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12240" windowWidth="12240" windowHeight="7320" tabRatio="904" firstSheet="123" activeTab="131"/>
  </bookViews>
  <sheets>
    <sheet name="مسودات" sheetId="56" state="hidden" r:id="rId1"/>
    <sheet name="جدول 3" sheetId="258" r:id="rId2"/>
    <sheet name="خلاصه حكومي " sheetId="259" r:id="rId3"/>
    <sheet name="خلاصة اهلي " sheetId="260" r:id="rId4"/>
    <sheet name="خلاصة ديني " sheetId="261" r:id="rId5"/>
    <sheet name="حضر وريف اجمالي" sheetId="263" r:id="rId6"/>
    <sheet name="10" sheetId="142" r:id="rId7"/>
    <sheet name="صباحي اجمالي" sheetId="264" r:id="rId8"/>
    <sheet name="اجماتي مقبولين" sheetId="269" r:id="rId9"/>
    <sheet name="صباحي اجمالي موجودين)" sheetId="266" r:id="rId10"/>
    <sheet name="18" sheetId="133" r:id="rId11"/>
    <sheet name="19" sheetId="82" r:id="rId12"/>
    <sheet name="24-20" sheetId="83" r:id="rId13"/>
    <sheet name="25" sheetId="84" r:id="rId14"/>
    <sheet name="تجميعي راسبين" sheetId="108" r:id="rId15"/>
    <sheet name="تجميعي تاركين" sheetId="110" r:id="rId16"/>
    <sheet name="تجميعي ناجحين" sheetId="111" r:id="rId17"/>
    <sheet name="هيئة.اجمالي" sheetId="283" r:id="rId18"/>
    <sheet name="تخصص.اجمالي" sheetId="284" r:id="rId19"/>
    <sheet name="الملاك اجمالي" sheetId="287" r:id="rId20"/>
    <sheet name="اعضاء داخل قوة العمل " sheetId="171" r:id="rId21"/>
    <sheet name="خارج قوة العمل" sheetId="173" r:id="rId22"/>
    <sheet name="داخل&amp;خارج قوة" sheetId="172" r:id="rId23"/>
    <sheet name="اجمالي سنوات الخدمة " sheetId="288" r:id="rId24"/>
    <sheet name="اجمالي حسب العمر " sheetId="289" r:id="rId25"/>
    <sheet name="الشعب.اجمالي" sheetId="290" r:id="rId26"/>
    <sheet name="مدارس مشمولة اجمالي" sheetId="291" r:id="rId27"/>
    <sheet name="الابنية.اجمالي" sheetId="292" r:id="rId28"/>
    <sheet name="الابنية تابع اجمالي" sheetId="293" r:id="rId29"/>
    <sheet name="اجمالي مكتبات" sheetId="294" r:id="rId30"/>
    <sheet name="حكومي" sheetId="268" r:id="rId31"/>
    <sheet name="حضر وريف" sheetId="147" r:id="rId32"/>
    <sheet name="تابع حضر" sheetId="305" r:id="rId33"/>
    <sheet name=" صباحي" sheetId="148" r:id="rId34"/>
    <sheet name="الدراسة المسائية" sheetId="149" r:id="rId35"/>
    <sheet name="حكومي " sheetId="150" r:id="rId36"/>
    <sheet name="تجميع صباحي مسائي" sheetId="151" r:id="rId37"/>
    <sheet name="صباحي" sheetId="152" r:id="rId38"/>
    <sheet name="مسائي" sheetId="153" r:id="rId39"/>
    <sheet name="المدرج" sheetId="154" r:id="rId40"/>
    <sheet name="الطلبة حسب العمر" sheetId="155" r:id="rId41"/>
    <sheet name="الموجودين 53" sheetId="156" r:id="rId42"/>
    <sheet name="54" sheetId="157" r:id="rId43"/>
    <sheet name="57-55" sheetId="158" r:id="rId44"/>
    <sheet name="58" sheetId="159" r:id="rId45"/>
    <sheet name="جميع الاسباب59" sheetId="160" r:id="rId46"/>
    <sheet name="راسبين 60" sheetId="161" r:id="rId47"/>
    <sheet name="تجاوز 61" sheetId="162" r:id="rId48"/>
    <sheet name="62" sheetId="163" r:id="rId49"/>
    <sheet name="التاركين" sheetId="164" r:id="rId50"/>
    <sheet name="الناجحين " sheetId="165" r:id="rId51"/>
    <sheet name="هيئة" sheetId="166" r:id="rId52"/>
    <sheet name="تخصص حكومي" sheetId="167" r:id="rId53"/>
    <sheet name="الملاك" sheetId="170" r:id="rId54"/>
    <sheet name="داخل قوة العمل.ح " sheetId="221" r:id="rId55"/>
    <sheet name="خارج قوة العمل.ح " sheetId="220" r:id="rId56"/>
    <sheet name="مجموع داخل وخارج العمل.ح " sheetId="219" r:id="rId57"/>
    <sheet name="سنوات الخدمة.ح " sheetId="222" r:id="rId58"/>
    <sheet name="حسب العمر.ح " sheetId="228" r:id="rId59"/>
    <sheet name="الشعب.ح  " sheetId="224" r:id="rId60"/>
    <sheet name="مدارس مشمولة.ح " sheetId="225" r:id="rId61"/>
    <sheet name="الابنية.ح  " sheetId="226" r:id="rId62"/>
    <sheet name="اجمالي مكتبات.ح" sheetId="300" r:id="rId63"/>
    <sheet name="التربية الخاصة 2" sheetId="181" r:id="rId64"/>
    <sheet name="التربية الخاصة1" sheetId="180" r:id="rId65"/>
    <sheet name="التربية الخاصة (3)" sheetId="182" r:id="rId66"/>
    <sheet name="اول تربيه خاصه" sheetId="190" r:id="rId67"/>
    <sheet name="ثاني تربية خاصه" sheetId="191" r:id="rId68"/>
    <sheet name="ثالث" sheetId="192" r:id="rId69"/>
    <sheet name="رابع" sheetId="193" r:id="rId70"/>
    <sheet name="خامس" sheetId="194" r:id="rId71"/>
    <sheet name="سادس" sheetId="195" r:id="rId72"/>
    <sheet name="جميع  الصفوف" sheetId="196" r:id="rId73"/>
    <sheet name="المدرج (2)" sheetId="198" r:id="rId74"/>
    <sheet name="يافعين " sheetId="183" r:id="rId75"/>
    <sheet name="هيئة " sheetId="199" r:id="rId76"/>
    <sheet name="يافعين  123" sheetId="184" r:id="rId77"/>
    <sheet name="حسب العمر اليافعين" sheetId="185" r:id="rId78"/>
    <sheet name="اهلي" sheetId="295" r:id="rId79"/>
    <sheet name="حضر وريف اهلي" sheetId="201" r:id="rId80"/>
    <sheet name="صباحي اهلي" sheetId="202" r:id="rId81"/>
    <sheet name="مقبولين اهلي" sheetId="207" r:id="rId82"/>
    <sheet name="صباحي موجودين اهلي" sheetId="209" r:id="rId83"/>
    <sheet name="المدرج الاهلي" sheetId="212" r:id="rId84"/>
    <sheet name="جميع " sheetId="115" r:id="rId85"/>
    <sheet name="100" sheetId="55" r:id="rId86"/>
    <sheet name="101-105" sheetId="123" r:id="rId87"/>
    <sheet name="جميع الاسباب" sheetId="128" r:id="rId88"/>
    <sheet name="الفشل بالامتحان" sheetId="126" r:id="rId89"/>
    <sheet name="تجاوز ايام الغياب" sheetId="127" r:id="rId90"/>
    <sheet name="اسباب اخرى" sheetId="125" r:id="rId91"/>
    <sheet name="تاركين" sheetId="124" r:id="rId92"/>
    <sheet name="ناجحين" sheetId="107" r:id="rId93"/>
    <sheet name="هيئة الاهلي(3)" sheetId="213" r:id="rId94"/>
    <sheet name="تخصص اهلي" sheetId="296" r:id="rId95"/>
    <sheet name="الملاك اهلي" sheetId="217" r:id="rId96"/>
    <sheet name="مدارس مشمولة" sheetId="177" r:id="rId97"/>
    <sheet name="الابنية " sheetId="178" r:id="rId98"/>
    <sheet name="اجمالي مكتبات.اهلي" sheetId="301" r:id="rId99"/>
    <sheet name="اعضاء داخل قوة العمل  اهلي" sheetId="297" r:id="rId100"/>
    <sheet name="خارج قوة العمل اهلي" sheetId="298" r:id="rId101"/>
    <sheet name="داخل&amp;خارج قوة اهلي" sheetId="299" r:id="rId102"/>
    <sheet name="سنوات الخدمة" sheetId="174" r:id="rId103"/>
    <sheet name="حسب العمر" sheetId="175" r:id="rId104"/>
    <sheet name="الشعب " sheetId="176" r:id="rId105"/>
    <sheet name="الديني" sheetId="302" r:id="rId106"/>
    <sheet name="حضر وريف ديني" sheetId="229" r:id="rId107"/>
    <sheet name="صباحي ديني" sheetId="230" r:id="rId108"/>
    <sheet name="مقبولين الديني" sheetId="232" r:id="rId109"/>
    <sheet name="الصباحي" sheetId="234" r:id="rId110"/>
    <sheet name="الموجودين الوقف الشيعي" sheetId="68" r:id="rId111"/>
    <sheet name="جميع الصفوف" sheetId="69" r:id="rId112"/>
    <sheet name="الاول" sheetId="99" r:id="rId113"/>
    <sheet name="2_6" sheetId="61" r:id="rId114"/>
    <sheet name="راسبين لجميع لاسباب" sheetId="130" r:id="rId115"/>
    <sheet name="شيعي فشل" sheetId="131" r:id="rId116"/>
    <sheet name="شيعي تجاوز" sheetId="132" r:id="rId117"/>
    <sheet name="شيعي اسباب" sheetId="104" r:id="rId118"/>
    <sheet name="تاركين2" sheetId="105" r:id="rId119"/>
    <sheet name="ناجحين2" sheetId="106" r:id="rId120"/>
    <sheet name="هيئه ديني" sheetId="237" r:id="rId121"/>
    <sheet name="تخصص ديني" sheetId="238" r:id="rId122"/>
    <sheet name="الملاك ديني" sheetId="240" r:id="rId123"/>
    <sheet name="مجموع داخل وخارج العمل (2)" sheetId="241" r:id="rId124"/>
    <sheet name="خارج قوة العمل ديني" sheetId="243" r:id="rId125"/>
    <sheet name="داخل قوة العمل ديني" sheetId="242" r:id="rId126"/>
    <sheet name="سنوات الخدمة (2)" sheetId="244" r:id="rId127"/>
    <sheet name="حسب العمر (2)" sheetId="245" r:id="rId128"/>
    <sheet name="الشعب  (2)" sheetId="246" r:id="rId129"/>
    <sheet name="مدارس مشمولة (2)" sheetId="247" r:id="rId130"/>
    <sheet name="الابنية.ديني" sheetId="303" r:id="rId131"/>
    <sheet name=" مكتبات.ديني" sheetId="304" r:id="rId132"/>
  </sheets>
  <definedNames>
    <definedName name="_xlnm.Print_Area" localSheetId="33">' صباحي'!$A$1:$P$29</definedName>
    <definedName name="_xlnm.Print_Area" localSheetId="131">' مكتبات.ديني'!$A$1:$Q$29</definedName>
    <definedName name="_xlnm.Print_Area" localSheetId="6">'10'!$A$1:$U$33</definedName>
    <definedName name="_xlnm.Print_Area" localSheetId="85">'100'!$A$1:$S$28</definedName>
    <definedName name="_xlnm.Print_Area" localSheetId="86">'101-105'!$A$1:$Q$148</definedName>
    <definedName name="_xlnm.Print_Area" localSheetId="10">'18'!$A$1:$AG$29</definedName>
    <definedName name="_xlnm.Print_Area" localSheetId="11">'19'!$A$1:$S$29</definedName>
    <definedName name="_xlnm.Print_Area" localSheetId="113">'2_6'!$A$1:$Q$146</definedName>
    <definedName name="_xlnm.Print_Area" localSheetId="12">'24-20'!$A$1:$Q$145</definedName>
    <definedName name="_xlnm.Print_Area" localSheetId="13">'25'!$A$1:$AD$20</definedName>
    <definedName name="_xlnm.Print_Area" localSheetId="42">'54'!$A$1:$Q$29</definedName>
    <definedName name="_xlnm.Print_Area" localSheetId="43">'57-55'!$A$1:$Q$87</definedName>
    <definedName name="_xlnm.Print_Area" localSheetId="44">'58'!$A$1:$Q$29</definedName>
    <definedName name="_xlnm.Print_Area" localSheetId="48">'62'!$A$1:$S$29</definedName>
    <definedName name="_xlnm.Print_Area" localSheetId="8">'اجماتي مقبولين'!$A$1:$S$31</definedName>
    <definedName name="_xlnm.Print_Area" localSheetId="24">'اجمالي حسب العمر '!$A$1:$T$31</definedName>
    <definedName name="_xlnm.Print_Area" localSheetId="23">'اجمالي سنوات الخدمة '!$A$1:$O$30</definedName>
    <definedName name="_xlnm.Print_Area" localSheetId="29">'اجمالي مكتبات'!$A$1:$Q$28</definedName>
    <definedName name="_xlnm.Print_Area" localSheetId="98">'اجمالي مكتبات.اهلي'!$A$1:$Q$29</definedName>
    <definedName name="_xlnm.Print_Area" localSheetId="62">'اجمالي مكتبات.ح'!$A$1:$Q$30</definedName>
    <definedName name="_xlnm.Print_Area" localSheetId="90">'اسباب اخرى'!$A$1:$S$29</definedName>
    <definedName name="_xlnm.Print_Area" localSheetId="20">'اعضاء داخل قوة العمل '!$A$1:$G$28</definedName>
    <definedName name="_xlnm.Print_Area" localSheetId="99">'اعضاء داخل قوة العمل  اهلي'!$A$1:$G$29</definedName>
    <definedName name="_xlnm.Print_Area" localSheetId="97">'الابنية '!$A$1:$AW$30</definedName>
    <definedName name="_xlnm.Print_Area" localSheetId="28">'الابنية تابع اجمالي'!$A$1:$U$26</definedName>
    <definedName name="_xlnm.Print_Area" localSheetId="27">الابنية.اجمالي!$A$1:$X$31</definedName>
    <definedName name="_xlnm.Print_Area" localSheetId="61">'الابنية.ح  '!$A$1:$AW$30</definedName>
    <definedName name="_xlnm.Print_Area" localSheetId="130">الابنية.ديني!$A$1:$AS$31</definedName>
    <definedName name="_xlnm.Print_Area" localSheetId="112">الاول!$A$1:$S$29</definedName>
    <definedName name="_xlnm.Print_Area" localSheetId="49">التاركين!$A$1:$S$29</definedName>
    <definedName name="_xlnm.Print_Area" localSheetId="65">'التربية الخاصة (3)'!$A$1:$Y$35</definedName>
    <definedName name="_xlnm.Print_Area" localSheetId="63">'التربية الخاصة 2'!$A$1:$U$28</definedName>
    <definedName name="_xlnm.Print_Area" localSheetId="64">'التربية الخاصة1'!$A$1:$S$28</definedName>
    <definedName name="_xlnm.Print_Area" localSheetId="34">'الدراسة المسائية'!$A$1:$P$29</definedName>
    <definedName name="_xlnm.Print_Area" localSheetId="105">الديني!$A$1:$H$48</definedName>
    <definedName name="_xlnm.Print_Area" localSheetId="104">'الشعب '!$A$1:$Z$30</definedName>
    <definedName name="_xlnm.Print_Area" localSheetId="128">'الشعب  (2)'!$A$1:$Z$32</definedName>
    <definedName name="_xlnm.Print_Area" localSheetId="25">الشعب.اجمالي!$A$1:$Z$31</definedName>
    <definedName name="_xlnm.Print_Area" localSheetId="59">'الشعب.ح  '!$A$1:$AD$29</definedName>
    <definedName name="_xlnm.Print_Area" localSheetId="109">الصباحي!$A$1:$S$28</definedName>
    <definedName name="_xlnm.Print_Area" localSheetId="40">'الطلبة حسب العمر'!$A$1:$AG$28</definedName>
    <definedName name="_xlnm.Print_Area" localSheetId="88">'الفشل بالامتحان'!$A$1:$S$28</definedName>
    <definedName name="_xlnm.Print_Area" localSheetId="39">المدرج!$A$1:$Q$24</definedName>
    <definedName name="_xlnm.Print_Area" localSheetId="73">'المدرج (2)'!$A$1:$Q$25</definedName>
    <definedName name="_xlnm.Print_Area" localSheetId="83">'المدرج الاهلي'!$A$1:$Q$22</definedName>
    <definedName name="_xlnm.Print_Area" localSheetId="53">الملاك!$A$1:$AO$31</definedName>
    <definedName name="_xlnm.Print_Area" localSheetId="19">'الملاك اجمالي'!$A$1:$AO$31</definedName>
    <definedName name="_xlnm.Print_Area" localSheetId="95">'الملاك اهلي'!$A$1:$AE$31</definedName>
    <definedName name="_xlnm.Print_Area" localSheetId="122">'الملاك ديني'!$A$1:$AA$30</definedName>
    <definedName name="_xlnm.Print_Area" localSheetId="41">'الموجودين 53'!$A$1:$S$29</definedName>
    <definedName name="_xlnm.Print_Area" localSheetId="110">'الموجودين الوقف الشيعي'!$A$1:$Q$23</definedName>
    <definedName name="_xlnm.Print_Area" localSheetId="50">'الناجحين '!$A$1:$S$30</definedName>
    <definedName name="_xlnm.Print_Area" localSheetId="66">'اول تربيه خاصه'!$A$1:$S$30</definedName>
    <definedName name="_xlnm.Print_Area" localSheetId="32">'تابع حضر'!$A$1:$O$82</definedName>
    <definedName name="_xlnm.Print_Area" localSheetId="91">تاركين!$A$1:$S$29</definedName>
    <definedName name="_xlnm.Print_Area" localSheetId="118">تاركين2!$A$1:$S$29</definedName>
    <definedName name="_xlnm.Print_Area" localSheetId="47">'تجاوز 61'!$A$1:$S$29</definedName>
    <definedName name="_xlnm.Print_Area" localSheetId="89">'تجاوز ايام الغياب'!$A$1:$S$29</definedName>
    <definedName name="_xlnm.Print_Area" localSheetId="36">'تجميع صباحي مسائي'!$A$1:$S$28</definedName>
    <definedName name="_xlnm.Print_Area" localSheetId="15">'تجميعي تاركين'!$A$1:$S$30</definedName>
    <definedName name="_xlnm.Print_Area" localSheetId="14">'تجميعي راسبين'!$A$1:$BX$91</definedName>
    <definedName name="_xlnm.Print_Area" localSheetId="16">'تجميعي ناجحين'!$A$1:$S$29</definedName>
    <definedName name="_xlnm.Print_Area" localSheetId="94">'تخصص اهلي'!$A$1:$BE$30</definedName>
    <definedName name="_xlnm.Print_Area" localSheetId="52">'تخصص حكومي'!$A$1:$BE$28</definedName>
    <definedName name="_xlnm.Print_Area" localSheetId="121">'تخصص ديني'!$A$1:$BE$29</definedName>
    <definedName name="_xlnm.Print_Area" localSheetId="18">تخصص.اجمالي!$A$1:$BE$29</definedName>
    <definedName name="_xlnm.Print_Area" localSheetId="68">ثالث!$A$1:$Q$30</definedName>
    <definedName name="_xlnm.Print_Area" localSheetId="67">'ثاني تربية خاصه'!$A$1:$Q$30</definedName>
    <definedName name="_xlnm.Print_Area" localSheetId="1">'جدول 3'!$A$1:$L$27</definedName>
    <definedName name="_xlnm.Print_Area" localSheetId="84">'جميع '!$A$1:$AG$28</definedName>
    <definedName name="_xlnm.Print_Area" localSheetId="72">'جميع  الصفوف'!$A$1:$AG$30</definedName>
    <definedName name="_xlnm.Print_Area" localSheetId="87">'جميع الاسباب'!$A$1:$S$29</definedName>
    <definedName name="_xlnm.Print_Area" localSheetId="45">'جميع الاسباب59'!$A$1:$S$29</definedName>
    <definedName name="_xlnm.Print_Area" localSheetId="111">'جميع الصفوف'!$A$1:$AH$28</definedName>
    <definedName name="_xlnm.Print_Area" localSheetId="103">'حسب العمر'!$A$1:$T$33</definedName>
    <definedName name="_xlnm.Print_Area" localSheetId="127">'حسب العمر (2)'!$A$1:$T$31</definedName>
    <definedName name="_xlnm.Print_Area" localSheetId="77">'حسب العمر اليافعين'!$A$1:$S$147</definedName>
    <definedName name="_xlnm.Print_Area" localSheetId="58">'حسب العمر.ح '!$A$1:$T$31</definedName>
    <definedName name="_xlnm.Print_Area" localSheetId="31">'حضر وريف'!$A$1:$N$87</definedName>
    <definedName name="_xlnm.Print_Area" localSheetId="5">'حضر وريف اجمالي'!$A$1:$Y$86</definedName>
    <definedName name="_xlnm.Print_Area" localSheetId="79">'حضر وريف اهلي'!$A$1:$Y$89</definedName>
    <definedName name="_xlnm.Print_Area" localSheetId="106">'حضر وريف ديني'!$A$1:$Y$87</definedName>
    <definedName name="_xlnm.Print_Area" localSheetId="30">حكومي!$A$1:$I$40</definedName>
    <definedName name="_xlnm.Print_Area" localSheetId="35">'حكومي '!$A$1:$S$29</definedName>
    <definedName name="_xlnm.Print_Area" localSheetId="21">'خارج قوة العمل'!$A$1:$W$29</definedName>
    <definedName name="_xlnm.Print_Area" localSheetId="100">'خارج قوة العمل اهلي'!$A$1:$W$27</definedName>
    <definedName name="_xlnm.Print_Area" localSheetId="124">'خارج قوة العمل ديني'!$A$1:$W$30</definedName>
    <definedName name="_xlnm.Print_Area" localSheetId="55">'خارج قوة العمل.ح '!$A$1:$W$28</definedName>
    <definedName name="_xlnm.Print_Area" localSheetId="70">خامس!$A$1:$Q$30</definedName>
    <definedName name="_xlnm.Print_Area" localSheetId="3">'خلاصة اهلي '!$A$1:$L$28</definedName>
    <definedName name="_xlnm.Print_Area" localSheetId="4">'خلاصة ديني '!$A$1:$L$27</definedName>
    <definedName name="_xlnm.Print_Area" localSheetId="2">'خلاصه حكومي '!$A$1:$L$34</definedName>
    <definedName name="_xlnm.Print_Area" localSheetId="125">'داخل قوة العمل ديني'!$A$1:$M$28</definedName>
    <definedName name="_xlnm.Print_Area" localSheetId="54">'داخل قوة العمل.ح '!$A$1:$G$29</definedName>
    <definedName name="_xlnm.Print_Area" localSheetId="22">'داخل&amp;خارج قوة'!$A$1:$M$28</definedName>
    <definedName name="_xlnm.Print_Area" localSheetId="101">'داخل&amp;خارج قوة اهلي'!$A$1:$M$28</definedName>
    <definedName name="_xlnm.Print_Area" localSheetId="69">رابع!$A$1:$Q$30</definedName>
    <definedName name="_xlnm.Print_Area" localSheetId="46">'راسبين 60'!$A$1:$S$29</definedName>
    <definedName name="_xlnm.Print_Area" localSheetId="114">'راسبين لجميع لاسباب'!$A$1:$S$31</definedName>
    <definedName name="_xlnm.Print_Area" localSheetId="71">سادس!$A$1:$Q$31</definedName>
    <definedName name="_xlnm.Print_Area" localSheetId="102">'سنوات الخدمة'!$A$1:$O$30</definedName>
    <definedName name="_xlnm.Print_Area" localSheetId="126">'سنوات الخدمة (2)'!$A$1:$O$31</definedName>
    <definedName name="_xlnm.Print_Area" localSheetId="57">'سنوات الخدمة.ح '!$A$1:$O$31</definedName>
    <definedName name="_xlnm.Print_Area" localSheetId="117">'شيعي اسباب'!$A$1:$S$28</definedName>
    <definedName name="_xlnm.Print_Area" localSheetId="116">'شيعي تجاوز'!$A$1:$S$28</definedName>
    <definedName name="_xlnm.Print_Area" localSheetId="115">'شيعي فشل'!$A$1:$S$29</definedName>
    <definedName name="_xlnm.Print_Area" localSheetId="37">صباحي!$A$1:$S$29</definedName>
    <definedName name="_xlnm.Print_Area" localSheetId="7">'صباحي اجمالي'!$A$1:$P$89</definedName>
    <definedName name="_xlnm.Print_Area" localSheetId="9">'صباحي اجمالي موجودين)'!$A$1:$S$89</definedName>
    <definedName name="_xlnm.Print_Area" localSheetId="80">'صباحي اهلي'!$A$1:$P$29</definedName>
    <definedName name="_xlnm.Print_Area" localSheetId="107">'صباحي ديني'!$A$1:$N$30</definedName>
    <definedName name="_xlnm.Print_Area" localSheetId="82">'صباحي موجودين اهلي'!$A$1:$T$29</definedName>
    <definedName name="_xlnm.Print_Area" localSheetId="123">'مجموع داخل وخارج العمل (2)'!$A$1:$G$29</definedName>
    <definedName name="_xlnm.Print_Area" localSheetId="56">'مجموع داخل وخارج العمل.ح '!$A$1:$M$28</definedName>
    <definedName name="_xlnm.Print_Area" localSheetId="96">'مدارس مشمولة'!$A$1:$L$29</definedName>
    <definedName name="_xlnm.Print_Area" localSheetId="129">'مدارس مشمولة (2)'!$A$1:$L$30</definedName>
    <definedName name="_xlnm.Print_Area" localSheetId="26">'مدارس مشمولة اجمالي'!$A$1:$L$30</definedName>
    <definedName name="_xlnm.Print_Area" localSheetId="60">'مدارس مشمولة.ح '!$A$1:$L$30</definedName>
    <definedName name="_xlnm.Print_Area" localSheetId="38">مسائي!$A$1:$S$29</definedName>
    <definedName name="_xlnm.Print_Area" localSheetId="108">'مقبولين الديني'!$A$1:$S$30</definedName>
    <definedName name="_xlnm.Print_Area" localSheetId="81">'مقبولين اهلي'!$A$1:$S$29</definedName>
    <definedName name="_xlnm.Print_Area" localSheetId="92">ناجحين!$A$1:$S$30</definedName>
    <definedName name="_xlnm.Print_Area" localSheetId="119">ناجحين2!$A$1:$S$30</definedName>
    <definedName name="_xlnm.Print_Area" localSheetId="51">هيئة!$A$1:$O$30</definedName>
    <definedName name="_xlnm.Print_Area" localSheetId="75">'هيئة '!$A$1:$O$29</definedName>
    <definedName name="_xlnm.Print_Area" localSheetId="93">'هيئة الاهلي(3)'!$A$1:$O$29</definedName>
    <definedName name="_xlnm.Print_Area" localSheetId="17">هيئة.اجمالي!$A$1:$O$29</definedName>
    <definedName name="_xlnm.Print_Area" localSheetId="120">'هيئه ديني'!$A$1:$O$29</definedName>
    <definedName name="_xlnm.Print_Area" localSheetId="74">'يافعين '!$A$1:$Y$29</definedName>
    <definedName name="_xlnm.Print_Area" localSheetId="76">'يافعين  123'!$A$1:$O$124</definedName>
    <definedName name="Z_95018BEE_3C9F_4B61_A7BF_FBFA21A07B6A_.wvu.Cols" localSheetId="48" hidden="1">'62'!#REF!</definedName>
    <definedName name="Z_95018BEE_3C9F_4B61_A7BF_FBFA21A07B6A_.wvu.Cols" localSheetId="47" hidden="1">'تجاوز 61'!#REF!</definedName>
    <definedName name="Z_95018BEE_3C9F_4B61_A7BF_FBFA21A07B6A_.wvu.Cols" localSheetId="45" hidden="1">'جميع الاسباب59'!#REF!</definedName>
    <definedName name="Z_95018BEE_3C9F_4B61_A7BF_FBFA21A07B6A_.wvu.Cols" localSheetId="46" hidden="1">'راسبين 60'!#REF!</definedName>
    <definedName name="Z_95018BEE_3C9F_4B61_A7BF_FBFA21A07B6A_.wvu.PrintArea" localSheetId="33" hidden="1">' صباحي'!$A$1:$O$28</definedName>
    <definedName name="Z_95018BEE_3C9F_4B61_A7BF_FBFA21A07B6A_.wvu.PrintArea" localSheetId="6" hidden="1">'10'!#REF!</definedName>
    <definedName name="Z_95018BEE_3C9F_4B61_A7BF_FBFA21A07B6A_.wvu.PrintArea" localSheetId="85" hidden="1">'100'!$A$1:$Q$29</definedName>
    <definedName name="Z_95018BEE_3C9F_4B61_A7BF_FBFA21A07B6A_.wvu.PrintArea" localSheetId="86" hidden="1">'101-105'!$A$1:$P$147</definedName>
    <definedName name="Z_95018BEE_3C9F_4B61_A7BF_FBFA21A07B6A_.wvu.PrintArea" localSheetId="10" hidden="1">'18'!$A$1:$N$28</definedName>
    <definedName name="Z_95018BEE_3C9F_4B61_A7BF_FBFA21A07B6A_.wvu.PrintArea" localSheetId="12" hidden="1">'24-20'!$A$29:$O$149</definedName>
    <definedName name="Z_95018BEE_3C9F_4B61_A7BF_FBFA21A07B6A_.wvu.PrintArea" localSheetId="42" hidden="1">'54'!$A$1:$Q$28</definedName>
    <definedName name="Z_95018BEE_3C9F_4B61_A7BF_FBFA21A07B6A_.wvu.PrintArea" localSheetId="43" hidden="1">'57-55'!#REF!</definedName>
    <definedName name="Z_95018BEE_3C9F_4B61_A7BF_FBFA21A07B6A_.wvu.PrintArea" localSheetId="44" hidden="1">'58'!#REF!</definedName>
    <definedName name="Z_95018BEE_3C9F_4B61_A7BF_FBFA21A07B6A_.wvu.PrintArea" localSheetId="48" hidden="1">'62'!$A$1:$Q$30</definedName>
    <definedName name="Z_95018BEE_3C9F_4B61_A7BF_FBFA21A07B6A_.wvu.PrintArea" localSheetId="8" hidden="1">'اجماتي مقبولين'!$A$1:$Q$29</definedName>
    <definedName name="Z_95018BEE_3C9F_4B61_A7BF_FBFA21A07B6A_.wvu.PrintArea" localSheetId="24" hidden="1">'اجمالي حسب العمر '!$A$1:$L$30</definedName>
    <definedName name="Z_95018BEE_3C9F_4B61_A7BF_FBFA21A07B6A_.wvu.PrintArea" localSheetId="23" hidden="1">'اجمالي سنوات الخدمة '!$A$1:$J$30</definedName>
    <definedName name="Z_95018BEE_3C9F_4B61_A7BF_FBFA21A07B6A_.wvu.PrintArea" localSheetId="20" hidden="1">'اعضاء داخل قوة العمل '!$A$1:$E$27</definedName>
    <definedName name="Z_95018BEE_3C9F_4B61_A7BF_FBFA21A07B6A_.wvu.PrintArea" localSheetId="99" hidden="1">'اعضاء داخل قوة العمل  اهلي'!$A$1:$E$28</definedName>
    <definedName name="Z_95018BEE_3C9F_4B61_A7BF_FBFA21A07B6A_.wvu.PrintArea" localSheetId="97" hidden="1">'الابنية '!$A$1:$AU$30</definedName>
    <definedName name="Z_95018BEE_3C9F_4B61_A7BF_FBFA21A07B6A_.wvu.PrintArea" localSheetId="28" hidden="1">'الابنية تابع اجمالي'!#REF!</definedName>
    <definedName name="Z_95018BEE_3C9F_4B61_A7BF_FBFA21A07B6A_.wvu.PrintArea" localSheetId="27" hidden="1">الابنية.اجمالي!$A$1:$X$30</definedName>
    <definedName name="Z_95018BEE_3C9F_4B61_A7BF_FBFA21A07B6A_.wvu.PrintArea" localSheetId="61" hidden="1">'الابنية.ح  '!#REF!</definedName>
    <definedName name="Z_95018BEE_3C9F_4B61_A7BF_FBFA21A07B6A_.wvu.PrintArea" localSheetId="130" hidden="1">الابنية.ديني!$A$1:$AQ$30</definedName>
    <definedName name="Z_95018BEE_3C9F_4B61_A7BF_FBFA21A07B6A_.wvu.PrintArea" localSheetId="104" hidden="1">'الشعب '!$A$1:$X$28</definedName>
    <definedName name="Z_95018BEE_3C9F_4B61_A7BF_FBFA21A07B6A_.wvu.PrintArea" localSheetId="128" hidden="1">'الشعب  (2)'!$A$1:$X$28</definedName>
    <definedName name="Z_95018BEE_3C9F_4B61_A7BF_FBFA21A07B6A_.wvu.PrintArea" localSheetId="25" hidden="1">الشعب.اجمالي!$A$1:$X$28</definedName>
    <definedName name="Z_95018BEE_3C9F_4B61_A7BF_FBFA21A07B6A_.wvu.PrintArea" localSheetId="59" hidden="1">'الشعب.ح  '!$A$1:$AB$28</definedName>
    <definedName name="Z_95018BEE_3C9F_4B61_A7BF_FBFA21A07B6A_.wvu.PrintArea" localSheetId="109" hidden="1">الصباحي!$A$1:$Q$28</definedName>
    <definedName name="Z_95018BEE_3C9F_4B61_A7BF_FBFA21A07B6A_.wvu.PrintArea" localSheetId="40" hidden="1">'الطلبة حسب العمر'!$A$1:$AE$28</definedName>
    <definedName name="Z_95018BEE_3C9F_4B61_A7BF_FBFA21A07B6A_.wvu.PrintArea" localSheetId="39" hidden="1">المدرج!$A$1:$P$19</definedName>
    <definedName name="Z_95018BEE_3C9F_4B61_A7BF_FBFA21A07B6A_.wvu.PrintArea" localSheetId="73" hidden="1">'المدرج (2)'!$A$1:$P$19</definedName>
    <definedName name="Z_95018BEE_3C9F_4B61_A7BF_FBFA21A07B6A_.wvu.PrintArea" localSheetId="83" hidden="1">'المدرج الاهلي'!$A$1:$P$19</definedName>
    <definedName name="Z_95018BEE_3C9F_4B61_A7BF_FBFA21A07B6A_.wvu.PrintArea" localSheetId="41" hidden="1">'الموجودين 53'!$A$1:$Q$28</definedName>
    <definedName name="Z_95018BEE_3C9F_4B61_A7BF_FBFA21A07B6A_.wvu.PrintArea" localSheetId="66" hidden="1">'اول تربيه خاصه'!$A$1:$Q$29</definedName>
    <definedName name="Z_95018BEE_3C9F_4B61_A7BF_FBFA21A07B6A_.wvu.PrintArea" localSheetId="47" hidden="1">'تجاوز 61'!$A$1:$S$30</definedName>
    <definedName name="Z_95018BEE_3C9F_4B61_A7BF_FBFA21A07B6A_.wvu.PrintArea" localSheetId="36" hidden="1">'تجميع صباحي مسائي'!$A$1:$Q$28</definedName>
    <definedName name="Z_95018BEE_3C9F_4B61_A7BF_FBFA21A07B6A_.wvu.PrintArea" localSheetId="68" hidden="1">ثالث!$A$1:$O$29</definedName>
    <definedName name="Z_95018BEE_3C9F_4B61_A7BF_FBFA21A07B6A_.wvu.PrintArea" localSheetId="67" hidden="1">'ثاني تربية خاصه'!$A$1:$O$29</definedName>
    <definedName name="Z_95018BEE_3C9F_4B61_A7BF_FBFA21A07B6A_.wvu.PrintArea" localSheetId="84" hidden="1">'جميع '!$A$1:$Q$28</definedName>
    <definedName name="Z_95018BEE_3C9F_4B61_A7BF_FBFA21A07B6A_.wvu.PrintArea" localSheetId="72" hidden="1">'جميع  الصفوف'!$A$1:$P$29</definedName>
    <definedName name="Z_95018BEE_3C9F_4B61_A7BF_FBFA21A07B6A_.wvu.PrintArea" localSheetId="45" hidden="1">'جميع الاسباب59'!$A$1:$S$30</definedName>
    <definedName name="Z_95018BEE_3C9F_4B61_A7BF_FBFA21A07B6A_.wvu.PrintArea" localSheetId="103" hidden="1">'حسب العمر'!$A$1:$L$30</definedName>
    <definedName name="Z_95018BEE_3C9F_4B61_A7BF_FBFA21A07B6A_.wvu.PrintArea" localSheetId="127" hidden="1">'حسب العمر (2)'!$A$1:$L$30</definedName>
    <definedName name="Z_95018BEE_3C9F_4B61_A7BF_FBFA21A07B6A_.wvu.PrintArea" localSheetId="77" hidden="1">'حسب العمر اليافعين'!$A$61:$S$88</definedName>
    <definedName name="Z_95018BEE_3C9F_4B61_A7BF_FBFA21A07B6A_.wvu.PrintArea" localSheetId="58" hidden="1">'حسب العمر.ح '!$A$1:$L$30</definedName>
    <definedName name="Z_95018BEE_3C9F_4B61_A7BF_FBFA21A07B6A_.wvu.PrintArea" localSheetId="31" hidden="1">'حضر وريف'!$A$1:$AA$86</definedName>
    <definedName name="Z_95018BEE_3C9F_4B61_A7BF_FBFA21A07B6A_.wvu.PrintArea" localSheetId="5" hidden="1">'حضر وريف اجمالي'!$A$1:$W$86</definedName>
    <definedName name="Z_95018BEE_3C9F_4B61_A7BF_FBFA21A07B6A_.wvu.PrintArea" localSheetId="79" hidden="1">'حضر وريف اهلي'!$A$1:$W$87</definedName>
    <definedName name="Z_95018BEE_3C9F_4B61_A7BF_FBFA21A07B6A_.wvu.PrintArea" localSheetId="106" hidden="1">'حضر وريف ديني'!$A$1:$W$84</definedName>
    <definedName name="Z_95018BEE_3C9F_4B61_A7BF_FBFA21A07B6A_.wvu.PrintArea" localSheetId="35" hidden="1">'حكومي '!$A$1:$Q$28</definedName>
    <definedName name="Z_95018BEE_3C9F_4B61_A7BF_FBFA21A07B6A_.wvu.PrintArea" localSheetId="21" hidden="1">'خارج قوة العمل'!$A$1:$P$27</definedName>
    <definedName name="Z_95018BEE_3C9F_4B61_A7BF_FBFA21A07B6A_.wvu.PrintArea" localSheetId="100" hidden="1">'خارج قوة العمل اهلي'!$A$1:$P$27</definedName>
    <definedName name="Z_95018BEE_3C9F_4B61_A7BF_FBFA21A07B6A_.wvu.PrintArea" localSheetId="124" hidden="1">'خارج قوة العمل ديني'!$A$1:$P$27</definedName>
    <definedName name="Z_95018BEE_3C9F_4B61_A7BF_FBFA21A07B6A_.wvu.PrintArea" localSheetId="55" hidden="1">'خارج قوة العمل.ح '!$A$1:$P$27</definedName>
    <definedName name="Z_95018BEE_3C9F_4B61_A7BF_FBFA21A07B6A_.wvu.PrintArea" localSheetId="70" hidden="1">خامس!$A$1:$O$29</definedName>
    <definedName name="Z_95018BEE_3C9F_4B61_A7BF_FBFA21A07B6A_.wvu.PrintArea" localSheetId="125" hidden="1">'داخل قوة العمل ديني'!$A$1:$K$26</definedName>
    <definedName name="Z_95018BEE_3C9F_4B61_A7BF_FBFA21A07B6A_.wvu.PrintArea" localSheetId="54" hidden="1">'داخل قوة العمل.ح '!$A$3:$E$28</definedName>
    <definedName name="Z_95018BEE_3C9F_4B61_A7BF_FBFA21A07B6A_.wvu.PrintArea" localSheetId="22" hidden="1">'داخل&amp;خارج قوة'!$A$1:$K$26</definedName>
    <definedName name="Z_95018BEE_3C9F_4B61_A7BF_FBFA21A07B6A_.wvu.PrintArea" localSheetId="101" hidden="1">'داخل&amp;خارج قوة اهلي'!$A$1:$K$26</definedName>
    <definedName name="Z_95018BEE_3C9F_4B61_A7BF_FBFA21A07B6A_.wvu.PrintArea" localSheetId="69" hidden="1">رابع!$A$1:$O$29</definedName>
    <definedName name="Z_95018BEE_3C9F_4B61_A7BF_FBFA21A07B6A_.wvu.PrintArea" localSheetId="46" hidden="1">'راسبين 60'!$A$1:$S$30</definedName>
    <definedName name="Z_95018BEE_3C9F_4B61_A7BF_FBFA21A07B6A_.wvu.PrintArea" localSheetId="71" hidden="1">سادس!$A$1:$O$29</definedName>
    <definedName name="Z_95018BEE_3C9F_4B61_A7BF_FBFA21A07B6A_.wvu.PrintArea" localSheetId="102" hidden="1">'سنوات الخدمة'!$A$1:$J$30</definedName>
    <definedName name="Z_95018BEE_3C9F_4B61_A7BF_FBFA21A07B6A_.wvu.PrintArea" localSheetId="126" hidden="1">'سنوات الخدمة (2)'!$A$1:$J$30</definedName>
    <definedName name="Z_95018BEE_3C9F_4B61_A7BF_FBFA21A07B6A_.wvu.PrintArea" localSheetId="57" hidden="1">'سنوات الخدمة.ح '!$A$1:$J$30</definedName>
    <definedName name="Z_95018BEE_3C9F_4B61_A7BF_FBFA21A07B6A_.wvu.PrintArea" localSheetId="37" hidden="1">صباحي!$A$1:$Q$28</definedName>
    <definedName name="Z_95018BEE_3C9F_4B61_A7BF_FBFA21A07B6A_.wvu.PrintArea" localSheetId="7" hidden="1">'صباحي اجمالي'!$A$31:$O$58</definedName>
    <definedName name="Z_95018BEE_3C9F_4B61_A7BF_FBFA21A07B6A_.wvu.PrintArea" localSheetId="9" hidden="1">'صباحي اجمالي موجودين)'!$A$31:$R$58</definedName>
    <definedName name="Z_95018BEE_3C9F_4B61_A7BF_FBFA21A07B6A_.wvu.PrintArea" localSheetId="80" hidden="1">'صباحي اهلي'!$A$1:$O$28</definedName>
    <definedName name="Z_95018BEE_3C9F_4B61_A7BF_FBFA21A07B6A_.wvu.PrintArea" localSheetId="107" hidden="1">'صباحي ديني'!$A$1:$M$28</definedName>
    <definedName name="Z_95018BEE_3C9F_4B61_A7BF_FBFA21A07B6A_.wvu.PrintArea" localSheetId="82" hidden="1">'صباحي موجودين اهلي'!$A$1:$R$28</definedName>
    <definedName name="Z_95018BEE_3C9F_4B61_A7BF_FBFA21A07B6A_.wvu.PrintArea" localSheetId="123" hidden="1">'مجموع داخل وخارج العمل (2)'!$A$1:$E$28</definedName>
    <definedName name="Z_95018BEE_3C9F_4B61_A7BF_FBFA21A07B6A_.wvu.PrintArea" localSheetId="56" hidden="1">'مجموع داخل وخارج العمل.ح '!$A$1:$E$25</definedName>
    <definedName name="Z_95018BEE_3C9F_4B61_A7BF_FBFA21A07B6A_.wvu.PrintArea" localSheetId="38" hidden="1">مسائي!$A$1:$Q$28</definedName>
    <definedName name="Z_95018BEE_3C9F_4B61_A7BF_FBFA21A07B6A_.wvu.PrintArea" localSheetId="108" hidden="1">'مقبولين الديني'!$A$1:$Q$29</definedName>
    <definedName name="Z_95018BEE_3C9F_4B61_A7BF_FBFA21A07B6A_.wvu.PrintArea" localSheetId="81" hidden="1">'مقبولين اهلي'!$A$1:$Q$29</definedName>
    <definedName name="Z_95018BEE_3C9F_4B61_A7BF_FBFA21A07B6A_.wvu.PrintArea" localSheetId="74" hidden="1">'يافعين '!$A$1:$M$28</definedName>
    <definedName name="Z_95018BEE_3C9F_4B61_A7BF_FBFA21A07B6A_.wvu.PrintArea" localSheetId="76" hidden="1">'يافعين  123'!$A$63:$O$92</definedName>
  </definedNames>
  <calcPr calcId="145621"/>
  <customWorkbookViews>
    <customWorkbookView name="50" guid="{95018BEE-3C9F-4B61-A7BF-FBFA21A07B6A}" maximized="1" xWindow="1" yWindow="1" windowWidth="1280" windowHeight="771" tabRatio="792" activeSheetId="57"/>
  </customWorkbookViews>
  <fileRecoveryPr autoRecover="0"/>
</workbook>
</file>

<file path=xl/calcChain.xml><?xml version="1.0" encoding="utf-8"?>
<calcChain xmlns="http://schemas.openxmlformats.org/spreadsheetml/2006/main">
  <c r="BA9" i="284" l="1"/>
  <c r="BB9" i="284"/>
  <c r="BA10" i="284"/>
  <c r="BB10" i="284"/>
  <c r="BC10" i="284" s="1"/>
  <c r="BA11" i="284"/>
  <c r="BB11" i="284"/>
  <c r="BA12" i="284"/>
  <c r="BB12" i="284"/>
  <c r="BA13" i="284"/>
  <c r="BC13" i="284" s="1"/>
  <c r="BB13" i="284"/>
  <c r="BA14" i="284"/>
  <c r="BB14" i="284"/>
  <c r="BA15" i="284"/>
  <c r="BC15" i="284" s="1"/>
  <c r="BB15" i="284"/>
  <c r="BA16" i="284"/>
  <c r="BB16" i="284"/>
  <c r="BA17" i="284"/>
  <c r="BC17" i="284" s="1"/>
  <c r="BB17" i="284"/>
  <c r="BA18" i="284"/>
  <c r="BB18" i="284"/>
  <c r="BC18" i="284"/>
  <c r="BA19" i="284"/>
  <c r="BB19" i="284"/>
  <c r="BC19" i="284"/>
  <c r="BA20" i="284"/>
  <c r="BC20" i="284" s="1"/>
  <c r="BB20" i="284"/>
  <c r="BA21" i="284"/>
  <c r="BB21" i="284"/>
  <c r="BA22" i="284"/>
  <c r="BC22" i="284" s="1"/>
  <c r="BB22" i="284"/>
  <c r="BA23" i="284"/>
  <c r="BB23" i="284"/>
  <c r="BA24" i="284"/>
  <c r="BB24" i="284"/>
  <c r="BA25" i="284"/>
  <c r="BB25" i="284"/>
  <c r="BA26" i="284"/>
  <c r="BC26" i="284" s="1"/>
  <c r="BB26" i="284"/>
  <c r="BA27" i="284"/>
  <c r="BB27" i="284"/>
  <c r="BB8" i="284"/>
  <c r="BA8" i="284"/>
  <c r="X28" i="284"/>
  <c r="Y28" i="284"/>
  <c r="Z28" i="284"/>
  <c r="AA28" i="284"/>
  <c r="AB28" i="284"/>
  <c r="AC28" i="284"/>
  <c r="AD28" i="284"/>
  <c r="AE28" i="284"/>
  <c r="AF28" i="284"/>
  <c r="AG28" i="284"/>
  <c r="AH28" i="284"/>
  <c r="AI28" i="284"/>
  <c r="AJ28" i="284"/>
  <c r="W28" i="284"/>
  <c r="AP28" i="284"/>
  <c r="AQ28" i="284"/>
  <c r="AR28" i="284"/>
  <c r="AS28" i="284"/>
  <c r="AT28" i="284"/>
  <c r="AU28" i="284"/>
  <c r="AV28" i="284"/>
  <c r="AW28" i="284"/>
  <c r="AX28" i="284"/>
  <c r="AY28" i="284"/>
  <c r="AZ28" i="284"/>
  <c r="AO28" i="284"/>
  <c r="D28" i="284"/>
  <c r="E28" i="284"/>
  <c r="F28" i="284"/>
  <c r="G28" i="284"/>
  <c r="H28" i="284"/>
  <c r="I28" i="284"/>
  <c r="J28" i="284"/>
  <c r="K28" i="284"/>
  <c r="L28" i="284"/>
  <c r="M28" i="284"/>
  <c r="N28" i="284"/>
  <c r="O28" i="284"/>
  <c r="P28" i="284"/>
  <c r="Q28" i="284"/>
  <c r="R28" i="284"/>
  <c r="C28" i="284"/>
  <c r="BB28" i="284" l="1"/>
  <c r="BA28" i="284"/>
  <c r="BC28" i="284" s="1"/>
  <c r="BC8" i="284"/>
  <c r="BC25" i="284"/>
  <c r="BC23" i="284"/>
  <c r="BC14" i="284"/>
  <c r="BC12" i="284"/>
  <c r="BC11" i="284"/>
  <c r="BC21" i="284"/>
  <c r="BC16" i="284"/>
  <c r="BC24" i="284"/>
  <c r="BC27" i="284"/>
  <c r="BC9" i="284"/>
  <c r="O9" i="130"/>
  <c r="P9" i="130"/>
  <c r="Q9" i="130" s="1"/>
  <c r="O10" i="130"/>
  <c r="Q10" i="130" s="1"/>
  <c r="P10" i="130"/>
  <c r="O11" i="130"/>
  <c r="P11" i="130"/>
  <c r="O12" i="130"/>
  <c r="P12" i="130"/>
  <c r="O13" i="130"/>
  <c r="Q13" i="130" s="1"/>
  <c r="P13" i="130"/>
  <c r="O14" i="130"/>
  <c r="P14" i="130"/>
  <c r="Q14" i="130"/>
  <c r="O15" i="130"/>
  <c r="P15" i="130"/>
  <c r="O16" i="130"/>
  <c r="P16" i="130"/>
  <c r="O17" i="130"/>
  <c r="P17" i="130"/>
  <c r="Q17" i="130" s="1"/>
  <c r="O18" i="130"/>
  <c r="Q18" i="130" s="1"/>
  <c r="P18" i="130"/>
  <c r="O19" i="130"/>
  <c r="P19" i="130"/>
  <c r="O20" i="130"/>
  <c r="P20" i="130"/>
  <c r="O21" i="130"/>
  <c r="Q21" i="130" s="1"/>
  <c r="P21" i="130"/>
  <c r="O22" i="130"/>
  <c r="P22" i="130"/>
  <c r="Q22" i="130"/>
  <c r="O23" i="130"/>
  <c r="P23" i="130"/>
  <c r="O24" i="130"/>
  <c r="P24" i="130"/>
  <c r="O25" i="130"/>
  <c r="P25" i="130"/>
  <c r="Q25" i="130"/>
  <c r="O26" i="130"/>
  <c r="Q26" i="130" s="1"/>
  <c r="P26" i="130"/>
  <c r="O27" i="130"/>
  <c r="P27" i="130"/>
  <c r="P8" i="130"/>
  <c r="O8" i="130"/>
  <c r="Q8" i="130" s="1"/>
  <c r="D28" i="130"/>
  <c r="E28" i="130"/>
  <c r="F28" i="130"/>
  <c r="G28" i="130"/>
  <c r="H28" i="130"/>
  <c r="I28" i="130"/>
  <c r="J28" i="130"/>
  <c r="K28" i="130"/>
  <c r="L28" i="130"/>
  <c r="M28" i="130"/>
  <c r="N28" i="130"/>
  <c r="C28" i="130"/>
  <c r="D30" i="175"/>
  <c r="E30" i="175"/>
  <c r="F30" i="175"/>
  <c r="G30" i="175"/>
  <c r="H30" i="175"/>
  <c r="I30" i="175"/>
  <c r="J30" i="175"/>
  <c r="K30" i="175"/>
  <c r="L30" i="175"/>
  <c r="P30" i="175"/>
  <c r="Q30" i="175"/>
  <c r="R11" i="175"/>
  <c r="R12" i="175"/>
  <c r="R13" i="175"/>
  <c r="R14" i="175"/>
  <c r="R15" i="175"/>
  <c r="R16" i="175"/>
  <c r="R17" i="175"/>
  <c r="R18" i="175"/>
  <c r="R19" i="175"/>
  <c r="R20" i="175"/>
  <c r="R21" i="175"/>
  <c r="R22" i="175"/>
  <c r="R23" i="175"/>
  <c r="R24" i="175"/>
  <c r="R25" i="175"/>
  <c r="R26" i="175"/>
  <c r="R27" i="175"/>
  <c r="R28" i="175"/>
  <c r="R29" i="175"/>
  <c r="R10" i="175"/>
  <c r="R30" i="175" s="1"/>
  <c r="Q27" i="130" l="1"/>
  <c r="Q24" i="130"/>
  <c r="Q19" i="130"/>
  <c r="Q16" i="130"/>
  <c r="Q11" i="130"/>
  <c r="P28" i="130"/>
  <c r="O28" i="130"/>
  <c r="Q23" i="130"/>
  <c r="Q20" i="130"/>
  <c r="Q15" i="130"/>
  <c r="Q12" i="130"/>
  <c r="Q28" i="130"/>
  <c r="AA11" i="217" l="1"/>
  <c r="AB11" i="217"/>
  <c r="AA12" i="217"/>
  <c r="AB12" i="217"/>
  <c r="AC12" i="217"/>
  <c r="AA13" i="217"/>
  <c r="AC13" i="217" s="1"/>
  <c r="AB13" i="217"/>
  <c r="AA14" i="217"/>
  <c r="AB14" i="217"/>
  <c r="AA15" i="217"/>
  <c r="AB15" i="217"/>
  <c r="AA16" i="217"/>
  <c r="AB16" i="217"/>
  <c r="AC16" i="217" s="1"/>
  <c r="AA17" i="217"/>
  <c r="AB17" i="217"/>
  <c r="AA18" i="217"/>
  <c r="AC18" i="217" s="1"/>
  <c r="AB18" i="217"/>
  <c r="AA19" i="217"/>
  <c r="AB19" i="217"/>
  <c r="AC19" i="217"/>
  <c r="AA20" i="217"/>
  <c r="AC20" i="217" s="1"/>
  <c r="AB20" i="217"/>
  <c r="AA21" i="217"/>
  <c r="AC21" i="217" s="1"/>
  <c r="AB21" i="217"/>
  <c r="AA22" i="217"/>
  <c r="AB22" i="217"/>
  <c r="AA23" i="217"/>
  <c r="AC23" i="217" s="1"/>
  <c r="AB23" i="217"/>
  <c r="AA24" i="217"/>
  <c r="AB24" i="217"/>
  <c r="AC24" i="217"/>
  <c r="AA25" i="217"/>
  <c r="AB25" i="217"/>
  <c r="AA26" i="217"/>
  <c r="AB26" i="217"/>
  <c r="AA27" i="217"/>
  <c r="AB27" i="217"/>
  <c r="AC27" i="217"/>
  <c r="AA28" i="217"/>
  <c r="AC28" i="217" s="1"/>
  <c r="AB28" i="217"/>
  <c r="AA29" i="217"/>
  <c r="AB29" i="217"/>
  <c r="AB10" i="217"/>
  <c r="AC10" i="217" s="1"/>
  <c r="AA10" i="217"/>
  <c r="L30" i="217"/>
  <c r="K30" i="217"/>
  <c r="AC26" i="217" l="1"/>
  <c r="AC29" i="217"/>
  <c r="AC14" i="217"/>
  <c r="AC25" i="217"/>
  <c r="AC22" i="217"/>
  <c r="AC17" i="217"/>
  <c r="AC15" i="217"/>
  <c r="AC11" i="217"/>
  <c r="BA9" i="296"/>
  <c r="BB9" i="296"/>
  <c r="BC9" i="296" s="1"/>
  <c r="BA10" i="296"/>
  <c r="BC10" i="296" s="1"/>
  <c r="BB10" i="296"/>
  <c r="BA11" i="296"/>
  <c r="BB11" i="296"/>
  <c r="BA12" i="296"/>
  <c r="BC12" i="296" s="1"/>
  <c r="BB12" i="296"/>
  <c r="BA13" i="296"/>
  <c r="BB13" i="296"/>
  <c r="BC13" i="296"/>
  <c r="BA14" i="296"/>
  <c r="BB14" i="296"/>
  <c r="BC14" i="296" s="1"/>
  <c r="BA15" i="296"/>
  <c r="BC15" i="296" s="1"/>
  <c r="BB15" i="296"/>
  <c r="BA16" i="296"/>
  <c r="BC16" i="296" s="1"/>
  <c r="BB16" i="296"/>
  <c r="BA17" i="296"/>
  <c r="BC17" i="296" s="1"/>
  <c r="BB17" i="296"/>
  <c r="BA18" i="296"/>
  <c r="BC18" i="296" s="1"/>
  <c r="BB18" i="296"/>
  <c r="BA19" i="296"/>
  <c r="BB19" i="296"/>
  <c r="BA20" i="296"/>
  <c r="BC20" i="296" s="1"/>
  <c r="BB20" i="296"/>
  <c r="BA21" i="296"/>
  <c r="BB21" i="296"/>
  <c r="BC21" i="296"/>
  <c r="BA22" i="296"/>
  <c r="BB22" i="296"/>
  <c r="BC22" i="296"/>
  <c r="BA23" i="296"/>
  <c r="BC23" i="296" s="1"/>
  <c r="BB23" i="296"/>
  <c r="BA24" i="296"/>
  <c r="BB24" i="296"/>
  <c r="BA25" i="296"/>
  <c r="BC25" i="296" s="1"/>
  <c r="BB25" i="296"/>
  <c r="BA26" i="296"/>
  <c r="BC26" i="296" s="1"/>
  <c r="BB26" i="296"/>
  <c r="BA27" i="296"/>
  <c r="BB27" i="296"/>
  <c r="BB8" i="296"/>
  <c r="BA8" i="296"/>
  <c r="BC8" i="296" s="1"/>
  <c r="BC24" i="296" l="1"/>
  <c r="BC19" i="296"/>
  <c r="BC11" i="296"/>
  <c r="BC27" i="296"/>
  <c r="M9" i="157"/>
  <c r="N9" i="157"/>
  <c r="M10" i="157"/>
  <c r="O10" i="157" s="1"/>
  <c r="N10" i="157"/>
  <c r="M11" i="157"/>
  <c r="N11" i="157"/>
  <c r="O11" i="157"/>
  <c r="M12" i="157"/>
  <c r="N12" i="157"/>
  <c r="M13" i="157"/>
  <c r="N13" i="157"/>
  <c r="M14" i="157"/>
  <c r="N14" i="157"/>
  <c r="O14" i="157" s="1"/>
  <c r="M15" i="157"/>
  <c r="O15" i="157" s="1"/>
  <c r="N15" i="157"/>
  <c r="M16" i="157"/>
  <c r="N16" i="157"/>
  <c r="M17" i="157"/>
  <c r="O17" i="157" s="1"/>
  <c r="N17" i="157"/>
  <c r="M18" i="157"/>
  <c r="N18" i="157"/>
  <c r="O18" i="157"/>
  <c r="M19" i="157"/>
  <c r="N19" i="157"/>
  <c r="O19" i="157"/>
  <c r="M20" i="157"/>
  <c r="O20" i="157" s="1"/>
  <c r="N20" i="157"/>
  <c r="M21" i="157"/>
  <c r="N21" i="157"/>
  <c r="M22" i="157"/>
  <c r="O22" i="157" s="1"/>
  <c r="N22" i="157"/>
  <c r="M23" i="157"/>
  <c r="O23" i="157" s="1"/>
  <c r="N23" i="157"/>
  <c r="M24" i="157"/>
  <c r="N24" i="157"/>
  <c r="M25" i="157"/>
  <c r="O25" i="157" s="1"/>
  <c r="N25" i="157"/>
  <c r="M26" i="157"/>
  <c r="N26" i="157"/>
  <c r="O26" i="157"/>
  <c r="M27" i="157"/>
  <c r="N27" i="157"/>
  <c r="O27" i="157" s="1"/>
  <c r="D28" i="157"/>
  <c r="E28" i="157"/>
  <c r="F28" i="157"/>
  <c r="G28" i="157"/>
  <c r="H28" i="157"/>
  <c r="I28" i="157"/>
  <c r="J28" i="157"/>
  <c r="K28" i="157"/>
  <c r="L28" i="157"/>
  <c r="C28" i="157"/>
  <c r="L81" i="305"/>
  <c r="K81" i="305"/>
  <c r="J81" i="305"/>
  <c r="I81" i="305"/>
  <c r="G81" i="305"/>
  <c r="F81" i="305"/>
  <c r="D81" i="305"/>
  <c r="C81" i="305"/>
  <c r="M80" i="305"/>
  <c r="H80" i="305"/>
  <c r="E80" i="305"/>
  <c r="M79" i="305"/>
  <c r="H79" i="305"/>
  <c r="E79" i="305"/>
  <c r="M78" i="305"/>
  <c r="H78" i="305"/>
  <c r="E78" i="305"/>
  <c r="M77" i="305"/>
  <c r="H77" i="305"/>
  <c r="E77" i="305"/>
  <c r="M76" i="305"/>
  <c r="H76" i="305"/>
  <c r="E76" i="305"/>
  <c r="M75" i="305"/>
  <c r="H75" i="305"/>
  <c r="E75" i="305"/>
  <c r="M74" i="305"/>
  <c r="H74" i="305"/>
  <c r="E74" i="305"/>
  <c r="M73" i="305"/>
  <c r="H73" i="305"/>
  <c r="E73" i="305"/>
  <c r="M72" i="305"/>
  <c r="H72" i="305"/>
  <c r="E72" i="305"/>
  <c r="M71" i="305"/>
  <c r="H71" i="305"/>
  <c r="E71" i="305"/>
  <c r="M70" i="305"/>
  <c r="H70" i="305"/>
  <c r="E70" i="305"/>
  <c r="M69" i="305"/>
  <c r="H69" i="305"/>
  <c r="E69" i="305"/>
  <c r="M68" i="305"/>
  <c r="H68" i="305"/>
  <c r="E68" i="305"/>
  <c r="M67" i="305"/>
  <c r="H67" i="305"/>
  <c r="E67" i="305"/>
  <c r="M66" i="305"/>
  <c r="H66" i="305"/>
  <c r="E66" i="305"/>
  <c r="M65" i="305"/>
  <c r="H65" i="305"/>
  <c r="E65" i="305"/>
  <c r="M64" i="305"/>
  <c r="H64" i="305"/>
  <c r="E64" i="305"/>
  <c r="M63" i="305"/>
  <c r="H63" i="305"/>
  <c r="E63" i="305"/>
  <c r="M62" i="305"/>
  <c r="H62" i="305"/>
  <c r="E62" i="305"/>
  <c r="M61" i="305"/>
  <c r="H61" i="305"/>
  <c r="E61" i="305"/>
  <c r="L54" i="305"/>
  <c r="K54" i="305"/>
  <c r="J54" i="305"/>
  <c r="I54" i="305"/>
  <c r="G54" i="305"/>
  <c r="F54" i="305"/>
  <c r="D54" i="305"/>
  <c r="C54" i="305"/>
  <c r="M53" i="305"/>
  <c r="H53" i="305"/>
  <c r="E53" i="305"/>
  <c r="M52" i="305"/>
  <c r="H52" i="305"/>
  <c r="E52" i="305"/>
  <c r="M51" i="305"/>
  <c r="H51" i="305"/>
  <c r="E51" i="305"/>
  <c r="M50" i="305"/>
  <c r="H50" i="305"/>
  <c r="E50" i="305"/>
  <c r="M49" i="305"/>
  <c r="H49" i="305"/>
  <c r="E49" i="305"/>
  <c r="M48" i="305"/>
  <c r="H48" i="305"/>
  <c r="E48" i="305"/>
  <c r="M47" i="305"/>
  <c r="H47" i="305"/>
  <c r="E47" i="305"/>
  <c r="M46" i="305"/>
  <c r="H46" i="305"/>
  <c r="E46" i="305"/>
  <c r="M45" i="305"/>
  <c r="H45" i="305"/>
  <c r="E45" i="305"/>
  <c r="M44" i="305"/>
  <c r="H44" i="305"/>
  <c r="E44" i="305"/>
  <c r="M43" i="305"/>
  <c r="H43" i="305"/>
  <c r="E43" i="305"/>
  <c r="M42" i="305"/>
  <c r="H42" i="305"/>
  <c r="E42" i="305"/>
  <c r="M41" i="305"/>
  <c r="H41" i="305"/>
  <c r="E41" i="305"/>
  <c r="M40" i="305"/>
  <c r="H40" i="305"/>
  <c r="E40" i="305"/>
  <c r="M39" i="305"/>
  <c r="H39" i="305"/>
  <c r="E39" i="305"/>
  <c r="M38" i="305"/>
  <c r="H38" i="305"/>
  <c r="E38" i="305"/>
  <c r="M37" i="305"/>
  <c r="H37" i="305"/>
  <c r="E37" i="305"/>
  <c r="M36" i="305"/>
  <c r="H36" i="305"/>
  <c r="E36" i="305"/>
  <c r="M35" i="305"/>
  <c r="H35" i="305"/>
  <c r="E35" i="305"/>
  <c r="M34" i="305"/>
  <c r="H34" i="305"/>
  <c r="E34" i="305"/>
  <c r="L26" i="305"/>
  <c r="K26" i="305"/>
  <c r="J26" i="305"/>
  <c r="I26" i="305"/>
  <c r="G26" i="305"/>
  <c r="F26" i="305"/>
  <c r="D26" i="305"/>
  <c r="C26" i="305"/>
  <c r="M25" i="305"/>
  <c r="H25" i="305"/>
  <c r="E25" i="305"/>
  <c r="M24" i="305"/>
  <c r="H24" i="305"/>
  <c r="E24" i="305"/>
  <c r="M23" i="305"/>
  <c r="H23" i="305"/>
  <c r="E23" i="305"/>
  <c r="M22" i="305"/>
  <c r="H22" i="305"/>
  <c r="E22" i="305"/>
  <c r="M21" i="305"/>
  <c r="H21" i="305"/>
  <c r="E21" i="305"/>
  <c r="M20" i="305"/>
  <c r="H20" i="305"/>
  <c r="E20" i="305"/>
  <c r="M19" i="305"/>
  <c r="H19" i="305"/>
  <c r="E19" i="305"/>
  <c r="M18" i="305"/>
  <c r="H18" i="305"/>
  <c r="E18" i="305"/>
  <c r="M17" i="305"/>
  <c r="H17" i="305"/>
  <c r="E17" i="305"/>
  <c r="M16" i="305"/>
  <c r="H16" i="305"/>
  <c r="E16" i="305"/>
  <c r="M15" i="305"/>
  <c r="H15" i="305"/>
  <c r="E15" i="305"/>
  <c r="M14" i="305"/>
  <c r="H14" i="305"/>
  <c r="E14" i="305"/>
  <c r="M13" i="305"/>
  <c r="H13" i="305"/>
  <c r="E13" i="305"/>
  <c r="M12" i="305"/>
  <c r="H12" i="305"/>
  <c r="E12" i="305"/>
  <c r="M11" i="305"/>
  <c r="H11" i="305"/>
  <c r="E11" i="305"/>
  <c r="M10" i="305"/>
  <c r="H10" i="305"/>
  <c r="E10" i="305"/>
  <c r="M9" i="305"/>
  <c r="H9" i="305"/>
  <c r="E9" i="305"/>
  <c r="M8" i="305"/>
  <c r="H8" i="305"/>
  <c r="E8" i="305"/>
  <c r="M7" i="305"/>
  <c r="H7" i="305"/>
  <c r="E7" i="305"/>
  <c r="M6" i="305"/>
  <c r="H6" i="305"/>
  <c r="E6" i="305"/>
  <c r="O13" i="157" l="1"/>
  <c r="O24" i="157"/>
  <c r="O21" i="157"/>
  <c r="O16" i="157"/>
  <c r="O12" i="157"/>
  <c r="O9" i="157"/>
  <c r="H26" i="305"/>
  <c r="H54" i="305"/>
  <c r="H81" i="305"/>
  <c r="M26" i="305"/>
  <c r="M54" i="305"/>
  <c r="E81" i="305"/>
  <c r="E26" i="305"/>
  <c r="E54" i="305"/>
  <c r="M81" i="305"/>
  <c r="M9" i="264"/>
  <c r="N9" i="264"/>
  <c r="M10" i="264"/>
  <c r="N10" i="264"/>
  <c r="M11" i="264"/>
  <c r="N11" i="264"/>
  <c r="M12" i="264"/>
  <c r="N12" i="264"/>
  <c r="M13" i="264"/>
  <c r="N13" i="264"/>
  <c r="M14" i="264"/>
  <c r="N14" i="264"/>
  <c r="M15" i="264"/>
  <c r="N15" i="264"/>
  <c r="M16" i="264"/>
  <c r="N16" i="264"/>
  <c r="M17" i="264"/>
  <c r="N17" i="264"/>
  <c r="M18" i="264"/>
  <c r="N18" i="264"/>
  <c r="M19" i="264"/>
  <c r="N19" i="264"/>
  <c r="M20" i="264"/>
  <c r="N20" i="264"/>
  <c r="M21" i="264"/>
  <c r="N21" i="264"/>
  <c r="M22" i="264"/>
  <c r="N22" i="264"/>
  <c r="M23" i="264"/>
  <c r="N23" i="264"/>
  <c r="M24" i="264"/>
  <c r="N24" i="264"/>
  <c r="M25" i="264"/>
  <c r="N25" i="264"/>
  <c r="M26" i="264"/>
  <c r="N26" i="264"/>
  <c r="M27" i="264"/>
  <c r="N27" i="264"/>
  <c r="N8" i="264"/>
  <c r="M8" i="264"/>
  <c r="J9" i="264"/>
  <c r="K9" i="264"/>
  <c r="L9" i="264" s="1"/>
  <c r="J10" i="264"/>
  <c r="K10" i="264"/>
  <c r="L10" i="264" s="1"/>
  <c r="J11" i="264"/>
  <c r="K11" i="264"/>
  <c r="J12" i="264"/>
  <c r="K12" i="264"/>
  <c r="J13" i="264"/>
  <c r="K13" i="264"/>
  <c r="L13" i="264" s="1"/>
  <c r="J14" i="264"/>
  <c r="K14" i="264"/>
  <c r="J15" i="264"/>
  <c r="K15" i="264"/>
  <c r="J16" i="264"/>
  <c r="K16" i="264"/>
  <c r="J17" i="264"/>
  <c r="K17" i="264"/>
  <c r="J18" i="264"/>
  <c r="K18" i="264"/>
  <c r="J19" i="264"/>
  <c r="K19" i="264"/>
  <c r="L19" i="264" s="1"/>
  <c r="J20" i="264"/>
  <c r="K20" i="264"/>
  <c r="J21" i="264"/>
  <c r="K21" i="264"/>
  <c r="L21" i="264" s="1"/>
  <c r="J22" i="264"/>
  <c r="K22" i="264"/>
  <c r="J23" i="264"/>
  <c r="K23" i="264"/>
  <c r="L23" i="264" s="1"/>
  <c r="J24" i="264"/>
  <c r="K24" i="264"/>
  <c r="J25" i="264"/>
  <c r="K25" i="264"/>
  <c r="J26" i="264"/>
  <c r="K26" i="264"/>
  <c r="J27" i="264"/>
  <c r="K27" i="264"/>
  <c r="L27" i="264" s="1"/>
  <c r="K8" i="264"/>
  <c r="J8" i="264"/>
  <c r="G9" i="264"/>
  <c r="H9" i="264"/>
  <c r="I9" i="264" s="1"/>
  <c r="G10" i="264"/>
  <c r="H10" i="264"/>
  <c r="G11" i="264"/>
  <c r="H11" i="264"/>
  <c r="I11" i="264" s="1"/>
  <c r="G12" i="264"/>
  <c r="H12" i="264"/>
  <c r="G13" i="264"/>
  <c r="H13" i="264"/>
  <c r="I13" i="264" s="1"/>
  <c r="G14" i="264"/>
  <c r="H14" i="264"/>
  <c r="G15" i="264"/>
  <c r="H15" i="264"/>
  <c r="I15" i="264" s="1"/>
  <c r="G16" i="264"/>
  <c r="H16" i="264"/>
  <c r="G17" i="264"/>
  <c r="H17" i="264"/>
  <c r="I17" i="264" s="1"/>
  <c r="G18" i="264"/>
  <c r="H18" i="264"/>
  <c r="G19" i="264"/>
  <c r="H19" i="264"/>
  <c r="I19" i="264" s="1"/>
  <c r="G20" i="264"/>
  <c r="H20" i="264"/>
  <c r="G21" i="264"/>
  <c r="H21" i="264"/>
  <c r="I21" i="264" s="1"/>
  <c r="G22" i="264"/>
  <c r="H22" i="264"/>
  <c r="G23" i="264"/>
  <c r="H23" i="264"/>
  <c r="I23" i="264" s="1"/>
  <c r="G24" i="264"/>
  <c r="H24" i="264"/>
  <c r="G25" i="264"/>
  <c r="I25" i="264" s="1"/>
  <c r="H25" i="264"/>
  <c r="G26" i="264"/>
  <c r="H26" i="264"/>
  <c r="I26" i="264" s="1"/>
  <c r="G27" i="264"/>
  <c r="H27" i="264"/>
  <c r="I27" i="264" s="1"/>
  <c r="H8" i="264"/>
  <c r="G8" i="264"/>
  <c r="I8" i="264" s="1"/>
  <c r="C9" i="264"/>
  <c r="D9" i="264"/>
  <c r="F9" i="264" s="1"/>
  <c r="E9" i="264"/>
  <c r="C10" i="264"/>
  <c r="F10" i="264" s="1"/>
  <c r="D10" i="264"/>
  <c r="E10" i="264"/>
  <c r="C11" i="264"/>
  <c r="D11" i="264"/>
  <c r="E11" i="264"/>
  <c r="C12" i="264"/>
  <c r="F12" i="264" s="1"/>
  <c r="D12" i="264"/>
  <c r="E12" i="264"/>
  <c r="C13" i="264"/>
  <c r="D13" i="264"/>
  <c r="F13" i="264" s="1"/>
  <c r="E13" i="264"/>
  <c r="C14" i="264"/>
  <c r="D14" i="264"/>
  <c r="E14" i="264"/>
  <c r="C15" i="264"/>
  <c r="D15" i="264"/>
  <c r="E15" i="264"/>
  <c r="C16" i="264"/>
  <c r="F16" i="264" s="1"/>
  <c r="D16" i="264"/>
  <c r="E16" i="264"/>
  <c r="C17" i="264"/>
  <c r="D17" i="264"/>
  <c r="E17" i="264"/>
  <c r="C18" i="264"/>
  <c r="D18" i="264"/>
  <c r="E18" i="264"/>
  <c r="C19" i="264"/>
  <c r="D19" i="264"/>
  <c r="E19" i="264"/>
  <c r="C20" i="264"/>
  <c r="F20" i="264" s="1"/>
  <c r="D20" i="264"/>
  <c r="E20" i="264"/>
  <c r="C21" i="264"/>
  <c r="D21" i="264"/>
  <c r="E21" i="264"/>
  <c r="C22" i="264"/>
  <c r="D22" i="264"/>
  <c r="E22" i="264"/>
  <c r="F22" i="264" s="1"/>
  <c r="C23" i="264"/>
  <c r="D23" i="264"/>
  <c r="E23" i="264"/>
  <c r="C24" i="264"/>
  <c r="D24" i="264"/>
  <c r="E24" i="264"/>
  <c r="C25" i="264"/>
  <c r="D25" i="264"/>
  <c r="E25" i="264"/>
  <c r="C26" i="264"/>
  <c r="D26" i="264"/>
  <c r="E26" i="264"/>
  <c r="E28" i="264" s="1"/>
  <c r="C27" i="264"/>
  <c r="D27" i="264"/>
  <c r="E27" i="264"/>
  <c r="D8" i="264"/>
  <c r="E8" i="264"/>
  <c r="C8" i="264"/>
  <c r="L25" i="264"/>
  <c r="I22" i="264"/>
  <c r="F21" i="264"/>
  <c r="I20" i="264"/>
  <c r="L18" i="264"/>
  <c r="F17" i="264"/>
  <c r="L16" i="264"/>
  <c r="I16" i="264"/>
  <c r="I14" i="264"/>
  <c r="F14" i="264"/>
  <c r="L12" i="264"/>
  <c r="I12" i="264"/>
  <c r="L11" i="264"/>
  <c r="L8" i="264"/>
  <c r="N87" i="264"/>
  <c r="M87" i="264"/>
  <c r="L87" i="264"/>
  <c r="K87" i="264"/>
  <c r="J87" i="264"/>
  <c r="I87" i="264"/>
  <c r="H87" i="264"/>
  <c r="G87" i="264"/>
  <c r="F87" i="264"/>
  <c r="E87" i="264"/>
  <c r="D87" i="264"/>
  <c r="C87" i="264"/>
  <c r="F26" i="264" l="1"/>
  <c r="I24" i="264"/>
  <c r="I18" i="264"/>
  <c r="L20" i="264"/>
  <c r="L14" i="264"/>
  <c r="F18" i="264"/>
  <c r="F27" i="264"/>
  <c r="F23" i="264"/>
  <c r="F19" i="264"/>
  <c r="F15" i="264"/>
  <c r="L26" i="264"/>
  <c r="L24" i="264"/>
  <c r="L22" i="264"/>
  <c r="F8" i="264"/>
  <c r="F24" i="264"/>
  <c r="K28" i="264"/>
  <c r="G28" i="264"/>
  <c r="I10" i="264"/>
  <c r="F25" i="264"/>
  <c r="F11" i="264"/>
  <c r="F28" i="264" s="1"/>
  <c r="D28" i="264"/>
  <c r="H28" i="264"/>
  <c r="N28" i="264"/>
  <c r="L17" i="264"/>
  <c r="L28" i="264" s="1"/>
  <c r="L15" i="264"/>
  <c r="J28" i="264"/>
  <c r="M28" i="264"/>
  <c r="C28" i="264"/>
  <c r="I28" i="264" l="1"/>
  <c r="D28" i="167"/>
  <c r="E28" i="167"/>
  <c r="F28" i="167"/>
  <c r="G28" i="167"/>
  <c r="H28" i="167"/>
  <c r="I28" i="167"/>
  <c r="J28" i="167"/>
  <c r="K28" i="167"/>
  <c r="L28" i="167"/>
  <c r="M28" i="167"/>
  <c r="N28" i="167"/>
  <c r="O28" i="167"/>
  <c r="P28" i="167"/>
  <c r="Q28" i="167"/>
  <c r="R28" i="167"/>
  <c r="C28" i="167"/>
  <c r="N27" i="304" l="1"/>
  <c r="M27" i="304"/>
  <c r="L27" i="304"/>
  <c r="K27" i="304"/>
  <c r="J27" i="304"/>
  <c r="I27" i="304"/>
  <c r="H27" i="304"/>
  <c r="F27" i="304"/>
  <c r="E27" i="304"/>
  <c r="D27" i="304"/>
  <c r="C27" i="304"/>
  <c r="O26" i="304"/>
  <c r="G26" i="304"/>
  <c r="O25" i="304"/>
  <c r="G25" i="304"/>
  <c r="O24" i="304"/>
  <c r="G24" i="304"/>
  <c r="O23" i="304"/>
  <c r="G23" i="304"/>
  <c r="O22" i="304"/>
  <c r="G22" i="304"/>
  <c r="O21" i="304"/>
  <c r="G21" i="304"/>
  <c r="O20" i="304"/>
  <c r="G20" i="304"/>
  <c r="O19" i="304"/>
  <c r="G19" i="304"/>
  <c r="O18" i="304"/>
  <c r="G18" i="304"/>
  <c r="O17" i="304"/>
  <c r="G17" i="304"/>
  <c r="O16" i="304"/>
  <c r="G16" i="304"/>
  <c r="O15" i="304"/>
  <c r="G15" i="304"/>
  <c r="O14" i="304"/>
  <c r="G14" i="304"/>
  <c r="O13" i="304"/>
  <c r="G13" i="304"/>
  <c r="O12" i="304"/>
  <c r="G12" i="304"/>
  <c r="O11" i="304"/>
  <c r="G11" i="304"/>
  <c r="O10" i="304"/>
  <c r="G10" i="304"/>
  <c r="O9" i="304"/>
  <c r="G9" i="304"/>
  <c r="O8" i="304"/>
  <c r="G8" i="304"/>
  <c r="O7" i="304"/>
  <c r="O27" i="304" s="1"/>
  <c r="G7" i="304"/>
  <c r="G27" i="304" l="1"/>
  <c r="AM11" i="303"/>
  <c r="AM12" i="303"/>
  <c r="AM13" i="303"/>
  <c r="AM14" i="303"/>
  <c r="AM15" i="303"/>
  <c r="AM16" i="303"/>
  <c r="AM17" i="303"/>
  <c r="AM18" i="303"/>
  <c r="AM19" i="303"/>
  <c r="AM20" i="303"/>
  <c r="AM21" i="303"/>
  <c r="AM22" i="303"/>
  <c r="AM23" i="303"/>
  <c r="AM24" i="303"/>
  <c r="AM25" i="303"/>
  <c r="AM26" i="303"/>
  <c r="AM27" i="303"/>
  <c r="AM28" i="303"/>
  <c r="AM29" i="303"/>
  <c r="AM10" i="303"/>
  <c r="AQ30" i="303"/>
  <c r="AP30" i="303"/>
  <c r="AO30" i="303"/>
  <c r="AN30" i="303"/>
  <c r="AL30" i="303"/>
  <c r="AK30" i="303"/>
  <c r="AJ30" i="303"/>
  <c r="AI30" i="303"/>
  <c r="AH30" i="303"/>
  <c r="AF30" i="303"/>
  <c r="AE30" i="303"/>
  <c r="AD30" i="303"/>
  <c r="AC30" i="303"/>
  <c r="AB30" i="303"/>
  <c r="AA30" i="303"/>
  <c r="U30" i="303"/>
  <c r="T30" i="303"/>
  <c r="S30" i="303"/>
  <c r="R30" i="303"/>
  <c r="Q30" i="303"/>
  <c r="P30" i="303"/>
  <c r="O30" i="303"/>
  <c r="N30" i="303"/>
  <c r="M30" i="303"/>
  <c r="L30" i="303"/>
  <c r="K30" i="303"/>
  <c r="J30" i="303"/>
  <c r="I30" i="303"/>
  <c r="H30" i="303"/>
  <c r="G30" i="303"/>
  <c r="F30" i="303"/>
  <c r="E30" i="303"/>
  <c r="D30" i="303"/>
  <c r="C30" i="303"/>
  <c r="AG30" i="303"/>
  <c r="U9" i="246"/>
  <c r="V9" i="246"/>
  <c r="W9" i="246"/>
  <c r="U10" i="246"/>
  <c r="X10" i="246" s="1"/>
  <c r="V10" i="246"/>
  <c r="W10" i="246"/>
  <c r="U11" i="246"/>
  <c r="V11" i="246"/>
  <c r="W11" i="246"/>
  <c r="U12" i="246"/>
  <c r="V12" i="246"/>
  <c r="W12" i="246"/>
  <c r="U13" i="246"/>
  <c r="V13" i="246"/>
  <c r="W13" i="246"/>
  <c r="U14" i="246"/>
  <c r="X14" i="246" s="1"/>
  <c r="V14" i="246"/>
  <c r="W14" i="246"/>
  <c r="U15" i="246"/>
  <c r="V15" i="246"/>
  <c r="W15" i="246"/>
  <c r="U16" i="246"/>
  <c r="V16" i="246"/>
  <c r="W16" i="246"/>
  <c r="U17" i="246"/>
  <c r="V17" i="246"/>
  <c r="W17" i="246"/>
  <c r="U18" i="246"/>
  <c r="X18" i="246" s="1"/>
  <c r="V18" i="246"/>
  <c r="W18" i="246"/>
  <c r="U19" i="246"/>
  <c r="V19" i="246"/>
  <c r="W19" i="246"/>
  <c r="U20" i="246"/>
  <c r="V20" i="246"/>
  <c r="W20" i="246"/>
  <c r="U21" i="246"/>
  <c r="V21" i="246"/>
  <c r="W21" i="246"/>
  <c r="U22" i="246"/>
  <c r="X22" i="246" s="1"/>
  <c r="V22" i="246"/>
  <c r="W22" i="246"/>
  <c r="U23" i="246"/>
  <c r="V23" i="246"/>
  <c r="W23" i="246"/>
  <c r="U24" i="246"/>
  <c r="V24" i="246"/>
  <c r="W24" i="246"/>
  <c r="U25" i="246"/>
  <c r="V25" i="246"/>
  <c r="W25" i="246"/>
  <c r="U26" i="246"/>
  <c r="X26" i="246" s="1"/>
  <c r="V26" i="246"/>
  <c r="W26" i="246"/>
  <c r="U27" i="246"/>
  <c r="V27" i="246"/>
  <c r="W27" i="246"/>
  <c r="V8" i="246"/>
  <c r="W8" i="246"/>
  <c r="U8" i="246"/>
  <c r="R11" i="245"/>
  <c r="R12" i="245"/>
  <c r="R13" i="245"/>
  <c r="R14" i="245"/>
  <c r="R15" i="245"/>
  <c r="R16" i="245"/>
  <c r="R17" i="245"/>
  <c r="R18" i="245"/>
  <c r="R19" i="245"/>
  <c r="R20" i="245"/>
  <c r="R21" i="245"/>
  <c r="R22" i="245"/>
  <c r="R23" i="245"/>
  <c r="R24" i="245"/>
  <c r="R25" i="245"/>
  <c r="R26" i="245"/>
  <c r="R27" i="245"/>
  <c r="R28" i="245"/>
  <c r="R29" i="245"/>
  <c r="R10" i="245"/>
  <c r="M11" i="245"/>
  <c r="N11" i="245"/>
  <c r="M12" i="245"/>
  <c r="O12" i="245" s="1"/>
  <c r="N12" i="245"/>
  <c r="M13" i="245"/>
  <c r="N13" i="245"/>
  <c r="M14" i="245"/>
  <c r="N14" i="245"/>
  <c r="M15" i="245"/>
  <c r="N15" i="245"/>
  <c r="M16" i="245"/>
  <c r="N16" i="245"/>
  <c r="O16" i="245" s="1"/>
  <c r="M17" i="245"/>
  <c r="N17" i="245"/>
  <c r="M18" i="245"/>
  <c r="N18" i="245"/>
  <c r="M19" i="245"/>
  <c r="N19" i="245"/>
  <c r="M20" i="245"/>
  <c r="N20" i="245"/>
  <c r="O20" i="245"/>
  <c r="M21" i="245"/>
  <c r="O21" i="245" s="1"/>
  <c r="N21" i="245"/>
  <c r="M22" i="245"/>
  <c r="N22" i="245"/>
  <c r="M23" i="245"/>
  <c r="N23" i="245"/>
  <c r="M24" i="245"/>
  <c r="O24" i="245" s="1"/>
  <c r="N24" i="245"/>
  <c r="M25" i="245"/>
  <c r="N25" i="245"/>
  <c r="O25" i="245"/>
  <c r="M26" i="245"/>
  <c r="N26" i="245"/>
  <c r="M27" i="245"/>
  <c r="N27" i="245"/>
  <c r="M28" i="245"/>
  <c r="N28" i="245"/>
  <c r="O28" i="245"/>
  <c r="M29" i="245"/>
  <c r="O29" i="245" s="1"/>
  <c r="N29" i="245"/>
  <c r="N10" i="245"/>
  <c r="M10" i="245"/>
  <c r="O10" i="245" s="1"/>
  <c r="K11" i="244"/>
  <c r="L11" i="244"/>
  <c r="K12" i="244"/>
  <c r="L12" i="244"/>
  <c r="K13" i="244"/>
  <c r="L13" i="244"/>
  <c r="K14" i="244"/>
  <c r="M14" i="244" s="1"/>
  <c r="L14" i="244"/>
  <c r="K15" i="244"/>
  <c r="L15" i="244"/>
  <c r="K16" i="244"/>
  <c r="M16" i="244" s="1"/>
  <c r="L16" i="244"/>
  <c r="K17" i="244"/>
  <c r="L17" i="244"/>
  <c r="K18" i="244"/>
  <c r="L18" i="244"/>
  <c r="K19" i="244"/>
  <c r="L19" i="244"/>
  <c r="K20" i="244"/>
  <c r="L20" i="244"/>
  <c r="M20" i="244"/>
  <c r="K21" i="244"/>
  <c r="M21" i="244" s="1"/>
  <c r="L21" i="244"/>
  <c r="K22" i="244"/>
  <c r="L22" i="244"/>
  <c r="K23" i="244"/>
  <c r="L23" i="244"/>
  <c r="M23" i="244" s="1"/>
  <c r="K24" i="244"/>
  <c r="L24" i="244"/>
  <c r="K25" i="244"/>
  <c r="L25" i="244"/>
  <c r="K26" i="244"/>
  <c r="M26" i="244" s="1"/>
  <c r="L26" i="244"/>
  <c r="K27" i="244"/>
  <c r="L27" i="244"/>
  <c r="M27" i="244" s="1"/>
  <c r="K28" i="244"/>
  <c r="M28" i="244" s="1"/>
  <c r="L28" i="244"/>
  <c r="K29" i="244"/>
  <c r="L29" i="244"/>
  <c r="L10" i="244"/>
  <c r="K10" i="244"/>
  <c r="M10" i="244" s="1"/>
  <c r="D26" i="242"/>
  <c r="F26" i="242"/>
  <c r="G26" i="242"/>
  <c r="C26" i="242"/>
  <c r="I7" i="242"/>
  <c r="J7" i="242"/>
  <c r="I8" i="242"/>
  <c r="J8" i="242"/>
  <c r="I9" i="242"/>
  <c r="J9" i="242"/>
  <c r="I10" i="242"/>
  <c r="J10" i="242"/>
  <c r="I11" i="242"/>
  <c r="J11" i="242"/>
  <c r="I12" i="242"/>
  <c r="J12" i="242"/>
  <c r="I13" i="242"/>
  <c r="J13" i="242"/>
  <c r="I14" i="242"/>
  <c r="J14" i="242"/>
  <c r="I15" i="242"/>
  <c r="J15" i="242"/>
  <c r="I16" i="242"/>
  <c r="J16" i="242"/>
  <c r="I17" i="242"/>
  <c r="J17" i="242"/>
  <c r="I18" i="242"/>
  <c r="J18" i="242"/>
  <c r="I19" i="242"/>
  <c r="J19" i="242"/>
  <c r="I20" i="242"/>
  <c r="J20" i="242"/>
  <c r="I21" i="242"/>
  <c r="J21" i="242"/>
  <c r="I22" i="242"/>
  <c r="J22" i="242"/>
  <c r="I23" i="242"/>
  <c r="J23" i="242"/>
  <c r="I24" i="242"/>
  <c r="J24" i="242"/>
  <c r="I25" i="242"/>
  <c r="J25" i="242"/>
  <c r="J6" i="242"/>
  <c r="I6" i="242"/>
  <c r="H7" i="242"/>
  <c r="H8" i="242"/>
  <c r="H9" i="242"/>
  <c r="H10" i="242"/>
  <c r="H11" i="242"/>
  <c r="H12" i="242"/>
  <c r="H13" i="242"/>
  <c r="H14" i="242"/>
  <c r="H15" i="242"/>
  <c r="H16" i="242"/>
  <c r="H17" i="242"/>
  <c r="H18" i="242"/>
  <c r="H19" i="242"/>
  <c r="H20" i="242"/>
  <c r="H21" i="242"/>
  <c r="H22" i="242"/>
  <c r="H23" i="242"/>
  <c r="H24" i="242"/>
  <c r="H25" i="242"/>
  <c r="H6" i="242"/>
  <c r="E7" i="242"/>
  <c r="K7" i="242" s="1"/>
  <c r="E8" i="242"/>
  <c r="K8" i="242" s="1"/>
  <c r="E9" i="242"/>
  <c r="K9" i="242" s="1"/>
  <c r="E10" i="242"/>
  <c r="K10" i="242" s="1"/>
  <c r="E11" i="242"/>
  <c r="K11" i="242" s="1"/>
  <c r="E12" i="242"/>
  <c r="K12" i="242" s="1"/>
  <c r="E13" i="242"/>
  <c r="K13" i="242" s="1"/>
  <c r="E14" i="242"/>
  <c r="K14" i="242" s="1"/>
  <c r="E15" i="242"/>
  <c r="K15" i="242" s="1"/>
  <c r="E16" i="242"/>
  <c r="K16" i="242" s="1"/>
  <c r="E17" i="242"/>
  <c r="K17" i="242" s="1"/>
  <c r="E18" i="242"/>
  <c r="K18" i="242" s="1"/>
  <c r="E19" i="242"/>
  <c r="K19" i="242" s="1"/>
  <c r="E20" i="242"/>
  <c r="K20" i="242" s="1"/>
  <c r="E21" i="242"/>
  <c r="K21" i="242" s="1"/>
  <c r="E22" i="242"/>
  <c r="K22" i="242" s="1"/>
  <c r="E23" i="242"/>
  <c r="K23" i="242" s="1"/>
  <c r="E24" i="242"/>
  <c r="K24" i="242" s="1"/>
  <c r="E25" i="242"/>
  <c r="K25" i="242" s="1"/>
  <c r="E6" i="242"/>
  <c r="K6" i="242" s="1"/>
  <c r="S8" i="243"/>
  <c r="U8" i="243" s="1"/>
  <c r="T8" i="243"/>
  <c r="S9" i="243"/>
  <c r="T9" i="243"/>
  <c r="U9" i="243"/>
  <c r="S10" i="243"/>
  <c r="T10" i="243"/>
  <c r="S11" i="243"/>
  <c r="T11" i="243"/>
  <c r="S12" i="243"/>
  <c r="T12" i="243"/>
  <c r="S13" i="243"/>
  <c r="T13" i="243"/>
  <c r="S14" i="243"/>
  <c r="T14" i="243"/>
  <c r="S15" i="243"/>
  <c r="U15" i="243" s="1"/>
  <c r="T15" i="243"/>
  <c r="S16" i="243"/>
  <c r="T16" i="243"/>
  <c r="U16" i="243" s="1"/>
  <c r="S17" i="243"/>
  <c r="T17" i="243"/>
  <c r="S18" i="243"/>
  <c r="T18" i="243"/>
  <c r="U18" i="243"/>
  <c r="S19" i="243"/>
  <c r="T19" i="243"/>
  <c r="S20" i="243"/>
  <c r="T20" i="243"/>
  <c r="U20" i="243" s="1"/>
  <c r="S21" i="243"/>
  <c r="T21" i="243"/>
  <c r="U21" i="243" s="1"/>
  <c r="S22" i="243"/>
  <c r="U22" i="243" s="1"/>
  <c r="T22" i="243"/>
  <c r="S23" i="243"/>
  <c r="U23" i="243" s="1"/>
  <c r="T23" i="243"/>
  <c r="S24" i="243"/>
  <c r="T24" i="243"/>
  <c r="S25" i="243"/>
  <c r="T25" i="243"/>
  <c r="U25" i="243"/>
  <c r="S26" i="243"/>
  <c r="T26" i="243"/>
  <c r="T7" i="243"/>
  <c r="U7" i="243" s="1"/>
  <c r="S7" i="243"/>
  <c r="D27" i="243"/>
  <c r="E27" i="243"/>
  <c r="F27" i="243"/>
  <c r="G27" i="243"/>
  <c r="H27" i="243"/>
  <c r="I27" i="243"/>
  <c r="J27" i="243"/>
  <c r="K27" i="243"/>
  <c r="L27" i="243"/>
  <c r="M27" i="243"/>
  <c r="N27" i="243"/>
  <c r="O27" i="243"/>
  <c r="P27" i="243"/>
  <c r="Q27" i="243"/>
  <c r="R27" i="243"/>
  <c r="C27" i="243"/>
  <c r="D30" i="240"/>
  <c r="E30" i="240"/>
  <c r="F30" i="240"/>
  <c r="G30" i="240"/>
  <c r="H30" i="240"/>
  <c r="I30" i="240"/>
  <c r="J30" i="240"/>
  <c r="K30" i="240"/>
  <c r="L30" i="240"/>
  <c r="M30" i="240"/>
  <c r="N30" i="240"/>
  <c r="O30" i="240"/>
  <c r="P30" i="240"/>
  <c r="Q30" i="240"/>
  <c r="R30" i="240"/>
  <c r="S30" i="240"/>
  <c r="T30" i="240"/>
  <c r="U30" i="240"/>
  <c r="V30" i="240"/>
  <c r="W11" i="240"/>
  <c r="X11" i="240"/>
  <c r="W12" i="240"/>
  <c r="X12" i="240"/>
  <c r="Y12" i="240" s="1"/>
  <c r="W13" i="240"/>
  <c r="Y13" i="240" s="1"/>
  <c r="X13" i="240"/>
  <c r="W14" i="240"/>
  <c r="Y14" i="240" s="1"/>
  <c r="X14" i="240"/>
  <c r="W15" i="240"/>
  <c r="X15" i="240"/>
  <c r="W16" i="240"/>
  <c r="X16" i="240"/>
  <c r="Y16" i="240" s="1"/>
  <c r="W17" i="240"/>
  <c r="X17" i="240"/>
  <c r="W18" i="240"/>
  <c r="X18" i="240"/>
  <c r="Y18" i="240" s="1"/>
  <c r="W19" i="240"/>
  <c r="X19" i="240"/>
  <c r="W20" i="240"/>
  <c r="X20" i="240"/>
  <c r="Y20" i="240" s="1"/>
  <c r="W21" i="240"/>
  <c r="X21" i="240"/>
  <c r="W22" i="240"/>
  <c r="X22" i="240"/>
  <c r="Y22" i="240" s="1"/>
  <c r="W23" i="240"/>
  <c r="X23" i="240"/>
  <c r="W24" i="240"/>
  <c r="X24" i="240"/>
  <c r="Y24" i="240" s="1"/>
  <c r="W25" i="240"/>
  <c r="X25" i="240"/>
  <c r="W26" i="240"/>
  <c r="Y26" i="240" s="1"/>
  <c r="X26" i="240"/>
  <c r="W27" i="240"/>
  <c r="X27" i="240"/>
  <c r="W28" i="240"/>
  <c r="X28" i="240"/>
  <c r="Y28" i="240" s="1"/>
  <c r="W29" i="240"/>
  <c r="X29" i="240"/>
  <c r="X10" i="240"/>
  <c r="W10" i="240"/>
  <c r="Y10" i="240" s="1"/>
  <c r="AP28" i="238"/>
  <c r="AQ28" i="238"/>
  <c r="AR28" i="238"/>
  <c r="AS28" i="238"/>
  <c r="AT28" i="238"/>
  <c r="AU28" i="238"/>
  <c r="AV28" i="238"/>
  <c r="AW28" i="238"/>
  <c r="AX28" i="238"/>
  <c r="AY28" i="238"/>
  <c r="AZ28" i="238"/>
  <c r="AO28" i="238"/>
  <c r="X28" i="238"/>
  <c r="Y28" i="238"/>
  <c r="Z28" i="238"/>
  <c r="AA28" i="238"/>
  <c r="AB28" i="238"/>
  <c r="AC28" i="238"/>
  <c r="AD28" i="238"/>
  <c r="AE28" i="238"/>
  <c r="AF28" i="238"/>
  <c r="AG28" i="238"/>
  <c r="AH28" i="238"/>
  <c r="AI28" i="238"/>
  <c r="AJ28" i="238"/>
  <c r="W28" i="238"/>
  <c r="D28" i="238"/>
  <c r="E28" i="238"/>
  <c r="F28" i="238"/>
  <c r="G28" i="238"/>
  <c r="H28" i="238"/>
  <c r="I28" i="238"/>
  <c r="J28" i="238"/>
  <c r="K28" i="238"/>
  <c r="L28" i="238"/>
  <c r="M28" i="238"/>
  <c r="N28" i="238"/>
  <c r="O28" i="238"/>
  <c r="P28" i="238"/>
  <c r="Q28" i="238"/>
  <c r="R28" i="238"/>
  <c r="C28" i="238"/>
  <c r="BA9" i="238"/>
  <c r="BB9" i="238"/>
  <c r="BA10" i="238"/>
  <c r="BB10" i="238"/>
  <c r="BA11" i="238"/>
  <c r="BB11" i="238"/>
  <c r="BC11" i="238"/>
  <c r="BA12" i="238"/>
  <c r="BB12" i="238"/>
  <c r="BA13" i="238"/>
  <c r="BB13" i="238"/>
  <c r="BA14" i="238"/>
  <c r="BB14" i="238"/>
  <c r="BC14" i="238" s="1"/>
  <c r="BA15" i="238"/>
  <c r="BC15" i="238" s="1"/>
  <c r="BB15" i="238"/>
  <c r="BA16" i="238"/>
  <c r="BB16" i="238"/>
  <c r="BA17" i="238"/>
  <c r="BC17" i="238" s="1"/>
  <c r="BB17" i="238"/>
  <c r="BA18" i="238"/>
  <c r="BB18" i="238"/>
  <c r="BC18" i="238"/>
  <c r="BA19" i="238"/>
  <c r="BB19" i="238"/>
  <c r="BA20" i="238"/>
  <c r="BB20" i="238"/>
  <c r="BA21" i="238"/>
  <c r="BB21" i="238"/>
  <c r="BC21" i="238" s="1"/>
  <c r="BA22" i="238"/>
  <c r="BB22" i="238"/>
  <c r="BA23" i="238"/>
  <c r="BB23" i="238"/>
  <c r="BA24" i="238"/>
  <c r="BC24" i="238" s="1"/>
  <c r="BB24" i="238"/>
  <c r="BA25" i="238"/>
  <c r="BB25" i="238"/>
  <c r="BC25" i="238" s="1"/>
  <c r="BA26" i="238"/>
  <c r="BC26" i="238" s="1"/>
  <c r="BB26" i="238"/>
  <c r="BA27" i="238"/>
  <c r="BB27" i="238"/>
  <c r="BB8" i="238"/>
  <c r="BA8" i="238"/>
  <c r="BC8" i="238" s="1"/>
  <c r="K9" i="237"/>
  <c r="L9" i="237"/>
  <c r="K10" i="237"/>
  <c r="L10" i="237"/>
  <c r="M10" i="237"/>
  <c r="K11" i="237"/>
  <c r="L11" i="237"/>
  <c r="K12" i="237"/>
  <c r="L12" i="237"/>
  <c r="K13" i="237"/>
  <c r="L13" i="237"/>
  <c r="M13" i="237"/>
  <c r="K14" i="237"/>
  <c r="M14" i="237" s="1"/>
  <c r="L14" i="237"/>
  <c r="K15" i="237"/>
  <c r="L15" i="237"/>
  <c r="K16" i="237"/>
  <c r="L16" i="237"/>
  <c r="K17" i="237"/>
  <c r="L17" i="237"/>
  <c r="K18" i="237"/>
  <c r="L18" i="237"/>
  <c r="M18" i="237"/>
  <c r="K19" i="237"/>
  <c r="L19" i="237"/>
  <c r="K20" i="237"/>
  <c r="L20" i="237"/>
  <c r="K21" i="237"/>
  <c r="L21" i="237"/>
  <c r="M21" i="237"/>
  <c r="K22" i="237"/>
  <c r="M22" i="237" s="1"/>
  <c r="L22" i="237"/>
  <c r="K23" i="237"/>
  <c r="L23" i="237"/>
  <c r="K24" i="237"/>
  <c r="L24" i="237"/>
  <c r="K25" i="237"/>
  <c r="L25" i="237"/>
  <c r="K26" i="237"/>
  <c r="L26" i="237"/>
  <c r="M26" i="237"/>
  <c r="K27" i="237"/>
  <c r="L27" i="237"/>
  <c r="L8" i="237"/>
  <c r="M8" i="237" s="1"/>
  <c r="K8" i="237"/>
  <c r="O9" i="106"/>
  <c r="P9" i="106"/>
  <c r="O10" i="106"/>
  <c r="Q10" i="106" s="1"/>
  <c r="P10" i="106"/>
  <c r="O11" i="106"/>
  <c r="P11" i="106"/>
  <c r="O12" i="106"/>
  <c r="P12" i="106"/>
  <c r="O13" i="106"/>
  <c r="P13" i="106"/>
  <c r="Q13" i="106" s="1"/>
  <c r="O14" i="106"/>
  <c r="P14" i="106"/>
  <c r="Q14" i="106"/>
  <c r="O15" i="106"/>
  <c r="Q15" i="106" s="1"/>
  <c r="P15" i="106"/>
  <c r="O16" i="106"/>
  <c r="P16" i="106"/>
  <c r="O17" i="106"/>
  <c r="P17" i="106"/>
  <c r="O18" i="106"/>
  <c r="P18" i="106"/>
  <c r="Q18" i="106"/>
  <c r="O19" i="106"/>
  <c r="P19" i="106"/>
  <c r="O20" i="106"/>
  <c r="P20" i="106"/>
  <c r="O21" i="106"/>
  <c r="P21" i="106"/>
  <c r="Q21" i="106" s="1"/>
  <c r="O22" i="106"/>
  <c r="P22" i="106"/>
  <c r="O23" i="106"/>
  <c r="P23" i="106"/>
  <c r="O24" i="106"/>
  <c r="Q24" i="106" s="1"/>
  <c r="P24" i="106"/>
  <c r="O25" i="106"/>
  <c r="P25" i="106"/>
  <c r="Q25" i="106" s="1"/>
  <c r="O26" i="106"/>
  <c r="Q26" i="106" s="1"/>
  <c r="P26" i="106"/>
  <c r="O27" i="106"/>
  <c r="Q27" i="106" s="1"/>
  <c r="P27" i="106"/>
  <c r="P8" i="106"/>
  <c r="O8" i="106"/>
  <c r="Q8" i="106" s="1"/>
  <c r="O9" i="105"/>
  <c r="Q9" i="105" s="1"/>
  <c r="P9" i="105"/>
  <c r="O10" i="105"/>
  <c r="P10" i="105"/>
  <c r="Q10" i="105"/>
  <c r="O11" i="105"/>
  <c r="P11" i="105"/>
  <c r="O12" i="105"/>
  <c r="P12" i="105"/>
  <c r="O13" i="105"/>
  <c r="P13" i="105"/>
  <c r="Q13" i="105" s="1"/>
  <c r="O14" i="105"/>
  <c r="P14" i="105"/>
  <c r="O15" i="105"/>
  <c r="P15" i="105"/>
  <c r="O16" i="105"/>
  <c r="Q16" i="105" s="1"/>
  <c r="P16" i="105"/>
  <c r="O17" i="105"/>
  <c r="P17" i="105"/>
  <c r="Q17" i="105"/>
  <c r="O18" i="105"/>
  <c r="P18" i="105"/>
  <c r="Q18" i="105"/>
  <c r="O19" i="105"/>
  <c r="Q19" i="105" s="1"/>
  <c r="P19" i="105"/>
  <c r="O20" i="105"/>
  <c r="P20" i="105"/>
  <c r="O21" i="105"/>
  <c r="Q21" i="105" s="1"/>
  <c r="P21" i="105"/>
  <c r="O22" i="105"/>
  <c r="P22" i="105"/>
  <c r="O23" i="105"/>
  <c r="P23" i="105"/>
  <c r="O24" i="105"/>
  <c r="Q24" i="105" s="1"/>
  <c r="P24" i="105"/>
  <c r="O25" i="105"/>
  <c r="P25" i="105"/>
  <c r="Q25" i="105" s="1"/>
  <c r="O26" i="105"/>
  <c r="P26" i="105"/>
  <c r="Q26" i="105"/>
  <c r="O27" i="105"/>
  <c r="Q27" i="105" s="1"/>
  <c r="P27" i="105"/>
  <c r="P8" i="105"/>
  <c r="O8" i="105"/>
  <c r="Q8" i="105" s="1"/>
  <c r="O9" i="104"/>
  <c r="P9" i="104"/>
  <c r="O10" i="104"/>
  <c r="P10" i="104"/>
  <c r="Q10" i="104" s="1"/>
  <c r="O11" i="104"/>
  <c r="P11" i="104"/>
  <c r="Q11" i="104"/>
  <c r="O12" i="104"/>
  <c r="Q12" i="104" s="1"/>
  <c r="P12" i="104"/>
  <c r="O13" i="104"/>
  <c r="P13" i="104"/>
  <c r="O14" i="104"/>
  <c r="P14" i="104"/>
  <c r="O15" i="104"/>
  <c r="P15" i="104"/>
  <c r="Q15" i="104"/>
  <c r="O16" i="104"/>
  <c r="P16" i="104"/>
  <c r="O17" i="104"/>
  <c r="P17" i="104"/>
  <c r="O18" i="104"/>
  <c r="P18" i="104"/>
  <c r="Q18" i="104" s="1"/>
  <c r="O19" i="104"/>
  <c r="P19" i="104"/>
  <c r="O20" i="104"/>
  <c r="P20" i="104"/>
  <c r="O21" i="104"/>
  <c r="Q21" i="104" s="1"/>
  <c r="P21" i="104"/>
  <c r="O22" i="104"/>
  <c r="P22" i="104"/>
  <c r="Q22" i="104" s="1"/>
  <c r="O23" i="104"/>
  <c r="Q23" i="104" s="1"/>
  <c r="P23" i="104"/>
  <c r="O24" i="104"/>
  <c r="P24" i="104"/>
  <c r="O25" i="104"/>
  <c r="P25" i="104"/>
  <c r="O26" i="104"/>
  <c r="P26" i="104"/>
  <c r="Q26" i="104" s="1"/>
  <c r="O27" i="104"/>
  <c r="P27" i="104"/>
  <c r="Q27" i="104"/>
  <c r="Q8" i="104"/>
  <c r="P8" i="104"/>
  <c r="O8" i="104"/>
  <c r="O9" i="132"/>
  <c r="P9" i="132"/>
  <c r="O10" i="132"/>
  <c r="P10" i="132"/>
  <c r="Q10" i="132"/>
  <c r="O11" i="132"/>
  <c r="Q11" i="132" s="1"/>
  <c r="P11" i="132"/>
  <c r="O12" i="132"/>
  <c r="P12" i="132"/>
  <c r="O13" i="132"/>
  <c r="Q13" i="132" s="1"/>
  <c r="P13" i="132"/>
  <c r="O14" i="132"/>
  <c r="Q14" i="132" s="1"/>
  <c r="P14" i="132"/>
  <c r="O15" i="132"/>
  <c r="P15" i="132"/>
  <c r="O16" i="132"/>
  <c r="Q16" i="132" s="1"/>
  <c r="P16" i="132"/>
  <c r="O17" i="132"/>
  <c r="P17" i="132"/>
  <c r="O18" i="132"/>
  <c r="Q18" i="132" s="1"/>
  <c r="P18" i="132"/>
  <c r="O19" i="132"/>
  <c r="P19" i="132"/>
  <c r="O20" i="132"/>
  <c r="Q20" i="132" s="1"/>
  <c r="P20" i="132"/>
  <c r="O21" i="132"/>
  <c r="P21" i="132"/>
  <c r="Q21" i="132"/>
  <c r="O22" i="132"/>
  <c r="Q22" i="132" s="1"/>
  <c r="P22" i="132"/>
  <c r="O23" i="132"/>
  <c r="P23" i="132"/>
  <c r="O24" i="132"/>
  <c r="Q24" i="132" s="1"/>
  <c r="P24" i="132"/>
  <c r="O25" i="132"/>
  <c r="P25" i="132"/>
  <c r="O26" i="132"/>
  <c r="P26" i="132"/>
  <c r="O27" i="132"/>
  <c r="P27" i="132"/>
  <c r="P8" i="132"/>
  <c r="O8" i="132"/>
  <c r="O9" i="131"/>
  <c r="P9" i="131"/>
  <c r="Q9" i="131" s="1"/>
  <c r="O10" i="131"/>
  <c r="Q10" i="131" s="1"/>
  <c r="P10" i="131"/>
  <c r="O11" i="131"/>
  <c r="P11" i="131"/>
  <c r="O12" i="131"/>
  <c r="P12" i="131"/>
  <c r="O13" i="131"/>
  <c r="P13" i="131"/>
  <c r="O14" i="131"/>
  <c r="P14" i="131"/>
  <c r="Q14" i="131"/>
  <c r="O15" i="131"/>
  <c r="P15" i="131"/>
  <c r="O16" i="131"/>
  <c r="P16" i="131"/>
  <c r="O17" i="131"/>
  <c r="P17" i="131"/>
  <c r="Q17" i="131"/>
  <c r="O18" i="131"/>
  <c r="Q18" i="131" s="1"/>
  <c r="P18" i="131"/>
  <c r="O19" i="131"/>
  <c r="P19" i="131"/>
  <c r="O20" i="131"/>
  <c r="P20" i="131"/>
  <c r="O21" i="131"/>
  <c r="P21" i="131"/>
  <c r="O22" i="131"/>
  <c r="Q22" i="131" s="1"/>
  <c r="P22" i="131"/>
  <c r="O23" i="131"/>
  <c r="P23" i="131"/>
  <c r="O24" i="131"/>
  <c r="P24" i="131"/>
  <c r="O25" i="131"/>
  <c r="P25" i="131"/>
  <c r="Q25" i="131" s="1"/>
  <c r="O26" i="131"/>
  <c r="P26" i="131"/>
  <c r="Q26" i="131"/>
  <c r="O27" i="131"/>
  <c r="P27" i="131"/>
  <c r="P8" i="131"/>
  <c r="O8" i="131"/>
  <c r="Q8" i="131" s="1"/>
  <c r="Q19" i="104" l="1"/>
  <c r="Q14" i="105"/>
  <c r="Q12" i="105"/>
  <c r="M17" i="237"/>
  <c r="BB28" i="238"/>
  <c r="BC22" i="238"/>
  <c r="BA28" i="238"/>
  <c r="M24" i="244"/>
  <c r="Q13" i="131"/>
  <c r="Q16" i="131"/>
  <c r="Q22" i="106"/>
  <c r="M12" i="244"/>
  <c r="X8" i="246"/>
  <c r="Q11" i="131"/>
  <c r="Q17" i="104"/>
  <c r="Q21" i="131"/>
  <c r="Q19" i="131"/>
  <c r="Q27" i="131"/>
  <c r="Q24" i="131"/>
  <c r="Q9" i="132"/>
  <c r="Q24" i="104"/>
  <c r="Q22" i="105"/>
  <c r="M25" i="237"/>
  <c r="U13" i="243"/>
  <c r="Q20" i="106"/>
  <c r="Q11" i="106"/>
  <c r="M23" i="237"/>
  <c r="M20" i="237"/>
  <c r="M15" i="237"/>
  <c r="M12" i="237"/>
  <c r="BC27" i="238"/>
  <c r="BC20" i="238"/>
  <c r="BC13" i="238"/>
  <c r="T27" i="243"/>
  <c r="U11" i="243"/>
  <c r="H26" i="242"/>
  <c r="M29" i="244"/>
  <c r="M22" i="244"/>
  <c r="M19" i="244"/>
  <c r="M17" i="244"/>
  <c r="O27" i="245"/>
  <c r="O22" i="245"/>
  <c r="O19" i="245"/>
  <c r="O17" i="245"/>
  <c r="O15" i="245"/>
  <c r="O13" i="245"/>
  <c r="X27" i="246"/>
  <c r="X23" i="246"/>
  <c r="X19" i="246"/>
  <c r="X15" i="246"/>
  <c r="X11" i="246"/>
  <c r="Q27" i="132"/>
  <c r="Q12" i="132"/>
  <c r="Q20" i="104"/>
  <c r="Q23" i="105"/>
  <c r="Q23" i="106"/>
  <c r="BC23" i="238"/>
  <c r="BC16" i="238"/>
  <c r="BC9" i="238"/>
  <c r="BC28" i="238" s="1"/>
  <c r="U14" i="243"/>
  <c r="M25" i="244"/>
  <c r="M15" i="244"/>
  <c r="M13" i="244"/>
  <c r="O11" i="245"/>
  <c r="X24" i="246"/>
  <c r="X20" i="246"/>
  <c r="X16" i="246"/>
  <c r="X12" i="246"/>
  <c r="AM30" i="303"/>
  <c r="Q25" i="132"/>
  <c r="Q23" i="132"/>
  <c r="Q13" i="104"/>
  <c r="Q20" i="105"/>
  <c r="Q15" i="105"/>
  <c r="Q16" i="106"/>
  <c r="Q9" i="106"/>
  <c r="Q23" i="131"/>
  <c r="Q20" i="131"/>
  <c r="Q15" i="131"/>
  <c r="Q12" i="131"/>
  <c r="Q8" i="132"/>
  <c r="Q26" i="132"/>
  <c r="Q19" i="132"/>
  <c r="Q17" i="132"/>
  <c r="Q15" i="132"/>
  <c r="Q25" i="104"/>
  <c r="Q16" i="104"/>
  <c r="Q14" i="104"/>
  <c r="Q9" i="104"/>
  <c r="Q11" i="105"/>
  <c r="Q19" i="106"/>
  <c r="Q17" i="106"/>
  <c r="Q12" i="106"/>
  <c r="M27" i="237"/>
  <c r="M24" i="237"/>
  <c r="M19" i="237"/>
  <c r="M16" i="237"/>
  <c r="M11" i="237"/>
  <c r="M9" i="237"/>
  <c r="BC19" i="238"/>
  <c r="BC12" i="238"/>
  <c r="BC10" i="238"/>
  <c r="Y29" i="240"/>
  <c r="Y27" i="240"/>
  <c r="Y25" i="240"/>
  <c r="Y23" i="240"/>
  <c r="Y21" i="240"/>
  <c r="Y19" i="240"/>
  <c r="Y17" i="240"/>
  <c r="Y15" i="240"/>
  <c r="Y11" i="240"/>
  <c r="U26" i="243"/>
  <c r="U24" i="243"/>
  <c r="U19" i="243"/>
  <c r="U17" i="243"/>
  <c r="U12" i="243"/>
  <c r="U10" i="243"/>
  <c r="M18" i="244"/>
  <c r="M11" i="244"/>
  <c r="O26" i="245"/>
  <c r="O23" i="245"/>
  <c r="O18" i="245"/>
  <c r="O14" i="245"/>
  <c r="X25" i="246"/>
  <c r="X21" i="246"/>
  <c r="X17" i="246"/>
  <c r="X13" i="246"/>
  <c r="X9" i="246"/>
  <c r="E26" i="242"/>
  <c r="V30" i="303"/>
  <c r="U27" i="243"/>
  <c r="S27" i="243"/>
  <c r="M126" i="61"/>
  <c r="O126" i="61" s="1"/>
  <c r="N126" i="61"/>
  <c r="M127" i="61"/>
  <c r="O127" i="61" s="1"/>
  <c r="N127" i="61"/>
  <c r="M128" i="61"/>
  <c r="N128" i="61"/>
  <c r="M129" i="61"/>
  <c r="N129" i="61"/>
  <c r="M130" i="61"/>
  <c r="O130" i="61" s="1"/>
  <c r="N130" i="61"/>
  <c r="M131" i="61"/>
  <c r="N131" i="61"/>
  <c r="O131" i="61" s="1"/>
  <c r="M132" i="61"/>
  <c r="O132" i="61" s="1"/>
  <c r="N132" i="61"/>
  <c r="M133" i="61"/>
  <c r="N133" i="61"/>
  <c r="M134" i="61"/>
  <c r="O134" i="61" s="1"/>
  <c r="N134" i="61"/>
  <c r="M135" i="61"/>
  <c r="N135" i="61"/>
  <c r="O135" i="61" s="1"/>
  <c r="M136" i="61"/>
  <c r="O136" i="61" s="1"/>
  <c r="N136" i="61"/>
  <c r="M137" i="61"/>
  <c r="N137" i="61"/>
  <c r="M138" i="61"/>
  <c r="O138" i="61" s="1"/>
  <c r="N138" i="61"/>
  <c r="M139" i="61"/>
  <c r="N139" i="61"/>
  <c r="O139" i="61" s="1"/>
  <c r="M140" i="61"/>
  <c r="N140" i="61"/>
  <c r="M141" i="61"/>
  <c r="N141" i="61"/>
  <c r="M142" i="61"/>
  <c r="N142" i="61"/>
  <c r="O142" i="61"/>
  <c r="M143" i="61"/>
  <c r="N143" i="61"/>
  <c r="M144" i="61"/>
  <c r="N144" i="61"/>
  <c r="O125" i="61"/>
  <c r="N125" i="61"/>
  <c r="M125" i="61"/>
  <c r="M97" i="61"/>
  <c r="N97" i="61"/>
  <c r="M98" i="61"/>
  <c r="N98" i="61"/>
  <c r="O98" i="61" s="1"/>
  <c r="M99" i="61"/>
  <c r="N99" i="61"/>
  <c r="M100" i="61"/>
  <c r="N100" i="61"/>
  <c r="M101" i="61"/>
  <c r="N101" i="61"/>
  <c r="M102" i="61"/>
  <c r="N102" i="61"/>
  <c r="M103" i="61"/>
  <c r="N103" i="61"/>
  <c r="M104" i="61"/>
  <c r="N104" i="61"/>
  <c r="M105" i="61"/>
  <c r="N105" i="61"/>
  <c r="M106" i="61"/>
  <c r="N106" i="61"/>
  <c r="O106" i="61" s="1"/>
  <c r="M107" i="61"/>
  <c r="N107" i="61"/>
  <c r="M108" i="61"/>
  <c r="N108" i="61"/>
  <c r="M109" i="61"/>
  <c r="N109" i="61"/>
  <c r="M110" i="61"/>
  <c r="N110" i="61"/>
  <c r="M111" i="61"/>
  <c r="N111" i="61"/>
  <c r="M112" i="61"/>
  <c r="N112" i="61"/>
  <c r="M113" i="61"/>
  <c r="N113" i="61"/>
  <c r="O113" i="61" s="1"/>
  <c r="M114" i="61"/>
  <c r="N114" i="61"/>
  <c r="O114" i="61"/>
  <c r="M115" i="61"/>
  <c r="O115" i="61" s="1"/>
  <c r="N115" i="61"/>
  <c r="N96" i="61"/>
  <c r="M96" i="61"/>
  <c r="O96" i="61" s="1"/>
  <c r="M68" i="61"/>
  <c r="N68" i="61"/>
  <c r="M69" i="61"/>
  <c r="N69" i="61"/>
  <c r="M70" i="61"/>
  <c r="N70" i="61"/>
  <c r="M71" i="61"/>
  <c r="N71" i="61"/>
  <c r="M72" i="61"/>
  <c r="N72" i="61"/>
  <c r="M73" i="61"/>
  <c r="N73" i="61"/>
  <c r="M74" i="61"/>
  <c r="N74" i="61"/>
  <c r="M75" i="61"/>
  <c r="N75" i="61"/>
  <c r="M76" i="61"/>
  <c r="N76" i="61"/>
  <c r="M77" i="61"/>
  <c r="N77" i="61"/>
  <c r="M78" i="61"/>
  <c r="N78" i="61"/>
  <c r="M79" i="61"/>
  <c r="N79" i="61"/>
  <c r="M80" i="61"/>
  <c r="N80" i="61"/>
  <c r="M81" i="61"/>
  <c r="N81" i="61"/>
  <c r="M82" i="61"/>
  <c r="N82" i="61"/>
  <c r="M83" i="61"/>
  <c r="N83" i="61"/>
  <c r="M84" i="61"/>
  <c r="N84" i="61"/>
  <c r="M85" i="61"/>
  <c r="N85" i="61"/>
  <c r="M86" i="61"/>
  <c r="N86" i="61"/>
  <c r="N67" i="61"/>
  <c r="O67" i="61" s="1"/>
  <c r="M67" i="61"/>
  <c r="M39" i="61"/>
  <c r="N39" i="61"/>
  <c r="M40" i="61"/>
  <c r="N40" i="61"/>
  <c r="M41" i="61"/>
  <c r="N41" i="61"/>
  <c r="M42" i="61"/>
  <c r="O42" i="61" s="1"/>
  <c r="N42" i="61"/>
  <c r="M43" i="61"/>
  <c r="N43" i="61"/>
  <c r="M44" i="61"/>
  <c r="N44" i="61"/>
  <c r="M45" i="61"/>
  <c r="N45" i="61"/>
  <c r="M46" i="61"/>
  <c r="N46" i="61"/>
  <c r="M47" i="61"/>
  <c r="N47" i="61"/>
  <c r="M48" i="61"/>
  <c r="N48" i="61"/>
  <c r="M49" i="61"/>
  <c r="N49" i="61"/>
  <c r="M50" i="61"/>
  <c r="O50" i="61" s="1"/>
  <c r="N50" i="61"/>
  <c r="M51" i="61"/>
  <c r="N51" i="61"/>
  <c r="M52" i="61"/>
  <c r="N52" i="61"/>
  <c r="M53" i="61"/>
  <c r="N53" i="61"/>
  <c r="M54" i="61"/>
  <c r="N54" i="61"/>
  <c r="M55" i="61"/>
  <c r="N55" i="61"/>
  <c r="O55" i="61" s="1"/>
  <c r="M56" i="61"/>
  <c r="N56" i="61"/>
  <c r="M57" i="61"/>
  <c r="N57" i="61"/>
  <c r="O38" i="61"/>
  <c r="N38" i="61"/>
  <c r="M38" i="61"/>
  <c r="M9" i="61"/>
  <c r="N9" i="61"/>
  <c r="M10" i="61"/>
  <c r="N10" i="61"/>
  <c r="M11" i="61"/>
  <c r="N11" i="61"/>
  <c r="M12" i="61"/>
  <c r="N12" i="61"/>
  <c r="M13" i="61"/>
  <c r="N13" i="61"/>
  <c r="M14" i="61"/>
  <c r="N14" i="61"/>
  <c r="M15" i="61"/>
  <c r="N15" i="61"/>
  <c r="M16" i="61"/>
  <c r="N16" i="61"/>
  <c r="M17" i="61"/>
  <c r="N17" i="61"/>
  <c r="M18" i="61"/>
  <c r="N18" i="61"/>
  <c r="M19" i="61"/>
  <c r="N19" i="61"/>
  <c r="M20" i="61"/>
  <c r="N20" i="61"/>
  <c r="M21" i="61"/>
  <c r="N21" i="61"/>
  <c r="M22" i="61"/>
  <c r="N22" i="61"/>
  <c r="M23" i="61"/>
  <c r="N23" i="61"/>
  <c r="M24" i="61"/>
  <c r="N24" i="61"/>
  <c r="M25" i="61"/>
  <c r="N25" i="61"/>
  <c r="M26" i="61"/>
  <c r="N26" i="61"/>
  <c r="M27" i="61"/>
  <c r="N27" i="61"/>
  <c r="N8" i="61"/>
  <c r="M8" i="61"/>
  <c r="O8" i="61" s="1"/>
  <c r="O9" i="99"/>
  <c r="P9" i="99"/>
  <c r="O10" i="99"/>
  <c r="P10" i="99"/>
  <c r="Q10" i="99"/>
  <c r="O11" i="99"/>
  <c r="P11" i="99"/>
  <c r="O12" i="99"/>
  <c r="P12" i="99"/>
  <c r="O13" i="99"/>
  <c r="P13" i="99"/>
  <c r="Q13" i="99"/>
  <c r="O14" i="99"/>
  <c r="Q14" i="99" s="1"/>
  <c r="P14" i="99"/>
  <c r="O15" i="99"/>
  <c r="P15" i="99"/>
  <c r="O16" i="99"/>
  <c r="P16" i="99"/>
  <c r="O17" i="99"/>
  <c r="Q17" i="99" s="1"/>
  <c r="P17" i="99"/>
  <c r="O18" i="99"/>
  <c r="P18" i="99"/>
  <c r="Q18" i="99"/>
  <c r="O19" i="99"/>
  <c r="P19" i="99"/>
  <c r="O20" i="99"/>
  <c r="P20" i="99"/>
  <c r="O21" i="99"/>
  <c r="P21" i="99"/>
  <c r="Q21" i="99"/>
  <c r="O22" i="99"/>
  <c r="Q22" i="99" s="1"/>
  <c r="P22" i="99"/>
  <c r="O23" i="99"/>
  <c r="P23" i="99"/>
  <c r="O24" i="99"/>
  <c r="P24" i="99"/>
  <c r="O25" i="99"/>
  <c r="Q25" i="99" s="1"/>
  <c r="P25" i="99"/>
  <c r="O26" i="99"/>
  <c r="P26" i="99"/>
  <c r="Q26" i="99"/>
  <c r="O27" i="99"/>
  <c r="P27" i="99"/>
  <c r="P8" i="99"/>
  <c r="Q8" i="99" s="1"/>
  <c r="O8" i="99"/>
  <c r="AC9" i="69"/>
  <c r="AD9" i="69"/>
  <c r="AC10" i="69"/>
  <c r="AD10" i="69"/>
  <c r="AC11" i="69"/>
  <c r="AD11" i="69"/>
  <c r="AC12" i="69"/>
  <c r="AE12" i="69" s="1"/>
  <c r="AD12" i="69"/>
  <c r="AC13" i="69"/>
  <c r="AD13" i="69"/>
  <c r="AE13" i="69"/>
  <c r="AC14" i="69"/>
  <c r="AD14" i="69"/>
  <c r="AE14" i="69" s="1"/>
  <c r="AC15" i="69"/>
  <c r="AD15" i="69"/>
  <c r="AC16" i="69"/>
  <c r="AD16" i="69"/>
  <c r="AC17" i="69"/>
  <c r="AE17" i="69" s="1"/>
  <c r="AD17" i="69"/>
  <c r="AC18" i="69"/>
  <c r="AD18" i="69"/>
  <c r="AC19" i="69"/>
  <c r="AE19" i="69" s="1"/>
  <c r="AD19" i="69"/>
  <c r="AC20" i="69"/>
  <c r="AD20" i="69"/>
  <c r="AC21" i="69"/>
  <c r="AE21" i="69" s="1"/>
  <c r="AD21" i="69"/>
  <c r="AC22" i="69"/>
  <c r="AD22" i="69"/>
  <c r="AC23" i="69"/>
  <c r="AD23" i="69"/>
  <c r="AC24" i="69"/>
  <c r="AD24" i="69"/>
  <c r="AC25" i="69"/>
  <c r="AE25" i="69" s="1"/>
  <c r="AD25" i="69"/>
  <c r="AC26" i="69"/>
  <c r="AE26" i="69" s="1"/>
  <c r="AD26" i="69"/>
  <c r="AC27" i="69"/>
  <c r="AD27" i="69"/>
  <c r="AD8" i="69"/>
  <c r="AC8" i="69"/>
  <c r="AE8" i="69" s="1"/>
  <c r="N9" i="68"/>
  <c r="P9" i="68" s="1"/>
  <c r="O9" i="68"/>
  <c r="N10" i="68"/>
  <c r="O10" i="68"/>
  <c r="P10" i="68" s="1"/>
  <c r="N11" i="68"/>
  <c r="P11" i="68" s="1"/>
  <c r="O11" i="68"/>
  <c r="N12" i="68"/>
  <c r="O12" i="68"/>
  <c r="N13" i="68"/>
  <c r="O13" i="68"/>
  <c r="N14" i="68"/>
  <c r="O14" i="68"/>
  <c r="N15" i="68"/>
  <c r="P15" i="68" s="1"/>
  <c r="O15" i="68"/>
  <c r="N16" i="68"/>
  <c r="O16" i="68"/>
  <c r="N17" i="68"/>
  <c r="P17" i="68" s="1"/>
  <c r="O17" i="68"/>
  <c r="N18" i="68"/>
  <c r="O18" i="68"/>
  <c r="P18" i="68" s="1"/>
  <c r="O8" i="68"/>
  <c r="N8" i="68"/>
  <c r="O9" i="234"/>
  <c r="P9" i="234"/>
  <c r="O10" i="234"/>
  <c r="P10" i="234"/>
  <c r="O11" i="234"/>
  <c r="P11" i="234"/>
  <c r="O12" i="234"/>
  <c r="P12" i="234"/>
  <c r="O13" i="234"/>
  <c r="P13" i="234"/>
  <c r="Q13" i="234"/>
  <c r="O14" i="234"/>
  <c r="P14" i="234"/>
  <c r="O15" i="234"/>
  <c r="P15" i="234"/>
  <c r="O16" i="234"/>
  <c r="P16" i="234"/>
  <c r="O17" i="234"/>
  <c r="P17" i="234"/>
  <c r="O18" i="234"/>
  <c r="P18" i="234"/>
  <c r="O19" i="234"/>
  <c r="P19" i="234"/>
  <c r="O20" i="234"/>
  <c r="P20" i="234"/>
  <c r="O21" i="234"/>
  <c r="Q21" i="234" s="1"/>
  <c r="P21" i="234"/>
  <c r="O22" i="234"/>
  <c r="P22" i="234"/>
  <c r="O23" i="234"/>
  <c r="Q23" i="234" s="1"/>
  <c r="P23" i="234"/>
  <c r="O24" i="234"/>
  <c r="P24" i="234"/>
  <c r="O25" i="234"/>
  <c r="Q25" i="234" s="1"/>
  <c r="P25" i="234"/>
  <c r="O26" i="234"/>
  <c r="P26" i="234"/>
  <c r="Q26" i="234" s="1"/>
  <c r="O27" i="234"/>
  <c r="Q27" i="234" s="1"/>
  <c r="P27" i="234"/>
  <c r="P8" i="234"/>
  <c r="O8" i="234"/>
  <c r="Q8" i="234" s="1"/>
  <c r="O10" i="232"/>
  <c r="Q10" i="232" s="1"/>
  <c r="P10" i="232"/>
  <c r="O11" i="232"/>
  <c r="P11" i="232"/>
  <c r="Q11" i="232"/>
  <c r="O12" i="232"/>
  <c r="P12" i="232"/>
  <c r="O13" i="232"/>
  <c r="P13" i="232"/>
  <c r="O14" i="232"/>
  <c r="P14" i="232"/>
  <c r="O15" i="232"/>
  <c r="P15" i="232"/>
  <c r="Q15" i="232" s="1"/>
  <c r="O16" i="232"/>
  <c r="P16" i="232"/>
  <c r="O17" i="232"/>
  <c r="P17" i="232"/>
  <c r="O18" i="232"/>
  <c r="P18" i="232"/>
  <c r="Q18" i="232"/>
  <c r="O19" i="232"/>
  <c r="Q19" i="232" s="1"/>
  <c r="P19" i="232"/>
  <c r="O20" i="232"/>
  <c r="P20" i="232"/>
  <c r="O21" i="232"/>
  <c r="Q21" i="232" s="1"/>
  <c r="P21" i="232"/>
  <c r="O22" i="232"/>
  <c r="P22" i="232"/>
  <c r="O23" i="232"/>
  <c r="P23" i="232"/>
  <c r="O24" i="232"/>
  <c r="P24" i="232"/>
  <c r="O25" i="232"/>
  <c r="Q25" i="232" s="1"/>
  <c r="P25" i="232"/>
  <c r="O26" i="232"/>
  <c r="P26" i="232"/>
  <c r="O27" i="232"/>
  <c r="Q27" i="232" s="1"/>
  <c r="P27" i="232"/>
  <c r="O28" i="232"/>
  <c r="P28" i="232"/>
  <c r="P9" i="232"/>
  <c r="O9" i="232"/>
  <c r="D84" i="229"/>
  <c r="E84" i="229"/>
  <c r="F84" i="229"/>
  <c r="G84" i="229"/>
  <c r="H84" i="229"/>
  <c r="I84" i="229"/>
  <c r="J84" i="229"/>
  <c r="K84" i="229"/>
  <c r="L84" i="229"/>
  <c r="M84" i="229"/>
  <c r="N84" i="229"/>
  <c r="O84" i="229"/>
  <c r="P84" i="229"/>
  <c r="Q84" i="229"/>
  <c r="R84" i="229"/>
  <c r="S84" i="229"/>
  <c r="T84" i="229"/>
  <c r="U84" i="229"/>
  <c r="V84" i="229"/>
  <c r="W84" i="229"/>
  <c r="C84" i="229"/>
  <c r="W9" i="229"/>
  <c r="W10" i="229"/>
  <c r="W11" i="229"/>
  <c r="W12" i="229"/>
  <c r="W13" i="229"/>
  <c r="W14" i="229"/>
  <c r="W15" i="229"/>
  <c r="W16" i="229"/>
  <c r="W17" i="229"/>
  <c r="W18" i="229"/>
  <c r="W19" i="229"/>
  <c r="W20" i="229"/>
  <c r="W21" i="229"/>
  <c r="W22" i="229"/>
  <c r="W23" i="229"/>
  <c r="W24" i="229"/>
  <c r="W25" i="229"/>
  <c r="W26" i="229"/>
  <c r="W27" i="229"/>
  <c r="W8" i="229"/>
  <c r="R9" i="229"/>
  <c r="R10" i="229"/>
  <c r="R11" i="229"/>
  <c r="R12" i="229"/>
  <c r="R13" i="229"/>
  <c r="R14" i="229"/>
  <c r="R15" i="229"/>
  <c r="R16" i="229"/>
  <c r="R17" i="229"/>
  <c r="R18" i="229"/>
  <c r="R19" i="229"/>
  <c r="R20" i="229"/>
  <c r="R21" i="229"/>
  <c r="R22" i="229"/>
  <c r="R23" i="229"/>
  <c r="R24" i="229"/>
  <c r="R25" i="229"/>
  <c r="R26" i="229"/>
  <c r="R27" i="229"/>
  <c r="R8" i="229"/>
  <c r="O9" i="229"/>
  <c r="O10" i="229"/>
  <c r="O11" i="229"/>
  <c r="O12" i="229"/>
  <c r="O13" i="229"/>
  <c r="O14" i="229"/>
  <c r="O15" i="229"/>
  <c r="O16" i="229"/>
  <c r="O17" i="229"/>
  <c r="O18" i="229"/>
  <c r="O19" i="229"/>
  <c r="O20" i="229"/>
  <c r="O21" i="229"/>
  <c r="O22" i="229"/>
  <c r="O23" i="229"/>
  <c r="O24" i="229"/>
  <c r="O25" i="229"/>
  <c r="O26" i="229"/>
  <c r="O27" i="229"/>
  <c r="O8" i="229"/>
  <c r="G8" i="301"/>
  <c r="G9" i="301"/>
  <c r="G10" i="301"/>
  <c r="G11" i="301"/>
  <c r="G12" i="301"/>
  <c r="G13" i="301"/>
  <c r="G14" i="301"/>
  <c r="G15" i="301"/>
  <c r="G16" i="301"/>
  <c r="G17" i="301"/>
  <c r="G18" i="301"/>
  <c r="G19" i="301"/>
  <c r="G20" i="301"/>
  <c r="G21" i="301"/>
  <c r="G22" i="301"/>
  <c r="G23" i="301"/>
  <c r="G24" i="301"/>
  <c r="G25" i="301"/>
  <c r="G26" i="301"/>
  <c r="G7" i="301"/>
  <c r="N27" i="301"/>
  <c r="M27" i="301"/>
  <c r="L27" i="301"/>
  <c r="K27" i="301"/>
  <c r="J27" i="301"/>
  <c r="I27" i="301"/>
  <c r="H27" i="301"/>
  <c r="F27" i="301"/>
  <c r="E27" i="301"/>
  <c r="D27" i="301"/>
  <c r="C27" i="301"/>
  <c r="O26" i="301"/>
  <c r="O25" i="301"/>
  <c r="O24" i="301"/>
  <c r="O23" i="301"/>
  <c r="O22" i="301"/>
  <c r="O21" i="301"/>
  <c r="O20" i="301"/>
  <c r="O19" i="301"/>
  <c r="O18" i="301"/>
  <c r="O17" i="301"/>
  <c r="O16" i="301"/>
  <c r="O15" i="301"/>
  <c r="O14" i="301"/>
  <c r="O13" i="301"/>
  <c r="O12" i="301"/>
  <c r="O11" i="301"/>
  <c r="O10" i="301"/>
  <c r="O9" i="301"/>
  <c r="O8" i="301"/>
  <c r="O7" i="301"/>
  <c r="O8" i="300"/>
  <c r="O9" i="300"/>
  <c r="O10" i="300"/>
  <c r="O11" i="300"/>
  <c r="O12" i="300"/>
  <c r="O13" i="300"/>
  <c r="O14" i="300"/>
  <c r="O15" i="300"/>
  <c r="O16" i="300"/>
  <c r="O17" i="300"/>
  <c r="O18" i="300"/>
  <c r="O19" i="300"/>
  <c r="O20" i="300"/>
  <c r="O21" i="300"/>
  <c r="O22" i="300"/>
  <c r="O23" i="300"/>
  <c r="O24" i="300"/>
  <c r="O25" i="300"/>
  <c r="O26" i="300"/>
  <c r="O7" i="300"/>
  <c r="N27" i="300"/>
  <c r="M27" i="300"/>
  <c r="L27" i="300"/>
  <c r="K27" i="300"/>
  <c r="J27" i="300"/>
  <c r="I27" i="300"/>
  <c r="H27" i="300"/>
  <c r="F27" i="300"/>
  <c r="E27" i="300"/>
  <c r="D27" i="300"/>
  <c r="C27" i="300"/>
  <c r="G27" i="300"/>
  <c r="D29" i="191"/>
  <c r="E29" i="191"/>
  <c r="F29" i="191"/>
  <c r="G29" i="191"/>
  <c r="H29" i="191"/>
  <c r="I29" i="191"/>
  <c r="J29" i="191"/>
  <c r="K29" i="191"/>
  <c r="L29" i="191"/>
  <c r="C29" i="191"/>
  <c r="M10" i="191"/>
  <c r="N10" i="191"/>
  <c r="O10" i="191" s="1"/>
  <c r="M11" i="191"/>
  <c r="N11" i="191"/>
  <c r="O11" i="191"/>
  <c r="M12" i="191"/>
  <c r="O12" i="191" s="1"/>
  <c r="N12" i="191"/>
  <c r="M13" i="191"/>
  <c r="N13" i="191"/>
  <c r="M14" i="191"/>
  <c r="O14" i="191" s="1"/>
  <c r="N14" i="191"/>
  <c r="M15" i="191"/>
  <c r="O15" i="191" s="1"/>
  <c r="N15" i="191"/>
  <c r="M16" i="191"/>
  <c r="N16" i="191"/>
  <c r="M17" i="191"/>
  <c r="O17" i="191" s="1"/>
  <c r="N17" i="191"/>
  <c r="M18" i="191"/>
  <c r="N18" i="191"/>
  <c r="O18" i="191"/>
  <c r="M19" i="191"/>
  <c r="N19" i="191"/>
  <c r="O19" i="191"/>
  <c r="M20" i="191"/>
  <c r="O20" i="191" s="1"/>
  <c r="N20" i="191"/>
  <c r="M21" i="191"/>
  <c r="N21" i="191"/>
  <c r="M22" i="191"/>
  <c r="O22" i="191" s="1"/>
  <c r="N22" i="191"/>
  <c r="M23" i="191"/>
  <c r="O23" i="191" s="1"/>
  <c r="N23" i="191"/>
  <c r="M24" i="191"/>
  <c r="N24" i="191"/>
  <c r="M25" i="191"/>
  <c r="O25" i="191" s="1"/>
  <c r="N25" i="191"/>
  <c r="M26" i="191"/>
  <c r="N26" i="191"/>
  <c r="O26" i="191"/>
  <c r="M27" i="191"/>
  <c r="N27" i="191"/>
  <c r="O27" i="191"/>
  <c r="M28" i="191"/>
  <c r="O28" i="191" s="1"/>
  <c r="N28" i="191"/>
  <c r="N9" i="191"/>
  <c r="M9" i="191"/>
  <c r="O9" i="191" s="1"/>
  <c r="D29" i="190"/>
  <c r="E29" i="190"/>
  <c r="F29" i="190"/>
  <c r="G29" i="190"/>
  <c r="H29" i="190"/>
  <c r="I29" i="190"/>
  <c r="J29" i="190"/>
  <c r="K29" i="190"/>
  <c r="L29" i="190"/>
  <c r="M29" i="190"/>
  <c r="N29" i="190"/>
  <c r="C29" i="190"/>
  <c r="O10" i="190"/>
  <c r="Q10" i="190" s="1"/>
  <c r="P10" i="190"/>
  <c r="O11" i="190"/>
  <c r="P11" i="190"/>
  <c r="Q11" i="190"/>
  <c r="O12" i="190"/>
  <c r="P12" i="190"/>
  <c r="O13" i="190"/>
  <c r="P13" i="190"/>
  <c r="O14" i="190"/>
  <c r="P14" i="190"/>
  <c r="Q14" i="190"/>
  <c r="O15" i="190"/>
  <c r="Q15" i="190" s="1"/>
  <c r="P15" i="190"/>
  <c r="O16" i="190"/>
  <c r="P16" i="190"/>
  <c r="O17" i="190"/>
  <c r="P17" i="190"/>
  <c r="O18" i="190"/>
  <c r="Q18" i="190" s="1"/>
  <c r="P18" i="190"/>
  <c r="O19" i="190"/>
  <c r="P19" i="190"/>
  <c r="Q19" i="190"/>
  <c r="O20" i="190"/>
  <c r="P20" i="190"/>
  <c r="O21" i="190"/>
  <c r="P21" i="190"/>
  <c r="O22" i="190"/>
  <c r="P22" i="190"/>
  <c r="Q22" i="190"/>
  <c r="O23" i="190"/>
  <c r="Q23" i="190" s="1"/>
  <c r="P23" i="190"/>
  <c r="O24" i="190"/>
  <c r="P24" i="190"/>
  <c r="O25" i="190"/>
  <c r="P25" i="190"/>
  <c r="O26" i="190"/>
  <c r="Q26" i="190" s="1"/>
  <c r="P26" i="190"/>
  <c r="O27" i="190"/>
  <c r="P27" i="190"/>
  <c r="Q27" i="190"/>
  <c r="O28" i="190"/>
  <c r="P28" i="190"/>
  <c r="P9" i="190"/>
  <c r="P29" i="190" s="1"/>
  <c r="O9" i="190"/>
  <c r="D29" i="182"/>
  <c r="E29" i="182"/>
  <c r="F29" i="182"/>
  <c r="U29" i="182" s="1"/>
  <c r="G29" i="182"/>
  <c r="H29" i="182"/>
  <c r="I29" i="182"/>
  <c r="J29" i="182"/>
  <c r="V29" i="182" s="1"/>
  <c r="K29" i="182"/>
  <c r="L29" i="182"/>
  <c r="M29" i="182"/>
  <c r="N29" i="182"/>
  <c r="O29" i="182"/>
  <c r="P29" i="182"/>
  <c r="Q29" i="182"/>
  <c r="R29" i="182"/>
  <c r="S29" i="182"/>
  <c r="T29" i="182"/>
  <c r="C29" i="182"/>
  <c r="U10" i="182"/>
  <c r="W10" i="182" s="1"/>
  <c r="V10" i="182"/>
  <c r="U11" i="182"/>
  <c r="V11" i="182"/>
  <c r="W11" i="182" s="1"/>
  <c r="U12" i="182"/>
  <c r="W12" i="182" s="1"/>
  <c r="V12" i="182"/>
  <c r="U13" i="182"/>
  <c r="V13" i="182"/>
  <c r="U14" i="182"/>
  <c r="V14" i="182"/>
  <c r="U15" i="182"/>
  <c r="V15" i="182"/>
  <c r="W15" i="182"/>
  <c r="U16" i="182"/>
  <c r="V16" i="182"/>
  <c r="U17" i="182"/>
  <c r="V17" i="182"/>
  <c r="U18" i="182"/>
  <c r="V18" i="182"/>
  <c r="W18" i="182"/>
  <c r="U19" i="182"/>
  <c r="V19" i="182"/>
  <c r="U20" i="182"/>
  <c r="V20" i="182"/>
  <c r="U21" i="182"/>
  <c r="W21" i="182" s="1"/>
  <c r="V21" i="182"/>
  <c r="U22" i="182"/>
  <c r="V22" i="182"/>
  <c r="W22" i="182"/>
  <c r="U23" i="182"/>
  <c r="V23" i="182"/>
  <c r="W23" i="182"/>
  <c r="U24" i="182"/>
  <c r="W24" i="182" s="1"/>
  <c r="V24" i="182"/>
  <c r="U25" i="182"/>
  <c r="V25" i="182"/>
  <c r="U26" i="182"/>
  <c r="W26" i="182" s="1"/>
  <c r="V26" i="182"/>
  <c r="U27" i="182"/>
  <c r="V27" i="182"/>
  <c r="W27" i="182" s="1"/>
  <c r="U28" i="182"/>
  <c r="V28" i="182"/>
  <c r="V9" i="182"/>
  <c r="W9" i="182" s="1"/>
  <c r="U9" i="182"/>
  <c r="O8" i="180"/>
  <c r="P8" i="180"/>
  <c r="Q8" i="180" s="1"/>
  <c r="O9" i="180"/>
  <c r="Q9" i="180" s="1"/>
  <c r="P9" i="180"/>
  <c r="O10" i="180"/>
  <c r="P10" i="180"/>
  <c r="O11" i="180"/>
  <c r="P11" i="180"/>
  <c r="O12" i="180"/>
  <c r="P12" i="180"/>
  <c r="O13" i="180"/>
  <c r="Q13" i="180" s="1"/>
  <c r="P13" i="180"/>
  <c r="O14" i="180"/>
  <c r="P14" i="180"/>
  <c r="O15" i="180"/>
  <c r="P15" i="180"/>
  <c r="O16" i="180"/>
  <c r="Q16" i="180" s="1"/>
  <c r="P16" i="180"/>
  <c r="O17" i="180"/>
  <c r="P17" i="180"/>
  <c r="O18" i="180"/>
  <c r="P18" i="180"/>
  <c r="O19" i="180"/>
  <c r="P19" i="180"/>
  <c r="O20" i="180"/>
  <c r="Q20" i="180" s="1"/>
  <c r="P20" i="180"/>
  <c r="O21" i="180"/>
  <c r="P21" i="180"/>
  <c r="Q21" i="180"/>
  <c r="O22" i="180"/>
  <c r="P22" i="180"/>
  <c r="O23" i="180"/>
  <c r="P23" i="180"/>
  <c r="O24" i="180"/>
  <c r="P24" i="180"/>
  <c r="Q24" i="180"/>
  <c r="O25" i="180"/>
  <c r="Q25" i="180" s="1"/>
  <c r="P25" i="180"/>
  <c r="O26" i="180"/>
  <c r="P26" i="180"/>
  <c r="P7" i="180"/>
  <c r="O7" i="180"/>
  <c r="D27" i="180"/>
  <c r="E27" i="180"/>
  <c r="F27" i="180"/>
  <c r="G27" i="180"/>
  <c r="H27" i="180"/>
  <c r="I27" i="180"/>
  <c r="J27" i="180"/>
  <c r="K27" i="180"/>
  <c r="L27" i="180"/>
  <c r="M27" i="180"/>
  <c r="N27" i="180"/>
  <c r="C27" i="180"/>
  <c r="S9" i="181"/>
  <c r="S10" i="181"/>
  <c r="S11" i="181"/>
  <c r="S12" i="181"/>
  <c r="S13" i="181"/>
  <c r="S14" i="181"/>
  <c r="S15" i="181"/>
  <c r="S16" i="181"/>
  <c r="S17" i="181"/>
  <c r="S18" i="181"/>
  <c r="S19" i="181"/>
  <c r="S20" i="181"/>
  <c r="S21" i="181"/>
  <c r="S22" i="181"/>
  <c r="S23" i="181"/>
  <c r="S24" i="181"/>
  <c r="S25" i="181"/>
  <c r="S26" i="181"/>
  <c r="S27" i="181"/>
  <c r="S8" i="181"/>
  <c r="O9" i="181"/>
  <c r="O10" i="181"/>
  <c r="O11" i="181"/>
  <c r="O12" i="181"/>
  <c r="O13" i="181"/>
  <c r="O14" i="181"/>
  <c r="O15" i="181"/>
  <c r="O16" i="181"/>
  <c r="O17" i="181"/>
  <c r="O18" i="181"/>
  <c r="O19" i="181"/>
  <c r="O20" i="181"/>
  <c r="O21" i="181"/>
  <c r="O22" i="181"/>
  <c r="O23" i="181"/>
  <c r="O24" i="181"/>
  <c r="O25" i="181"/>
  <c r="O26" i="181"/>
  <c r="O27" i="181"/>
  <c r="O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L26" i="181"/>
  <c r="L27" i="181"/>
  <c r="L8" i="181"/>
  <c r="I9" i="181"/>
  <c r="I10" i="181"/>
  <c r="I11" i="181"/>
  <c r="I28" i="181" s="1"/>
  <c r="I12" i="181"/>
  <c r="I13" i="181"/>
  <c r="I14" i="181"/>
  <c r="I15" i="181"/>
  <c r="I16" i="181"/>
  <c r="I17" i="181"/>
  <c r="I18" i="181"/>
  <c r="I19" i="181"/>
  <c r="I20" i="181"/>
  <c r="I21" i="181"/>
  <c r="I22" i="181"/>
  <c r="I23" i="181"/>
  <c r="I24" i="181"/>
  <c r="I25" i="181"/>
  <c r="I26" i="181"/>
  <c r="I27" i="181"/>
  <c r="I8" i="181"/>
  <c r="D28" i="181"/>
  <c r="E28" i="181"/>
  <c r="G28" i="181"/>
  <c r="H28" i="181"/>
  <c r="J28" i="181"/>
  <c r="K28" i="181"/>
  <c r="M28" i="181"/>
  <c r="N28" i="181"/>
  <c r="P28" i="181"/>
  <c r="Q28" i="181"/>
  <c r="R28" i="181"/>
  <c r="C28" i="181"/>
  <c r="F9" i="181"/>
  <c r="F10" i="181"/>
  <c r="F28" i="181" s="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F26" i="181"/>
  <c r="F27" i="181"/>
  <c r="F8" i="181"/>
  <c r="AE22" i="69" l="1"/>
  <c r="AE18" i="69"/>
  <c r="S28" i="181"/>
  <c r="W17" i="182"/>
  <c r="Q9" i="190"/>
  <c r="Q24" i="190"/>
  <c r="Q21" i="190"/>
  <c r="Q16" i="190"/>
  <c r="Q13" i="190"/>
  <c r="M29" i="191"/>
  <c r="G27" i="301"/>
  <c r="Q19" i="234"/>
  <c r="Q17" i="234"/>
  <c r="Q15" i="234"/>
  <c r="AE27" i="69"/>
  <c r="AE24" i="69"/>
  <c r="AE15" i="69"/>
  <c r="Q23" i="99"/>
  <c r="Q20" i="99"/>
  <c r="Q15" i="99"/>
  <c r="Q12" i="99"/>
  <c r="O17" i="61"/>
  <c r="O15" i="61"/>
  <c r="O13" i="61"/>
  <c r="O11" i="61"/>
  <c r="O9" i="61"/>
  <c r="O85" i="61"/>
  <c r="O83" i="61"/>
  <c r="O73" i="61"/>
  <c r="O71" i="61"/>
  <c r="O69" i="61"/>
  <c r="O109" i="61"/>
  <c r="O107" i="61"/>
  <c r="O105" i="61"/>
  <c r="O103" i="61"/>
  <c r="O101" i="61"/>
  <c r="O99" i="61"/>
  <c r="O97" i="61"/>
  <c r="O141" i="61"/>
  <c r="O128" i="61"/>
  <c r="O29" i="190"/>
  <c r="N29" i="191"/>
  <c r="Q17" i="180"/>
  <c r="W20" i="182"/>
  <c r="W13" i="182"/>
  <c r="O13" i="191"/>
  <c r="O29" i="191" s="1"/>
  <c r="O27" i="300"/>
  <c r="Q28" i="232"/>
  <c r="Q26" i="232"/>
  <c r="Q24" i="232"/>
  <c r="Q22" i="232"/>
  <c r="Q24" i="234"/>
  <c r="Q22" i="234"/>
  <c r="Q11" i="234"/>
  <c r="Q9" i="234"/>
  <c r="AE20" i="69"/>
  <c r="AE11" i="69"/>
  <c r="AE9" i="69"/>
  <c r="O51" i="61"/>
  <c r="O47" i="61"/>
  <c r="O45" i="61"/>
  <c r="O144" i="61"/>
  <c r="O137" i="61"/>
  <c r="O133" i="61"/>
  <c r="L28" i="181"/>
  <c r="Q19" i="180"/>
  <c r="Q12" i="180"/>
  <c r="W25" i="182"/>
  <c r="O24" i="191"/>
  <c r="O21" i="191"/>
  <c r="O16" i="191"/>
  <c r="Q7" i="180"/>
  <c r="Q22" i="180"/>
  <c r="W28" i="182"/>
  <c r="W19" i="182"/>
  <c r="W16" i="182"/>
  <c r="W14" i="182"/>
  <c r="Q28" i="190"/>
  <c r="Q25" i="190"/>
  <c r="Q20" i="190"/>
  <c r="Q17" i="190"/>
  <c r="Q12" i="190"/>
  <c r="Q9" i="232"/>
  <c r="Q23" i="232"/>
  <c r="Q16" i="232"/>
  <c r="Q14" i="232"/>
  <c r="Q12" i="232"/>
  <c r="Q20" i="234"/>
  <c r="Q18" i="234"/>
  <c r="Q16" i="234"/>
  <c r="Q14" i="234"/>
  <c r="Q10" i="234"/>
  <c r="P8" i="68"/>
  <c r="P13" i="68"/>
  <c r="AE23" i="69"/>
  <c r="AE16" i="69"/>
  <c r="AE10" i="69"/>
  <c r="Q27" i="99"/>
  <c r="Q24" i="99"/>
  <c r="Q19" i="99"/>
  <c r="Q16" i="99"/>
  <c r="Q11" i="99"/>
  <c r="Q9" i="99"/>
  <c r="O22" i="61"/>
  <c r="O20" i="61"/>
  <c r="O18" i="61"/>
  <c r="O16" i="61"/>
  <c r="O12" i="61"/>
  <c r="O56" i="61"/>
  <c r="O84" i="61"/>
  <c r="O80" i="61"/>
  <c r="O78" i="61"/>
  <c r="O76" i="61"/>
  <c r="O74" i="61"/>
  <c r="O68" i="61"/>
  <c r="O112" i="61"/>
  <c r="O110" i="61"/>
  <c r="O104" i="61"/>
  <c r="O143" i="61"/>
  <c r="O140" i="61"/>
  <c r="O129" i="61"/>
  <c r="O54" i="61"/>
  <c r="O44" i="61"/>
  <c r="O86" i="61"/>
  <c r="O82" i="61"/>
  <c r="O57" i="61"/>
  <c r="O43" i="61"/>
  <c r="O77" i="61"/>
  <c r="O81" i="61"/>
  <c r="O25" i="61"/>
  <c r="O23" i="61"/>
  <c r="O21" i="61"/>
  <c r="O26" i="61"/>
  <c r="O10" i="61"/>
  <c r="P12" i="68"/>
  <c r="P14" i="68"/>
  <c r="P16" i="68"/>
  <c r="Q12" i="234"/>
  <c r="Q20" i="232"/>
  <c r="Q17" i="232"/>
  <c r="Q13" i="232"/>
  <c r="P27" i="180"/>
  <c r="O27" i="180"/>
  <c r="Q14" i="180"/>
  <c r="Q11" i="180"/>
  <c r="Q26" i="180"/>
  <c r="Q23" i="180"/>
  <c r="Q18" i="180"/>
  <c r="Q15" i="180"/>
  <c r="Q10" i="180"/>
  <c r="O27" i="61"/>
  <c r="O24" i="61"/>
  <c r="O19" i="61"/>
  <c r="O53" i="61"/>
  <c r="O46" i="61"/>
  <c r="O41" i="61"/>
  <c r="O39" i="61"/>
  <c r="O75" i="61"/>
  <c r="O72" i="61"/>
  <c r="O70" i="61"/>
  <c r="O111" i="61"/>
  <c r="O108" i="61"/>
  <c r="O102" i="61"/>
  <c r="O52" i="61"/>
  <c r="O49" i="61"/>
  <c r="O40" i="61"/>
  <c r="O100" i="61"/>
  <c r="O14" i="61"/>
  <c r="O48" i="61"/>
  <c r="O79" i="61"/>
  <c r="O27" i="301"/>
  <c r="W29" i="182"/>
  <c r="O28" i="181"/>
  <c r="Q29" i="190" l="1"/>
  <c r="Q27" i="180"/>
  <c r="AB30" i="226"/>
  <c r="AC30" i="226"/>
  <c r="AD30" i="226"/>
  <c r="AE30" i="226"/>
  <c r="AF30" i="226"/>
  <c r="AG30" i="226"/>
  <c r="AL30" i="226"/>
  <c r="AM30" i="226"/>
  <c r="AN30" i="226"/>
  <c r="AO30" i="226"/>
  <c r="AP30" i="226"/>
  <c r="AQ30" i="226"/>
  <c r="AR30" i="226"/>
  <c r="AS30" i="226"/>
  <c r="AT30" i="226"/>
  <c r="AU30" i="226"/>
  <c r="AA30" i="226"/>
  <c r="D30" i="226"/>
  <c r="E30" i="226"/>
  <c r="F30" i="226"/>
  <c r="H30" i="226"/>
  <c r="I30" i="226"/>
  <c r="J30" i="226"/>
  <c r="L30" i="226"/>
  <c r="M30" i="226"/>
  <c r="N30" i="226"/>
  <c r="O30" i="226"/>
  <c r="T30" i="226"/>
  <c r="U30" i="226"/>
  <c r="V30" i="226"/>
  <c r="W30" i="226"/>
  <c r="X30" i="226"/>
  <c r="Y30" i="226"/>
  <c r="Z30" i="226"/>
  <c r="C30" i="226"/>
  <c r="K11" i="226"/>
  <c r="K12" i="226"/>
  <c r="K13" i="226"/>
  <c r="K14" i="226"/>
  <c r="K15" i="226"/>
  <c r="K16" i="226"/>
  <c r="K17" i="226"/>
  <c r="K18" i="226"/>
  <c r="K19" i="226"/>
  <c r="K20" i="226"/>
  <c r="K21" i="226"/>
  <c r="K22" i="226"/>
  <c r="K23" i="226"/>
  <c r="K24" i="226"/>
  <c r="K25" i="226"/>
  <c r="K26" i="226"/>
  <c r="K27" i="226"/>
  <c r="K28" i="226"/>
  <c r="K29" i="226"/>
  <c r="K10" i="226"/>
  <c r="G11" i="226"/>
  <c r="G12" i="226"/>
  <c r="G13" i="226"/>
  <c r="G14" i="226"/>
  <c r="G15" i="226"/>
  <c r="G16" i="226"/>
  <c r="G17" i="226"/>
  <c r="G18" i="226"/>
  <c r="G19" i="226"/>
  <c r="G20" i="226"/>
  <c r="G21" i="226"/>
  <c r="G22" i="226"/>
  <c r="G23" i="226"/>
  <c r="G24" i="226"/>
  <c r="G25" i="226"/>
  <c r="G26" i="226"/>
  <c r="G27" i="226"/>
  <c r="G28" i="226"/>
  <c r="G29" i="226"/>
  <c r="G10" i="226"/>
  <c r="D28" i="224"/>
  <c r="E28" i="224"/>
  <c r="F28" i="224"/>
  <c r="G28" i="224"/>
  <c r="H28" i="224"/>
  <c r="I28" i="224"/>
  <c r="J28" i="224"/>
  <c r="K28" i="224"/>
  <c r="L28" i="224"/>
  <c r="M28" i="224"/>
  <c r="N28" i="224"/>
  <c r="S28" i="224"/>
  <c r="T28" i="224"/>
  <c r="U28" i="224"/>
  <c r="V28" i="224"/>
  <c r="W28" i="224"/>
  <c r="X28" i="224"/>
  <c r="C28" i="224"/>
  <c r="Y9" i="224"/>
  <c r="AB9" i="224" s="1"/>
  <c r="Z9" i="224"/>
  <c r="AA9" i="224"/>
  <c r="Y10" i="224"/>
  <c r="Z10" i="224"/>
  <c r="AA10" i="224"/>
  <c r="Y11" i="224"/>
  <c r="Z11" i="224"/>
  <c r="AA11" i="224"/>
  <c r="Y12" i="224"/>
  <c r="Z12" i="224"/>
  <c r="AA12" i="224"/>
  <c r="Y13" i="224"/>
  <c r="AB13" i="224" s="1"/>
  <c r="Z13" i="224"/>
  <c r="AA13" i="224"/>
  <c r="Y14" i="224"/>
  <c r="Z14" i="224"/>
  <c r="AA14" i="224"/>
  <c r="Y15" i="224"/>
  <c r="Z15" i="224"/>
  <c r="AA15" i="224"/>
  <c r="Y16" i="224"/>
  <c r="Z16" i="224"/>
  <c r="AA16" i="224"/>
  <c r="Y17" i="224"/>
  <c r="AB17" i="224" s="1"/>
  <c r="Z17" i="224"/>
  <c r="AA17" i="224"/>
  <c r="Y18" i="224"/>
  <c r="Z18" i="224"/>
  <c r="AA18" i="224"/>
  <c r="Y19" i="224"/>
  <c r="Z19" i="224"/>
  <c r="AA19" i="224"/>
  <c r="Y20" i="224"/>
  <c r="Z20" i="224"/>
  <c r="AA20" i="224"/>
  <c r="Y21" i="224"/>
  <c r="AB21" i="224" s="1"/>
  <c r="Z21" i="224"/>
  <c r="AA21" i="224"/>
  <c r="Y22" i="224"/>
  <c r="Z22" i="224"/>
  <c r="AA22" i="224"/>
  <c r="Y23" i="224"/>
  <c r="Z23" i="224"/>
  <c r="AA23" i="224"/>
  <c r="Y24" i="224"/>
  <c r="Z24" i="224"/>
  <c r="AA24" i="224"/>
  <c r="Y25" i="224"/>
  <c r="AB25" i="224" s="1"/>
  <c r="Z25" i="224"/>
  <c r="AA25" i="224"/>
  <c r="Y26" i="224"/>
  <c r="Z26" i="224"/>
  <c r="AA26" i="224"/>
  <c r="Y27" i="224"/>
  <c r="Z27" i="224"/>
  <c r="AA27" i="224"/>
  <c r="Z8" i="224"/>
  <c r="AA8" i="224"/>
  <c r="Y8" i="224"/>
  <c r="D30" i="228"/>
  <c r="E30" i="228"/>
  <c r="F30" i="228"/>
  <c r="G30" i="228"/>
  <c r="H30" i="228"/>
  <c r="I30" i="228"/>
  <c r="J30" i="228"/>
  <c r="K30" i="228"/>
  <c r="L30" i="228"/>
  <c r="P30" i="228"/>
  <c r="Q30" i="228"/>
  <c r="C30" i="228"/>
  <c r="R11" i="228"/>
  <c r="R12" i="228"/>
  <c r="R13" i="228"/>
  <c r="R14" i="228"/>
  <c r="R15" i="228"/>
  <c r="R16" i="228"/>
  <c r="R17" i="228"/>
  <c r="R18" i="228"/>
  <c r="R19" i="228"/>
  <c r="R20" i="228"/>
  <c r="R21" i="228"/>
  <c r="R22" i="228"/>
  <c r="R23" i="228"/>
  <c r="R24" i="228"/>
  <c r="R25" i="228"/>
  <c r="R26" i="228"/>
  <c r="R27" i="228"/>
  <c r="R28" i="228"/>
  <c r="R29" i="228"/>
  <c r="R10" i="228"/>
  <c r="R30" i="228" s="1"/>
  <c r="M11" i="228"/>
  <c r="N11" i="228"/>
  <c r="M12" i="228"/>
  <c r="N12" i="228"/>
  <c r="O12" i="228"/>
  <c r="M13" i="228"/>
  <c r="N13" i="228"/>
  <c r="M14" i="228"/>
  <c r="N14" i="228"/>
  <c r="M15" i="228"/>
  <c r="N15" i="228"/>
  <c r="O15" i="228"/>
  <c r="M16" i="228"/>
  <c r="O16" i="228" s="1"/>
  <c r="N16" i="228"/>
  <c r="M17" i="228"/>
  <c r="N17" i="228"/>
  <c r="M18" i="228"/>
  <c r="N18" i="228"/>
  <c r="M19" i="228"/>
  <c r="O19" i="228" s="1"/>
  <c r="N19" i="228"/>
  <c r="M20" i="228"/>
  <c r="N20" i="228"/>
  <c r="O20" i="228"/>
  <c r="M21" i="228"/>
  <c r="N21" i="228"/>
  <c r="M22" i="228"/>
  <c r="N22" i="228"/>
  <c r="M23" i="228"/>
  <c r="N23" i="228"/>
  <c r="O23" i="228"/>
  <c r="M24" i="228"/>
  <c r="O24" i="228" s="1"/>
  <c r="N24" i="228"/>
  <c r="M25" i="228"/>
  <c r="N25" i="228"/>
  <c r="M26" i="228"/>
  <c r="N26" i="228"/>
  <c r="M27" i="228"/>
  <c r="O27" i="228" s="1"/>
  <c r="N27" i="228"/>
  <c r="M28" i="228"/>
  <c r="N28" i="228"/>
  <c r="O28" i="228"/>
  <c r="M29" i="228"/>
  <c r="N29" i="228"/>
  <c r="N10" i="228"/>
  <c r="N30" i="228" s="1"/>
  <c r="M10" i="228"/>
  <c r="M30" i="228" s="1"/>
  <c r="D30" i="222"/>
  <c r="E30" i="222"/>
  <c r="F30" i="222"/>
  <c r="G30" i="222"/>
  <c r="H30" i="222"/>
  <c r="I30" i="222"/>
  <c r="J30" i="222"/>
  <c r="C30" i="222"/>
  <c r="K11" i="222"/>
  <c r="L11" i="222"/>
  <c r="M11" i="222" s="1"/>
  <c r="K12" i="222"/>
  <c r="M12" i="222" s="1"/>
  <c r="L12" i="222"/>
  <c r="K13" i="222"/>
  <c r="L13" i="222"/>
  <c r="K14" i="222"/>
  <c r="M14" i="222" s="1"/>
  <c r="L14" i="222"/>
  <c r="K15" i="222"/>
  <c r="L15" i="222"/>
  <c r="M15" i="222"/>
  <c r="K16" i="222"/>
  <c r="L16" i="222"/>
  <c r="M16" i="222"/>
  <c r="K17" i="222"/>
  <c r="M17" i="222" s="1"/>
  <c r="L17" i="222"/>
  <c r="K18" i="222"/>
  <c r="L18" i="222"/>
  <c r="K19" i="222"/>
  <c r="M19" i="222" s="1"/>
  <c r="L19" i="222"/>
  <c r="K20" i="222"/>
  <c r="M20" i="222" s="1"/>
  <c r="L20" i="222"/>
  <c r="K21" i="222"/>
  <c r="L21" i="222"/>
  <c r="K22" i="222"/>
  <c r="M22" i="222" s="1"/>
  <c r="L22" i="222"/>
  <c r="K23" i="222"/>
  <c r="L23" i="222"/>
  <c r="M23" i="222"/>
  <c r="K24" i="222"/>
  <c r="L24" i="222"/>
  <c r="M24" i="222" s="1"/>
  <c r="K25" i="222"/>
  <c r="M25" i="222" s="1"/>
  <c r="L25" i="222"/>
  <c r="K26" i="222"/>
  <c r="M26" i="222" s="1"/>
  <c r="L26" i="222"/>
  <c r="K27" i="222"/>
  <c r="M27" i="222" s="1"/>
  <c r="L27" i="222"/>
  <c r="K28" i="222"/>
  <c r="M28" i="222" s="1"/>
  <c r="L28" i="222"/>
  <c r="K29" i="222"/>
  <c r="M29" i="222" s="1"/>
  <c r="L29" i="222"/>
  <c r="M10" i="222"/>
  <c r="L10" i="222"/>
  <c r="K10" i="222"/>
  <c r="K30" i="222" s="1"/>
  <c r="I8" i="219"/>
  <c r="J8" i="219"/>
  <c r="I9" i="219"/>
  <c r="J9" i="219"/>
  <c r="I10" i="219"/>
  <c r="J10" i="219"/>
  <c r="I11" i="219"/>
  <c r="J11" i="219"/>
  <c r="I12" i="219"/>
  <c r="J12" i="219"/>
  <c r="I13" i="219"/>
  <c r="J13" i="219"/>
  <c r="I14" i="219"/>
  <c r="J14" i="219"/>
  <c r="I15" i="219"/>
  <c r="J15" i="219"/>
  <c r="I16" i="219"/>
  <c r="J16" i="219"/>
  <c r="I17" i="219"/>
  <c r="J17" i="219"/>
  <c r="I18" i="219"/>
  <c r="J18" i="219"/>
  <c r="I19" i="219"/>
  <c r="J19" i="219"/>
  <c r="I20" i="219"/>
  <c r="J20" i="219"/>
  <c r="I21" i="219"/>
  <c r="J21" i="219"/>
  <c r="I22" i="219"/>
  <c r="J22" i="219"/>
  <c r="I23" i="219"/>
  <c r="J23" i="219"/>
  <c r="I24" i="219"/>
  <c r="J24" i="219"/>
  <c r="I25" i="219"/>
  <c r="J25" i="219"/>
  <c r="I26" i="219"/>
  <c r="J26" i="219"/>
  <c r="J7" i="219"/>
  <c r="I7" i="219"/>
  <c r="D27" i="219"/>
  <c r="F27" i="219"/>
  <c r="G27" i="219"/>
  <c r="H27" i="219"/>
  <c r="C27" i="219"/>
  <c r="E8" i="219"/>
  <c r="K8" i="219" s="1"/>
  <c r="E9" i="219"/>
  <c r="K9" i="219" s="1"/>
  <c r="E10" i="219"/>
  <c r="K10" i="219" s="1"/>
  <c r="E11" i="219"/>
  <c r="K11" i="219" s="1"/>
  <c r="E12" i="219"/>
  <c r="K12" i="219" s="1"/>
  <c r="E13" i="219"/>
  <c r="K13" i="219" s="1"/>
  <c r="E14" i="219"/>
  <c r="K14" i="219" s="1"/>
  <c r="E15" i="219"/>
  <c r="K15" i="219" s="1"/>
  <c r="E16" i="219"/>
  <c r="K16" i="219" s="1"/>
  <c r="E17" i="219"/>
  <c r="K17" i="219" s="1"/>
  <c r="E18" i="219"/>
  <c r="K18" i="219" s="1"/>
  <c r="E19" i="219"/>
  <c r="K19" i="219" s="1"/>
  <c r="E20" i="219"/>
  <c r="K20" i="219" s="1"/>
  <c r="E21" i="219"/>
  <c r="K21" i="219" s="1"/>
  <c r="E22" i="219"/>
  <c r="K22" i="219" s="1"/>
  <c r="E23" i="219"/>
  <c r="K23" i="219" s="1"/>
  <c r="E24" i="219"/>
  <c r="K24" i="219" s="1"/>
  <c r="E25" i="219"/>
  <c r="K25" i="219" s="1"/>
  <c r="E26" i="219"/>
  <c r="K26" i="219" s="1"/>
  <c r="E7" i="219"/>
  <c r="K7" i="219" s="1"/>
  <c r="D27" i="220"/>
  <c r="E27" i="220"/>
  <c r="F27" i="220"/>
  <c r="G27" i="220"/>
  <c r="H27" i="220"/>
  <c r="I27" i="220"/>
  <c r="J27" i="220"/>
  <c r="K27" i="220"/>
  <c r="L27" i="220"/>
  <c r="M27" i="220"/>
  <c r="N27" i="220"/>
  <c r="O27" i="220"/>
  <c r="P27" i="220"/>
  <c r="Q27" i="220"/>
  <c r="R27" i="220"/>
  <c r="C27" i="220"/>
  <c r="S8" i="220"/>
  <c r="S27" i="220" s="1"/>
  <c r="T8" i="220"/>
  <c r="S9" i="220"/>
  <c r="T9" i="220"/>
  <c r="U9" i="220"/>
  <c r="S10" i="220"/>
  <c r="T10" i="220"/>
  <c r="S11" i="220"/>
  <c r="T11" i="220"/>
  <c r="S12" i="220"/>
  <c r="T12" i="220"/>
  <c r="U12" i="220"/>
  <c r="S13" i="220"/>
  <c r="U13" i="220" s="1"/>
  <c r="T13" i="220"/>
  <c r="S14" i="220"/>
  <c r="T14" i="220"/>
  <c r="S15" i="220"/>
  <c r="T15" i="220"/>
  <c r="S16" i="220"/>
  <c r="U16" i="220" s="1"/>
  <c r="T16" i="220"/>
  <c r="S17" i="220"/>
  <c r="T17" i="220"/>
  <c r="U17" i="220"/>
  <c r="S18" i="220"/>
  <c r="T18" i="220"/>
  <c r="S19" i="220"/>
  <c r="T19" i="220"/>
  <c r="S20" i="220"/>
  <c r="T20" i="220"/>
  <c r="U20" i="220"/>
  <c r="S21" i="220"/>
  <c r="U21" i="220" s="1"/>
  <c r="T21" i="220"/>
  <c r="S22" i="220"/>
  <c r="T22" i="220"/>
  <c r="S23" i="220"/>
  <c r="T23" i="220"/>
  <c r="S24" i="220"/>
  <c r="U24" i="220" s="1"/>
  <c r="T24" i="220"/>
  <c r="S25" i="220"/>
  <c r="T25" i="220"/>
  <c r="U25" i="220"/>
  <c r="S26" i="220"/>
  <c r="T26" i="220"/>
  <c r="T7" i="220"/>
  <c r="T27" i="220" s="1"/>
  <c r="S7" i="220"/>
  <c r="D28" i="221"/>
  <c r="C28" i="221"/>
  <c r="E9" i="221"/>
  <c r="E10" i="221"/>
  <c r="E11" i="221"/>
  <c r="E12" i="221"/>
  <c r="E13" i="221"/>
  <c r="E14" i="221"/>
  <c r="E15" i="221"/>
  <c r="E16" i="221"/>
  <c r="E17" i="221"/>
  <c r="E18" i="221"/>
  <c r="E19" i="221"/>
  <c r="E20" i="221"/>
  <c r="E21" i="221"/>
  <c r="E22" i="221"/>
  <c r="E23" i="221"/>
  <c r="E24" i="221"/>
  <c r="E25" i="221"/>
  <c r="E26" i="221"/>
  <c r="E27" i="221"/>
  <c r="E8" i="221"/>
  <c r="E28" i="221" s="1"/>
  <c r="K27" i="219" l="1"/>
  <c r="E27" i="219"/>
  <c r="U7" i="220"/>
  <c r="U19" i="220"/>
  <c r="U11" i="220"/>
  <c r="O10" i="228"/>
  <c r="O25" i="228"/>
  <c r="O22" i="228"/>
  <c r="O17" i="228"/>
  <c r="O14" i="228"/>
  <c r="Y28" i="224"/>
  <c r="AB26" i="224"/>
  <c r="AB22" i="224"/>
  <c r="AB18" i="224"/>
  <c r="AB14" i="224"/>
  <c r="AB10" i="224"/>
  <c r="M21" i="222"/>
  <c r="M18" i="222"/>
  <c r="M13" i="222"/>
  <c r="M30" i="222" s="1"/>
  <c r="L30" i="222"/>
  <c r="AA28" i="224"/>
  <c r="U22" i="220"/>
  <c r="U14" i="220"/>
  <c r="U26" i="220"/>
  <c r="U23" i="220"/>
  <c r="U18" i="220"/>
  <c r="U15" i="220"/>
  <c r="U10" i="220"/>
  <c r="U8" i="220"/>
  <c r="J27" i="219"/>
  <c r="I27" i="219"/>
  <c r="O29" i="228"/>
  <c r="O26" i="228"/>
  <c r="O21" i="228"/>
  <c r="O18" i="228"/>
  <c r="O13" i="228"/>
  <c r="O11" i="228"/>
  <c r="G30" i="226"/>
  <c r="K30" i="226"/>
  <c r="AB27" i="224"/>
  <c r="AB23" i="224"/>
  <c r="AB19" i="224"/>
  <c r="AB15" i="224"/>
  <c r="AB11" i="224"/>
  <c r="Z28" i="224"/>
  <c r="AB24" i="224"/>
  <c r="AB20" i="224"/>
  <c r="AB16" i="224"/>
  <c r="AB12" i="224"/>
  <c r="AB8" i="224"/>
  <c r="AQ11" i="178"/>
  <c r="AQ12" i="178"/>
  <c r="AQ13" i="178"/>
  <c r="AQ14" i="178"/>
  <c r="AQ15" i="178"/>
  <c r="AQ16" i="178"/>
  <c r="AQ17" i="178"/>
  <c r="AQ19" i="178"/>
  <c r="AQ20" i="178"/>
  <c r="AQ21" i="178"/>
  <c r="AQ22" i="178"/>
  <c r="AQ23" i="178"/>
  <c r="AQ24" i="178"/>
  <c r="AQ25" i="178"/>
  <c r="AQ26" i="178"/>
  <c r="AQ27" i="178"/>
  <c r="AQ28" i="178"/>
  <c r="AQ29" i="178"/>
  <c r="AQ10" i="178"/>
  <c r="AG11" i="178"/>
  <c r="AG12" i="178"/>
  <c r="AG13" i="178"/>
  <c r="AG14" i="178"/>
  <c r="AG15" i="178"/>
  <c r="AG16" i="178"/>
  <c r="AG17" i="178"/>
  <c r="AG18" i="178"/>
  <c r="AG19" i="178"/>
  <c r="AG20" i="178"/>
  <c r="AG21" i="178"/>
  <c r="AG22" i="178"/>
  <c r="AG23" i="178"/>
  <c r="AG24" i="178"/>
  <c r="AG25" i="178"/>
  <c r="AG26" i="178"/>
  <c r="AG27" i="178"/>
  <c r="AG28" i="178"/>
  <c r="AG29" i="178"/>
  <c r="AG10" i="178"/>
  <c r="D30" i="178"/>
  <c r="E30" i="178"/>
  <c r="F30" i="178"/>
  <c r="G30" i="178"/>
  <c r="H30" i="178"/>
  <c r="I30" i="178"/>
  <c r="J30" i="178"/>
  <c r="K30" i="178"/>
  <c r="L30" i="178"/>
  <c r="M30" i="178"/>
  <c r="N30" i="178"/>
  <c r="O30" i="178"/>
  <c r="T30" i="178"/>
  <c r="U30" i="178"/>
  <c r="V30" i="178"/>
  <c r="W30" i="178"/>
  <c r="X30" i="178"/>
  <c r="Y30" i="178"/>
  <c r="C30" i="178"/>
  <c r="D29" i="177"/>
  <c r="E29" i="177"/>
  <c r="F29" i="177"/>
  <c r="G29" i="177"/>
  <c r="H29" i="177"/>
  <c r="I29" i="177"/>
  <c r="J29" i="177"/>
  <c r="C29" i="177"/>
  <c r="U9" i="176"/>
  <c r="V9" i="176"/>
  <c r="W9" i="176"/>
  <c r="U10" i="176"/>
  <c r="V10" i="176"/>
  <c r="W10" i="176"/>
  <c r="U11" i="176"/>
  <c r="V11" i="176"/>
  <c r="W11" i="176"/>
  <c r="U12" i="176"/>
  <c r="X12" i="176" s="1"/>
  <c r="V12" i="176"/>
  <c r="W12" i="176"/>
  <c r="U13" i="176"/>
  <c r="V13" i="176"/>
  <c r="W13" i="176"/>
  <c r="U14" i="176"/>
  <c r="V14" i="176"/>
  <c r="W14" i="176"/>
  <c r="U15" i="176"/>
  <c r="V15" i="176"/>
  <c r="W15" i="176"/>
  <c r="U16" i="176"/>
  <c r="X16" i="176" s="1"/>
  <c r="V16" i="176"/>
  <c r="W16" i="176"/>
  <c r="U17" i="176"/>
  <c r="V17" i="176"/>
  <c r="W17" i="176"/>
  <c r="U18" i="176"/>
  <c r="V18" i="176"/>
  <c r="W18" i="176"/>
  <c r="U19" i="176"/>
  <c r="V19" i="176"/>
  <c r="W19" i="176"/>
  <c r="U20" i="176"/>
  <c r="X20" i="176" s="1"/>
  <c r="V20" i="176"/>
  <c r="W20" i="176"/>
  <c r="U21" i="176"/>
  <c r="V21" i="176"/>
  <c r="W21" i="176"/>
  <c r="U22" i="176"/>
  <c r="V22" i="176"/>
  <c r="W22" i="176"/>
  <c r="U23" i="176"/>
  <c r="V23" i="176"/>
  <c r="W23" i="176"/>
  <c r="U24" i="176"/>
  <c r="X24" i="176" s="1"/>
  <c r="V24" i="176"/>
  <c r="W24" i="176"/>
  <c r="U25" i="176"/>
  <c r="V25" i="176"/>
  <c r="W25" i="176"/>
  <c r="U26" i="176"/>
  <c r="V26" i="176"/>
  <c r="W26" i="176"/>
  <c r="U27" i="176"/>
  <c r="V27" i="176"/>
  <c r="W27" i="176"/>
  <c r="X8" i="176"/>
  <c r="V8" i="176"/>
  <c r="W8" i="176"/>
  <c r="U8" i="176"/>
  <c r="M11" i="175"/>
  <c r="O11" i="175" s="1"/>
  <c r="N11" i="175"/>
  <c r="M12" i="175"/>
  <c r="O12" i="175" s="1"/>
  <c r="N12" i="175"/>
  <c r="M13" i="175"/>
  <c r="N13" i="175"/>
  <c r="M14" i="175"/>
  <c r="O14" i="175" s="1"/>
  <c r="N14" i="175"/>
  <c r="M15" i="175"/>
  <c r="N15" i="175"/>
  <c r="O15" i="175"/>
  <c r="M16" i="175"/>
  <c r="N16" i="175"/>
  <c r="O16" i="175" s="1"/>
  <c r="M17" i="175"/>
  <c r="O17" i="175" s="1"/>
  <c r="N17" i="175"/>
  <c r="M18" i="175"/>
  <c r="O18" i="175" s="1"/>
  <c r="N18" i="175"/>
  <c r="M19" i="175"/>
  <c r="O19" i="175" s="1"/>
  <c r="N19" i="175"/>
  <c r="M20" i="175"/>
  <c r="O20" i="175" s="1"/>
  <c r="N20" i="175"/>
  <c r="M21" i="175"/>
  <c r="O21" i="175" s="1"/>
  <c r="N21" i="175"/>
  <c r="M22" i="175"/>
  <c r="O22" i="175" s="1"/>
  <c r="N22" i="175"/>
  <c r="M23" i="175"/>
  <c r="N23" i="175"/>
  <c r="O23" i="175"/>
  <c r="M24" i="175"/>
  <c r="N24" i="175"/>
  <c r="O24" i="175" s="1"/>
  <c r="M25" i="175"/>
  <c r="O25" i="175" s="1"/>
  <c r="N25" i="175"/>
  <c r="M26" i="175"/>
  <c r="O26" i="175" s="1"/>
  <c r="N26" i="175"/>
  <c r="M27" i="175"/>
  <c r="O27" i="175" s="1"/>
  <c r="N27" i="175"/>
  <c r="M28" i="175"/>
  <c r="O28" i="175" s="1"/>
  <c r="N28" i="175"/>
  <c r="M29" i="175"/>
  <c r="O29" i="175" s="1"/>
  <c r="N29" i="175"/>
  <c r="O10" i="175"/>
  <c r="N10" i="175"/>
  <c r="M10" i="175"/>
  <c r="D30" i="174"/>
  <c r="E30" i="174"/>
  <c r="F30" i="174"/>
  <c r="G30" i="174"/>
  <c r="H30" i="174"/>
  <c r="I30" i="174"/>
  <c r="J30" i="174"/>
  <c r="C30" i="174"/>
  <c r="E9" i="297"/>
  <c r="E10" i="297"/>
  <c r="E11" i="297"/>
  <c r="E12" i="297"/>
  <c r="E13" i="297"/>
  <c r="E14" i="297"/>
  <c r="E15" i="297"/>
  <c r="E16" i="297"/>
  <c r="E17" i="297"/>
  <c r="E18" i="297"/>
  <c r="E19" i="297"/>
  <c r="E20" i="297"/>
  <c r="E21" i="297"/>
  <c r="E22" i="297"/>
  <c r="E23" i="297"/>
  <c r="E24" i="297"/>
  <c r="E25" i="297"/>
  <c r="E26" i="297"/>
  <c r="E27" i="297"/>
  <c r="E8" i="297"/>
  <c r="H26" i="299"/>
  <c r="G26" i="299"/>
  <c r="F26" i="299"/>
  <c r="E26" i="299"/>
  <c r="D26" i="299"/>
  <c r="C26" i="299"/>
  <c r="K25" i="299"/>
  <c r="J25" i="299"/>
  <c r="I25" i="299"/>
  <c r="K24" i="299"/>
  <c r="J24" i="299"/>
  <c r="I24" i="299"/>
  <c r="K23" i="299"/>
  <c r="J23" i="299"/>
  <c r="I23" i="299"/>
  <c r="K22" i="299"/>
  <c r="J22" i="299"/>
  <c r="I22" i="299"/>
  <c r="K21" i="299"/>
  <c r="J21" i="299"/>
  <c r="I21" i="299"/>
  <c r="K20" i="299"/>
  <c r="J20" i="299"/>
  <c r="I20" i="299"/>
  <c r="K19" i="299"/>
  <c r="J19" i="299"/>
  <c r="I19" i="299"/>
  <c r="K18" i="299"/>
  <c r="J18" i="299"/>
  <c r="I18" i="299"/>
  <c r="K17" i="299"/>
  <c r="J17" i="299"/>
  <c r="I17" i="299"/>
  <c r="K16" i="299"/>
  <c r="J16" i="299"/>
  <c r="I16" i="299"/>
  <c r="K15" i="299"/>
  <c r="J15" i="299"/>
  <c r="I15" i="299"/>
  <c r="K14" i="299"/>
  <c r="J14" i="299"/>
  <c r="I14" i="299"/>
  <c r="K13" i="299"/>
  <c r="J13" i="299"/>
  <c r="I13" i="299"/>
  <c r="K12" i="299"/>
  <c r="J12" i="299"/>
  <c r="I12" i="299"/>
  <c r="K11" i="299"/>
  <c r="J11" i="299"/>
  <c r="I11" i="299"/>
  <c r="K10" i="299"/>
  <c r="J10" i="299"/>
  <c r="I10" i="299"/>
  <c r="K9" i="299"/>
  <c r="J9" i="299"/>
  <c r="I9" i="299"/>
  <c r="K8" i="299"/>
  <c r="J8" i="299"/>
  <c r="I8" i="299"/>
  <c r="K7" i="299"/>
  <c r="J7" i="299"/>
  <c r="I7" i="299"/>
  <c r="K6" i="299"/>
  <c r="J6" i="299"/>
  <c r="I6" i="299"/>
  <c r="R27" i="298"/>
  <c r="Q27" i="298"/>
  <c r="P27" i="298"/>
  <c r="O27" i="298"/>
  <c r="N27" i="298"/>
  <c r="M27" i="298"/>
  <c r="L27" i="298"/>
  <c r="K27" i="298"/>
  <c r="J27" i="298"/>
  <c r="I27" i="298"/>
  <c r="H27" i="298"/>
  <c r="G27" i="298"/>
  <c r="F27" i="298"/>
  <c r="E27" i="298"/>
  <c r="D27" i="298"/>
  <c r="C27" i="298"/>
  <c r="T26" i="298"/>
  <c r="S26" i="298"/>
  <c r="T25" i="298"/>
  <c r="S25" i="298"/>
  <c r="U25" i="298" s="1"/>
  <c r="T24" i="298"/>
  <c r="S24" i="298"/>
  <c r="T23" i="298"/>
  <c r="S23" i="298"/>
  <c r="U23" i="298" s="1"/>
  <c r="T22" i="298"/>
  <c r="S22" i="298"/>
  <c r="T21" i="298"/>
  <c r="S21" i="298"/>
  <c r="U21" i="298" s="1"/>
  <c r="T20" i="298"/>
  <c r="S20" i="298"/>
  <c r="T19" i="298"/>
  <c r="S19" i="298"/>
  <c r="T18" i="298"/>
  <c r="S18" i="298"/>
  <c r="T17" i="298"/>
  <c r="S17" i="298"/>
  <c r="T16" i="298"/>
  <c r="S16" i="298"/>
  <c r="T15" i="298"/>
  <c r="S15" i="298"/>
  <c r="U15" i="298" s="1"/>
  <c r="T14" i="298"/>
  <c r="S14" i="298"/>
  <c r="T13" i="298"/>
  <c r="S13" i="298"/>
  <c r="U13" i="298" s="1"/>
  <c r="T12" i="298"/>
  <c r="S12" i="298"/>
  <c r="T11" i="298"/>
  <c r="S11" i="298"/>
  <c r="U11" i="298" s="1"/>
  <c r="T10" i="298"/>
  <c r="S10" i="298"/>
  <c r="T9" i="298"/>
  <c r="S9" i="298"/>
  <c r="U9" i="298" s="1"/>
  <c r="U8" i="298"/>
  <c r="T8" i="298"/>
  <c r="S8" i="298"/>
  <c r="T7" i="298"/>
  <c r="S7" i="298"/>
  <c r="D28" i="297"/>
  <c r="C28" i="297"/>
  <c r="E28" i="297" l="1"/>
  <c r="X25" i="176"/>
  <c r="X21" i="176"/>
  <c r="X17" i="176"/>
  <c r="X13" i="176"/>
  <c r="X9" i="176"/>
  <c r="O30" i="228"/>
  <c r="M30" i="175"/>
  <c r="O13" i="175"/>
  <c r="X26" i="176"/>
  <c r="X22" i="176"/>
  <c r="X18" i="176"/>
  <c r="X14" i="176"/>
  <c r="X10" i="176"/>
  <c r="O30" i="175"/>
  <c r="U27" i="220"/>
  <c r="U16" i="298"/>
  <c r="U20" i="298"/>
  <c r="N30" i="175"/>
  <c r="X27" i="176"/>
  <c r="X23" i="176"/>
  <c r="X19" i="176"/>
  <c r="X15" i="176"/>
  <c r="X11" i="176"/>
  <c r="AB28" i="224"/>
  <c r="T27" i="298"/>
  <c r="U26" i="298"/>
  <c r="U12" i="298"/>
  <c r="U14" i="298"/>
  <c r="U19" i="298"/>
  <c r="K26" i="299"/>
  <c r="I26" i="299"/>
  <c r="J26" i="299"/>
  <c r="U7" i="298"/>
  <c r="U18" i="298"/>
  <c r="S27" i="298"/>
  <c r="U10" i="298"/>
  <c r="U17" i="298"/>
  <c r="U22" i="298"/>
  <c r="U24" i="298"/>
  <c r="D30" i="217"/>
  <c r="E30" i="217"/>
  <c r="F30" i="217"/>
  <c r="G30" i="217"/>
  <c r="H30" i="217"/>
  <c r="I30" i="217"/>
  <c r="J30" i="217"/>
  <c r="Q30" i="217"/>
  <c r="R30" i="217"/>
  <c r="S30" i="217"/>
  <c r="T30" i="217"/>
  <c r="U30" i="217"/>
  <c r="V30" i="217"/>
  <c r="W30" i="217"/>
  <c r="X30" i="217"/>
  <c r="Y30" i="217"/>
  <c r="Z30" i="217"/>
  <c r="C30" i="217"/>
  <c r="AP28" i="296"/>
  <c r="AQ28" i="296"/>
  <c r="AR28" i="296"/>
  <c r="AS28" i="296"/>
  <c r="AT28" i="296"/>
  <c r="AU28" i="296"/>
  <c r="AV28" i="296"/>
  <c r="AW28" i="296"/>
  <c r="AX28" i="296"/>
  <c r="AY28" i="296"/>
  <c r="AZ28" i="296"/>
  <c r="AO28" i="296"/>
  <c r="X28" i="296"/>
  <c r="Y28" i="296"/>
  <c r="Z28" i="296"/>
  <c r="AA28" i="296"/>
  <c r="AB28" i="296"/>
  <c r="AC28" i="296"/>
  <c r="AD28" i="296"/>
  <c r="AE28" i="296"/>
  <c r="AF28" i="296"/>
  <c r="AG28" i="296"/>
  <c r="AH28" i="296"/>
  <c r="AI28" i="296"/>
  <c r="AJ28" i="296"/>
  <c r="W28" i="296"/>
  <c r="D28" i="296"/>
  <c r="E28" i="296"/>
  <c r="F28" i="296"/>
  <c r="G28" i="296"/>
  <c r="H28" i="296"/>
  <c r="I28" i="296"/>
  <c r="J28" i="296"/>
  <c r="K28" i="296"/>
  <c r="L28" i="296"/>
  <c r="M28" i="296"/>
  <c r="N28" i="296"/>
  <c r="O28" i="296"/>
  <c r="P28" i="296"/>
  <c r="Q28" i="296"/>
  <c r="R28" i="296"/>
  <c r="C28" i="296"/>
  <c r="BA28" i="296" s="1"/>
  <c r="D28" i="213"/>
  <c r="E28" i="213"/>
  <c r="F28" i="213"/>
  <c r="G28" i="213"/>
  <c r="H28" i="213"/>
  <c r="I28" i="213"/>
  <c r="J28" i="213"/>
  <c r="C28" i="213"/>
  <c r="K9" i="213"/>
  <c r="M9" i="213" s="1"/>
  <c r="L9" i="213"/>
  <c r="K10" i="213"/>
  <c r="L10" i="213"/>
  <c r="M10" i="213"/>
  <c r="K11" i="213"/>
  <c r="L11" i="213"/>
  <c r="K12" i="213"/>
  <c r="L12" i="213"/>
  <c r="K13" i="213"/>
  <c r="L13" i="213"/>
  <c r="K14" i="213"/>
  <c r="L14" i="213"/>
  <c r="M14" i="213" s="1"/>
  <c r="K15" i="213"/>
  <c r="L15" i="213"/>
  <c r="K16" i="213"/>
  <c r="L16" i="213"/>
  <c r="K17" i="213"/>
  <c r="L17" i="213"/>
  <c r="M17" i="213"/>
  <c r="K18" i="213"/>
  <c r="M18" i="213" s="1"/>
  <c r="L18" i="213"/>
  <c r="K19" i="213"/>
  <c r="L19" i="213"/>
  <c r="K20" i="213"/>
  <c r="L20" i="213"/>
  <c r="K21" i="213"/>
  <c r="M21" i="213" s="1"/>
  <c r="L21" i="213"/>
  <c r="K22" i="213"/>
  <c r="L22" i="213"/>
  <c r="M22" i="213"/>
  <c r="K23" i="213"/>
  <c r="L23" i="213"/>
  <c r="K24" i="213"/>
  <c r="L24" i="213"/>
  <c r="K25" i="213"/>
  <c r="L25" i="213"/>
  <c r="M25" i="213"/>
  <c r="K26" i="213"/>
  <c r="M26" i="213" s="1"/>
  <c r="L26" i="213"/>
  <c r="K27" i="213"/>
  <c r="L27" i="213"/>
  <c r="L8" i="213"/>
  <c r="L28" i="213" s="1"/>
  <c r="K8" i="213"/>
  <c r="M8" i="213" s="1"/>
  <c r="D28" i="107"/>
  <c r="E28" i="107"/>
  <c r="F28" i="107"/>
  <c r="G28" i="107"/>
  <c r="H28" i="107"/>
  <c r="I28" i="107"/>
  <c r="J28" i="107"/>
  <c r="K28" i="107"/>
  <c r="L28" i="107"/>
  <c r="M28" i="107"/>
  <c r="N28" i="107"/>
  <c r="C28" i="107"/>
  <c r="O9" i="107"/>
  <c r="Q9" i="107" s="1"/>
  <c r="P9" i="107"/>
  <c r="O10" i="107"/>
  <c r="P10" i="107"/>
  <c r="Q10" i="107"/>
  <c r="O11" i="107"/>
  <c r="P11" i="107"/>
  <c r="O12" i="107"/>
  <c r="P12" i="107"/>
  <c r="O13" i="107"/>
  <c r="P13" i="107"/>
  <c r="Q13" i="107"/>
  <c r="O14" i="107"/>
  <c r="Q14" i="107" s="1"/>
  <c r="P14" i="107"/>
  <c r="O15" i="107"/>
  <c r="P15" i="107"/>
  <c r="O16" i="107"/>
  <c r="P16" i="107"/>
  <c r="O17" i="107"/>
  <c r="Q17" i="107" s="1"/>
  <c r="P17" i="107"/>
  <c r="O18" i="107"/>
  <c r="P18" i="107"/>
  <c r="Q18" i="107"/>
  <c r="O19" i="107"/>
  <c r="P19" i="107"/>
  <c r="O20" i="107"/>
  <c r="P20" i="107"/>
  <c r="O21" i="107"/>
  <c r="P21" i="107"/>
  <c r="Q21" i="107"/>
  <c r="O22" i="107"/>
  <c r="Q22" i="107" s="1"/>
  <c r="P22" i="107"/>
  <c r="O23" i="107"/>
  <c r="P23" i="107"/>
  <c r="O24" i="107"/>
  <c r="P24" i="107"/>
  <c r="O25" i="107"/>
  <c r="Q25" i="107" s="1"/>
  <c r="P25" i="107"/>
  <c r="O26" i="107"/>
  <c r="P26" i="107"/>
  <c r="Q26" i="107"/>
  <c r="O27" i="107"/>
  <c r="P27" i="107"/>
  <c r="P8" i="107"/>
  <c r="P28" i="107" s="1"/>
  <c r="O8" i="107"/>
  <c r="D28" i="124"/>
  <c r="E28" i="124"/>
  <c r="F28" i="124"/>
  <c r="G28" i="124"/>
  <c r="H28" i="124"/>
  <c r="I28" i="124"/>
  <c r="J28" i="124"/>
  <c r="K28" i="124"/>
  <c r="L28" i="124"/>
  <c r="M28" i="124"/>
  <c r="N28" i="124"/>
  <c r="C28" i="124"/>
  <c r="O9" i="124"/>
  <c r="P9" i="124"/>
  <c r="O10" i="124"/>
  <c r="Q10" i="124" s="1"/>
  <c r="P10" i="124"/>
  <c r="O11" i="124"/>
  <c r="P11" i="124"/>
  <c r="O12" i="124"/>
  <c r="Q12" i="124" s="1"/>
  <c r="P12" i="124"/>
  <c r="O13" i="124"/>
  <c r="P13" i="124"/>
  <c r="Q13" i="124"/>
  <c r="O14" i="124"/>
  <c r="P14" i="124"/>
  <c r="Q14" i="124" s="1"/>
  <c r="O15" i="124"/>
  <c r="P15" i="124"/>
  <c r="O16" i="124"/>
  <c r="P16" i="124"/>
  <c r="O17" i="124"/>
  <c r="Q17" i="124" s="1"/>
  <c r="P17" i="124"/>
  <c r="O18" i="124"/>
  <c r="P18" i="124"/>
  <c r="Q18" i="124"/>
  <c r="O19" i="124"/>
  <c r="P19" i="124"/>
  <c r="O20" i="124"/>
  <c r="P20" i="124"/>
  <c r="O21" i="124"/>
  <c r="P21" i="124"/>
  <c r="Q21" i="124"/>
  <c r="O22" i="124"/>
  <c r="Q22" i="124" s="1"/>
  <c r="P22" i="124"/>
  <c r="O23" i="124"/>
  <c r="P23" i="124"/>
  <c r="O24" i="124"/>
  <c r="P24" i="124"/>
  <c r="O25" i="124"/>
  <c r="Q25" i="124" s="1"/>
  <c r="P25" i="124"/>
  <c r="O26" i="124"/>
  <c r="P26" i="124"/>
  <c r="Q26" i="124"/>
  <c r="O27" i="124"/>
  <c r="P27" i="124"/>
  <c r="P8" i="124"/>
  <c r="P28" i="124" s="1"/>
  <c r="O8" i="124"/>
  <c r="O28" i="124" s="1"/>
  <c r="D28" i="125"/>
  <c r="E28" i="125"/>
  <c r="F28" i="125"/>
  <c r="G28" i="125"/>
  <c r="H28" i="125"/>
  <c r="I28" i="125"/>
  <c r="J28" i="125"/>
  <c r="K28" i="125"/>
  <c r="L28" i="125"/>
  <c r="M28" i="125"/>
  <c r="N28" i="125"/>
  <c r="C28" i="125"/>
  <c r="O9" i="125"/>
  <c r="P9" i="125"/>
  <c r="O10" i="125"/>
  <c r="Q10" i="125" s="1"/>
  <c r="P10" i="125"/>
  <c r="O11" i="125"/>
  <c r="P11" i="125"/>
  <c r="O12" i="125"/>
  <c r="Q12" i="125" s="1"/>
  <c r="P12" i="125"/>
  <c r="O13" i="125"/>
  <c r="P13" i="125"/>
  <c r="Q13" i="125"/>
  <c r="O14" i="125"/>
  <c r="P14" i="125"/>
  <c r="Q14" i="125" s="1"/>
  <c r="O15" i="125"/>
  <c r="P15" i="125"/>
  <c r="O16" i="125"/>
  <c r="P16" i="125"/>
  <c r="O17" i="125"/>
  <c r="Q17" i="125" s="1"/>
  <c r="P17" i="125"/>
  <c r="O18" i="125"/>
  <c r="P18" i="125"/>
  <c r="Q18" i="125"/>
  <c r="O19" i="125"/>
  <c r="P19" i="125"/>
  <c r="O20" i="125"/>
  <c r="P20" i="125"/>
  <c r="O21" i="125"/>
  <c r="P21" i="125"/>
  <c r="Q21" i="125"/>
  <c r="O22" i="125"/>
  <c r="Q22" i="125" s="1"/>
  <c r="P22" i="125"/>
  <c r="O23" i="125"/>
  <c r="P23" i="125"/>
  <c r="O24" i="125"/>
  <c r="P24" i="125"/>
  <c r="O25" i="125"/>
  <c r="Q25" i="125" s="1"/>
  <c r="P25" i="125"/>
  <c r="O26" i="125"/>
  <c r="P26" i="125"/>
  <c r="Q26" i="125"/>
  <c r="O27" i="125"/>
  <c r="P27" i="125"/>
  <c r="P8" i="125"/>
  <c r="P28" i="125" s="1"/>
  <c r="O8" i="125"/>
  <c r="O28" i="125" s="1"/>
  <c r="D28" i="127"/>
  <c r="E28" i="127"/>
  <c r="F28" i="127"/>
  <c r="G28" i="127"/>
  <c r="H28" i="127"/>
  <c r="I28" i="127"/>
  <c r="J28" i="127"/>
  <c r="K28" i="127"/>
  <c r="L28" i="127"/>
  <c r="M28" i="127"/>
  <c r="N28" i="127"/>
  <c r="C28" i="127"/>
  <c r="O9" i="127"/>
  <c r="P9" i="127"/>
  <c r="Q9" i="127" s="1"/>
  <c r="O10" i="127"/>
  <c r="Q10" i="127" s="1"/>
  <c r="P10" i="127"/>
  <c r="O11" i="127"/>
  <c r="Q11" i="127" s="1"/>
  <c r="P11" i="127"/>
  <c r="O12" i="127"/>
  <c r="Q12" i="127" s="1"/>
  <c r="P12" i="127"/>
  <c r="O13" i="127"/>
  <c r="P13" i="127"/>
  <c r="Q13" i="127"/>
  <c r="O14" i="127"/>
  <c r="P14" i="127"/>
  <c r="Q14" i="127" s="1"/>
  <c r="O15" i="127"/>
  <c r="Q15" i="127" s="1"/>
  <c r="P15" i="127"/>
  <c r="O16" i="127"/>
  <c r="Q16" i="127" s="1"/>
  <c r="P16" i="127"/>
  <c r="O17" i="127"/>
  <c r="Q17" i="127" s="1"/>
  <c r="P17" i="127"/>
  <c r="O18" i="127"/>
  <c r="Q18" i="127" s="1"/>
  <c r="P18" i="127"/>
  <c r="O19" i="127"/>
  <c r="Q19" i="127" s="1"/>
  <c r="P19" i="127"/>
  <c r="O20" i="127"/>
  <c r="Q20" i="127" s="1"/>
  <c r="P20" i="127"/>
  <c r="O21" i="127"/>
  <c r="P21" i="127"/>
  <c r="Q21" i="127"/>
  <c r="O22" i="127"/>
  <c r="P22" i="127"/>
  <c r="Q22" i="127" s="1"/>
  <c r="O23" i="127"/>
  <c r="Q23" i="127" s="1"/>
  <c r="P23" i="127"/>
  <c r="O24" i="127"/>
  <c r="Q24" i="127" s="1"/>
  <c r="P24" i="127"/>
  <c r="O25" i="127"/>
  <c r="Q25" i="127" s="1"/>
  <c r="P25" i="127"/>
  <c r="O26" i="127"/>
  <c r="Q26" i="127" s="1"/>
  <c r="P26" i="127"/>
  <c r="O27" i="127"/>
  <c r="Q27" i="127" s="1"/>
  <c r="P27" i="127"/>
  <c r="Q8" i="127"/>
  <c r="P8" i="127"/>
  <c r="O8" i="127"/>
  <c r="O28" i="127" s="1"/>
  <c r="D28" i="126"/>
  <c r="E28" i="126"/>
  <c r="F28" i="126"/>
  <c r="G28" i="126"/>
  <c r="H28" i="126"/>
  <c r="I28" i="126"/>
  <c r="J28" i="126"/>
  <c r="K28" i="126"/>
  <c r="L28" i="126"/>
  <c r="M28" i="126"/>
  <c r="N28" i="126"/>
  <c r="C28" i="126"/>
  <c r="O9" i="126"/>
  <c r="Q9" i="126" s="1"/>
  <c r="P9" i="126"/>
  <c r="P28" i="126" s="1"/>
  <c r="O10" i="126"/>
  <c r="P10" i="126"/>
  <c r="O11" i="126"/>
  <c r="Q11" i="126" s="1"/>
  <c r="P11" i="126"/>
  <c r="O12" i="126"/>
  <c r="Q12" i="126" s="1"/>
  <c r="P12" i="126"/>
  <c r="O13" i="126"/>
  <c r="P13" i="126"/>
  <c r="Q13" i="126"/>
  <c r="O14" i="126"/>
  <c r="P14" i="126"/>
  <c r="Q14" i="126" s="1"/>
  <c r="O15" i="126"/>
  <c r="Q15" i="126" s="1"/>
  <c r="P15" i="126"/>
  <c r="O16" i="126"/>
  <c r="Q16" i="126" s="1"/>
  <c r="P16" i="126"/>
  <c r="O17" i="126"/>
  <c r="Q17" i="126" s="1"/>
  <c r="P17" i="126"/>
  <c r="O18" i="126"/>
  <c r="Q18" i="126" s="1"/>
  <c r="P18" i="126"/>
  <c r="O19" i="126"/>
  <c r="Q19" i="126" s="1"/>
  <c r="P19" i="126"/>
  <c r="O20" i="126"/>
  <c r="Q20" i="126" s="1"/>
  <c r="P20" i="126"/>
  <c r="O21" i="126"/>
  <c r="P21" i="126"/>
  <c r="Q21" i="126"/>
  <c r="O22" i="126"/>
  <c r="P22" i="126"/>
  <c r="Q22" i="126" s="1"/>
  <c r="O23" i="126"/>
  <c r="Q23" i="126" s="1"/>
  <c r="P23" i="126"/>
  <c r="O24" i="126"/>
  <c r="Q24" i="126" s="1"/>
  <c r="P24" i="126"/>
  <c r="O25" i="126"/>
  <c r="Q25" i="126" s="1"/>
  <c r="P25" i="126"/>
  <c r="O26" i="126"/>
  <c r="Q26" i="126" s="1"/>
  <c r="P26" i="126"/>
  <c r="O27" i="126"/>
  <c r="Q27" i="126" s="1"/>
  <c r="P27" i="126"/>
  <c r="Q8" i="126"/>
  <c r="P8" i="126"/>
  <c r="O8" i="126"/>
  <c r="O28" i="126" s="1"/>
  <c r="D28" i="128"/>
  <c r="E28" i="128"/>
  <c r="F28" i="128"/>
  <c r="G28" i="128"/>
  <c r="H28" i="128"/>
  <c r="I28" i="128"/>
  <c r="J28" i="128"/>
  <c r="K28" i="128"/>
  <c r="L28" i="128"/>
  <c r="M28" i="128"/>
  <c r="N28" i="128"/>
  <c r="C28" i="128"/>
  <c r="O9" i="128"/>
  <c r="Q9" i="128" s="1"/>
  <c r="P9" i="128"/>
  <c r="O10" i="128"/>
  <c r="Q10" i="128" s="1"/>
  <c r="P10" i="128"/>
  <c r="O11" i="128"/>
  <c r="P11" i="128"/>
  <c r="O12" i="128"/>
  <c r="P12" i="128"/>
  <c r="O13" i="128"/>
  <c r="Q13" i="128" s="1"/>
  <c r="P13" i="128"/>
  <c r="O14" i="128"/>
  <c r="P14" i="128"/>
  <c r="Q14" i="128"/>
  <c r="O15" i="128"/>
  <c r="P15" i="128"/>
  <c r="O16" i="128"/>
  <c r="P16" i="128"/>
  <c r="O17" i="128"/>
  <c r="P17" i="128"/>
  <c r="Q17" i="128" s="1"/>
  <c r="O18" i="128"/>
  <c r="Q18" i="128" s="1"/>
  <c r="P18" i="128"/>
  <c r="O19" i="128"/>
  <c r="P19" i="128"/>
  <c r="O20" i="128"/>
  <c r="P20" i="128"/>
  <c r="O21" i="128"/>
  <c r="Q21" i="128" s="1"/>
  <c r="P21" i="128"/>
  <c r="O22" i="128"/>
  <c r="P22" i="128"/>
  <c r="Q22" i="128"/>
  <c r="O23" i="128"/>
  <c r="P23" i="128"/>
  <c r="O24" i="128"/>
  <c r="P24" i="128"/>
  <c r="O25" i="128"/>
  <c r="P25" i="128"/>
  <c r="Q25" i="128" s="1"/>
  <c r="O26" i="128"/>
  <c r="Q26" i="128" s="1"/>
  <c r="P26" i="128"/>
  <c r="O27" i="128"/>
  <c r="P27" i="128"/>
  <c r="P8" i="128"/>
  <c r="P28" i="128" s="1"/>
  <c r="O8" i="128"/>
  <c r="Q8" i="128" s="1"/>
  <c r="D147" i="123"/>
  <c r="E147" i="123"/>
  <c r="F147" i="123"/>
  <c r="G147" i="123"/>
  <c r="H147" i="123"/>
  <c r="I147" i="123"/>
  <c r="J147" i="123"/>
  <c r="K147" i="123"/>
  <c r="L147" i="123"/>
  <c r="C147" i="123"/>
  <c r="M128" i="123"/>
  <c r="N128" i="123"/>
  <c r="O128" i="123" s="1"/>
  <c r="M129" i="123"/>
  <c r="O129" i="123" s="1"/>
  <c r="N129" i="123"/>
  <c r="M130" i="123"/>
  <c r="N130" i="123"/>
  <c r="M131" i="123"/>
  <c r="N131" i="123"/>
  <c r="M132" i="123"/>
  <c r="O132" i="123" s="1"/>
  <c r="N132" i="123"/>
  <c r="M133" i="123"/>
  <c r="N133" i="123"/>
  <c r="O133" i="123"/>
  <c r="M134" i="123"/>
  <c r="N134" i="123"/>
  <c r="M135" i="123"/>
  <c r="N135" i="123"/>
  <c r="M136" i="123"/>
  <c r="N136" i="123"/>
  <c r="O136" i="123"/>
  <c r="M137" i="123"/>
  <c r="O137" i="123" s="1"/>
  <c r="N137" i="123"/>
  <c r="M138" i="123"/>
  <c r="N138" i="123"/>
  <c r="M139" i="123"/>
  <c r="N139" i="123"/>
  <c r="M140" i="123"/>
  <c r="O140" i="123" s="1"/>
  <c r="N140" i="123"/>
  <c r="M141" i="123"/>
  <c r="N141" i="123"/>
  <c r="O141" i="123"/>
  <c r="M142" i="123"/>
  <c r="N142" i="123"/>
  <c r="M143" i="123"/>
  <c r="N143" i="123"/>
  <c r="M144" i="123"/>
  <c r="N144" i="123"/>
  <c r="O144" i="123"/>
  <c r="M145" i="123"/>
  <c r="O145" i="123" s="1"/>
  <c r="N145" i="123"/>
  <c r="M146" i="123"/>
  <c r="N146" i="123"/>
  <c r="N127" i="123"/>
  <c r="N147" i="123" s="1"/>
  <c r="M127" i="123"/>
  <c r="M147" i="123" s="1"/>
  <c r="D118" i="123"/>
  <c r="E118" i="123"/>
  <c r="F118" i="123"/>
  <c r="G118" i="123"/>
  <c r="H118" i="123"/>
  <c r="I118" i="123"/>
  <c r="J118" i="123"/>
  <c r="K118" i="123"/>
  <c r="L118" i="123"/>
  <c r="C118" i="123"/>
  <c r="M99" i="123"/>
  <c r="N99" i="123"/>
  <c r="O99" i="123"/>
  <c r="M100" i="123"/>
  <c r="O100" i="123" s="1"/>
  <c r="N100" i="123"/>
  <c r="M101" i="123"/>
  <c r="N101" i="123"/>
  <c r="M102" i="123"/>
  <c r="N102" i="123"/>
  <c r="M103" i="123"/>
  <c r="O103" i="123" s="1"/>
  <c r="N103" i="123"/>
  <c r="M104" i="123"/>
  <c r="N104" i="123"/>
  <c r="O104" i="123"/>
  <c r="M105" i="123"/>
  <c r="N105" i="123"/>
  <c r="M106" i="123"/>
  <c r="N106" i="123"/>
  <c r="M107" i="123"/>
  <c r="N107" i="123"/>
  <c r="O107" i="123"/>
  <c r="M108" i="123"/>
  <c r="O108" i="123" s="1"/>
  <c r="N108" i="123"/>
  <c r="M109" i="123"/>
  <c r="N109" i="123"/>
  <c r="M110" i="123"/>
  <c r="N110" i="123"/>
  <c r="M111" i="123"/>
  <c r="O111" i="123" s="1"/>
  <c r="N111" i="123"/>
  <c r="M112" i="123"/>
  <c r="N112" i="123"/>
  <c r="O112" i="123"/>
  <c r="M113" i="123"/>
  <c r="N113" i="123"/>
  <c r="M114" i="123"/>
  <c r="N114" i="123"/>
  <c r="M115" i="123"/>
  <c r="N115" i="123"/>
  <c r="O115" i="123"/>
  <c r="M116" i="123"/>
  <c r="O116" i="123" s="1"/>
  <c r="N116" i="123"/>
  <c r="M117" i="123"/>
  <c r="N117" i="123"/>
  <c r="N98" i="123"/>
  <c r="N118" i="123" s="1"/>
  <c r="M98" i="123"/>
  <c r="M118" i="123" s="1"/>
  <c r="D87" i="123"/>
  <c r="E87" i="123"/>
  <c r="F87" i="123"/>
  <c r="G87" i="123"/>
  <c r="H87" i="123"/>
  <c r="I87" i="123"/>
  <c r="J87" i="123"/>
  <c r="K87" i="123"/>
  <c r="L87" i="123"/>
  <c r="C87" i="123"/>
  <c r="M68" i="123"/>
  <c r="N68" i="123"/>
  <c r="O68" i="123"/>
  <c r="M69" i="123"/>
  <c r="N69" i="123"/>
  <c r="M70" i="123"/>
  <c r="N70" i="123"/>
  <c r="M71" i="123"/>
  <c r="N71" i="123"/>
  <c r="M72" i="123"/>
  <c r="N72" i="123"/>
  <c r="M73" i="123"/>
  <c r="O73" i="123" s="1"/>
  <c r="N73" i="123"/>
  <c r="M74" i="123"/>
  <c r="N74" i="123"/>
  <c r="M75" i="123"/>
  <c r="N75" i="123"/>
  <c r="M76" i="123"/>
  <c r="O76" i="123" s="1"/>
  <c r="N76" i="123"/>
  <c r="M77" i="123"/>
  <c r="N77" i="123"/>
  <c r="M78" i="123"/>
  <c r="N78" i="123"/>
  <c r="M79" i="123"/>
  <c r="N79" i="123"/>
  <c r="M80" i="123"/>
  <c r="N80" i="123"/>
  <c r="M81" i="123"/>
  <c r="N81" i="123"/>
  <c r="O81" i="123" s="1"/>
  <c r="M82" i="123"/>
  <c r="N82" i="123"/>
  <c r="M83" i="123"/>
  <c r="N83" i="123"/>
  <c r="M84" i="123"/>
  <c r="N84" i="123"/>
  <c r="O84" i="123"/>
  <c r="M85" i="123"/>
  <c r="N85" i="123"/>
  <c r="M86" i="123"/>
  <c r="N86" i="123"/>
  <c r="N67" i="123"/>
  <c r="M67" i="123"/>
  <c r="M87" i="123" s="1"/>
  <c r="D58" i="123"/>
  <c r="E58" i="123"/>
  <c r="F58" i="123"/>
  <c r="G58" i="123"/>
  <c r="H58" i="123"/>
  <c r="I58" i="123"/>
  <c r="J58" i="123"/>
  <c r="K58" i="123"/>
  <c r="L58" i="123"/>
  <c r="C58" i="123"/>
  <c r="M39" i="123"/>
  <c r="N39" i="123"/>
  <c r="M40" i="123"/>
  <c r="N40" i="123"/>
  <c r="M41" i="123"/>
  <c r="N41" i="123"/>
  <c r="M42" i="123"/>
  <c r="N42" i="123"/>
  <c r="M43" i="123"/>
  <c r="O43" i="123" s="1"/>
  <c r="N43" i="123"/>
  <c r="M44" i="123"/>
  <c r="N44" i="123"/>
  <c r="M45" i="123"/>
  <c r="N45" i="123"/>
  <c r="M46" i="123"/>
  <c r="N46" i="123"/>
  <c r="M47" i="123"/>
  <c r="N47" i="123"/>
  <c r="M48" i="123"/>
  <c r="N48" i="123"/>
  <c r="M49" i="123"/>
  <c r="N49" i="123"/>
  <c r="M50" i="123"/>
  <c r="N50" i="123"/>
  <c r="M51" i="123"/>
  <c r="O51" i="123" s="1"/>
  <c r="N51" i="123"/>
  <c r="M52" i="123"/>
  <c r="N52" i="123"/>
  <c r="M53" i="123"/>
  <c r="O53" i="123" s="1"/>
  <c r="N53" i="123"/>
  <c r="M54" i="123"/>
  <c r="N54" i="123"/>
  <c r="M55" i="123"/>
  <c r="O55" i="123" s="1"/>
  <c r="N55" i="123"/>
  <c r="M56" i="123"/>
  <c r="N56" i="123"/>
  <c r="M57" i="123"/>
  <c r="O57" i="123" s="1"/>
  <c r="N57" i="123"/>
  <c r="N38" i="123"/>
  <c r="M38" i="123"/>
  <c r="O38" i="123" s="1"/>
  <c r="D28" i="123"/>
  <c r="E28" i="123"/>
  <c r="F28" i="123"/>
  <c r="G28" i="123"/>
  <c r="H28" i="123"/>
  <c r="I28" i="123"/>
  <c r="J28" i="123"/>
  <c r="K28" i="123"/>
  <c r="L28" i="123"/>
  <c r="C28" i="123"/>
  <c r="M9" i="123"/>
  <c r="N9" i="123"/>
  <c r="M10" i="123"/>
  <c r="N10" i="123"/>
  <c r="M11" i="123"/>
  <c r="N11" i="123"/>
  <c r="M12" i="123"/>
  <c r="N12" i="123"/>
  <c r="M13" i="123"/>
  <c r="N13" i="123"/>
  <c r="M14" i="123"/>
  <c r="N14" i="123"/>
  <c r="M15" i="123"/>
  <c r="N15" i="123"/>
  <c r="M16" i="123"/>
  <c r="N16" i="123"/>
  <c r="M17" i="123"/>
  <c r="N17" i="123"/>
  <c r="M18" i="123"/>
  <c r="N18" i="123"/>
  <c r="M19" i="123"/>
  <c r="N19" i="123"/>
  <c r="M20" i="123"/>
  <c r="N20" i="123"/>
  <c r="M21" i="123"/>
  <c r="N21" i="123"/>
  <c r="M22" i="123"/>
  <c r="N22" i="123"/>
  <c r="M23" i="123"/>
  <c r="N23" i="123"/>
  <c r="M24" i="123"/>
  <c r="N24" i="123"/>
  <c r="M25" i="123"/>
  <c r="N25" i="123"/>
  <c r="M26" i="123"/>
  <c r="N26" i="123"/>
  <c r="M27" i="123"/>
  <c r="N27" i="123"/>
  <c r="N8" i="123"/>
  <c r="M8" i="123"/>
  <c r="O8" i="123" s="1"/>
  <c r="O56" i="123" l="1"/>
  <c r="O48" i="123"/>
  <c r="N87" i="123"/>
  <c r="O85" i="123"/>
  <c r="O80" i="123"/>
  <c r="O69" i="123"/>
  <c r="O10" i="123"/>
  <c r="O42" i="123"/>
  <c r="O77" i="123"/>
  <c r="O72" i="123"/>
  <c r="Q28" i="127"/>
  <c r="K28" i="213"/>
  <c r="O13" i="123"/>
  <c r="O47" i="123"/>
  <c r="O86" i="123"/>
  <c r="O114" i="123"/>
  <c r="O109" i="123"/>
  <c r="O106" i="123"/>
  <c r="O101" i="123"/>
  <c r="O146" i="123"/>
  <c r="O143" i="123"/>
  <c r="O138" i="123"/>
  <c r="O135" i="123"/>
  <c r="O130" i="123"/>
  <c r="Q27" i="128"/>
  <c r="Q24" i="128"/>
  <c r="Q19" i="128"/>
  <c r="Q16" i="128"/>
  <c r="Q11" i="128"/>
  <c r="Q28" i="128" s="1"/>
  <c r="Q8" i="125"/>
  <c r="Q23" i="125"/>
  <c r="Q20" i="125"/>
  <c r="Q15" i="125"/>
  <c r="Q8" i="124"/>
  <c r="Q23" i="124"/>
  <c r="Q20" i="124"/>
  <c r="Q15" i="124"/>
  <c r="Q8" i="107"/>
  <c r="Q23" i="107"/>
  <c r="Q20" i="107"/>
  <c r="Q15" i="107"/>
  <c r="Q12" i="107"/>
  <c r="O28" i="107"/>
  <c r="M27" i="213"/>
  <c r="M24" i="213"/>
  <c r="M19" i="213"/>
  <c r="M16" i="213"/>
  <c r="M12" i="213"/>
  <c r="O17" i="123"/>
  <c r="O49" i="123"/>
  <c r="N58" i="123"/>
  <c r="O78" i="123"/>
  <c r="O117" i="123"/>
  <c r="O41" i="123"/>
  <c r="O28" i="128"/>
  <c r="P28" i="127"/>
  <c r="Q11" i="125"/>
  <c r="Q11" i="124"/>
  <c r="AA30" i="217"/>
  <c r="AC30" i="217" s="1"/>
  <c r="O27" i="123"/>
  <c r="O15" i="123"/>
  <c r="O83" i="123"/>
  <c r="O75" i="123"/>
  <c r="O70" i="123"/>
  <c r="O54" i="123"/>
  <c r="O52" i="123"/>
  <c r="M58" i="123"/>
  <c r="O24" i="123"/>
  <c r="O16" i="123"/>
  <c r="O50" i="123"/>
  <c r="O46" i="123"/>
  <c r="O44" i="123"/>
  <c r="O40" i="123"/>
  <c r="O67" i="123"/>
  <c r="O82" i="123"/>
  <c r="O79" i="123"/>
  <c r="O74" i="123"/>
  <c r="O71" i="123"/>
  <c r="O98" i="123"/>
  <c r="O113" i="123"/>
  <c r="O110" i="123"/>
  <c r="O105" i="123"/>
  <c r="O102" i="123"/>
  <c r="O127" i="123"/>
  <c r="O142" i="123"/>
  <c r="O139" i="123"/>
  <c r="O134" i="123"/>
  <c r="O131" i="123"/>
  <c r="Q23" i="128"/>
  <c r="Q20" i="128"/>
  <c r="Q15" i="128"/>
  <c r="Q12" i="128"/>
  <c r="Q10" i="126"/>
  <c r="Q28" i="126" s="1"/>
  <c r="Q27" i="125"/>
  <c r="Q24" i="125"/>
  <c r="Q19" i="125"/>
  <c r="Q16" i="125"/>
  <c r="Q9" i="125"/>
  <c r="Q27" i="124"/>
  <c r="Q24" i="124"/>
  <c r="Q19" i="124"/>
  <c r="Q16" i="124"/>
  <c r="Q9" i="124"/>
  <c r="Q27" i="107"/>
  <c r="Q24" i="107"/>
  <c r="Q19" i="107"/>
  <c r="Q16" i="107"/>
  <c r="Q11" i="107"/>
  <c r="M23" i="213"/>
  <c r="M20" i="213"/>
  <c r="M15" i="213"/>
  <c r="M13" i="213"/>
  <c r="M11" i="213"/>
  <c r="M28" i="213" s="1"/>
  <c r="BB28" i="296"/>
  <c r="BC28" i="296" s="1"/>
  <c r="AB30" i="217"/>
  <c r="O25" i="123"/>
  <c r="O23" i="123"/>
  <c r="O21" i="123"/>
  <c r="O19" i="123"/>
  <c r="O12" i="123"/>
  <c r="O26" i="123"/>
  <c r="N28" i="123"/>
  <c r="O39" i="123"/>
  <c r="O22" i="123"/>
  <c r="O20" i="123"/>
  <c r="O18" i="123"/>
  <c r="O11" i="123"/>
  <c r="M28" i="123"/>
  <c r="O14" i="123"/>
  <c r="O45" i="123"/>
  <c r="O9" i="123"/>
  <c r="U27" i="298"/>
  <c r="D28" i="55"/>
  <c r="E28" i="55"/>
  <c r="F28" i="55"/>
  <c r="G28" i="55"/>
  <c r="H28" i="55"/>
  <c r="I28" i="55"/>
  <c r="J28" i="55"/>
  <c r="K28" i="55"/>
  <c r="L28" i="55"/>
  <c r="M28" i="55"/>
  <c r="N28" i="55"/>
  <c r="C28" i="55"/>
  <c r="O9" i="55"/>
  <c r="P9" i="55"/>
  <c r="Q9" i="55"/>
  <c r="O10" i="55"/>
  <c r="P10" i="55"/>
  <c r="Q10" i="55"/>
  <c r="O11" i="55"/>
  <c r="Q11" i="55" s="1"/>
  <c r="P11" i="55"/>
  <c r="O12" i="55"/>
  <c r="P12" i="55"/>
  <c r="O13" i="55"/>
  <c r="Q13" i="55" s="1"/>
  <c r="P13" i="55"/>
  <c r="O14" i="55"/>
  <c r="Q14" i="55" s="1"/>
  <c r="P14" i="55"/>
  <c r="O15" i="55"/>
  <c r="P15" i="55"/>
  <c r="O16" i="55"/>
  <c r="Q16" i="55" s="1"/>
  <c r="P16" i="55"/>
  <c r="O17" i="55"/>
  <c r="P17" i="55"/>
  <c r="Q17" i="55"/>
  <c r="O18" i="55"/>
  <c r="P18" i="55"/>
  <c r="Q18" i="55"/>
  <c r="O19" i="55"/>
  <c r="Q19" i="55" s="1"/>
  <c r="P19" i="55"/>
  <c r="O20" i="55"/>
  <c r="P20" i="55"/>
  <c r="O21" i="55"/>
  <c r="Q21" i="55" s="1"/>
  <c r="P21" i="55"/>
  <c r="O22" i="55"/>
  <c r="Q22" i="55" s="1"/>
  <c r="P22" i="55"/>
  <c r="O23" i="55"/>
  <c r="P23" i="55"/>
  <c r="O24" i="55"/>
  <c r="Q24" i="55" s="1"/>
  <c r="P24" i="55"/>
  <c r="O25" i="55"/>
  <c r="P25" i="55"/>
  <c r="Q25" i="55"/>
  <c r="O26" i="55"/>
  <c r="P26" i="55"/>
  <c r="Q26" i="55"/>
  <c r="O27" i="55"/>
  <c r="Q27" i="55" s="1"/>
  <c r="P27" i="55"/>
  <c r="P8" i="55"/>
  <c r="P28" i="55" s="1"/>
  <c r="O8" i="55"/>
  <c r="O28" i="55" s="1"/>
  <c r="O87" i="123" l="1"/>
  <c r="Q28" i="107"/>
  <c r="Q28" i="124"/>
  <c r="Q28" i="125"/>
  <c r="Q8" i="55"/>
  <c r="O147" i="123"/>
  <c r="Q23" i="55"/>
  <c r="Q20" i="55"/>
  <c r="Q15" i="55"/>
  <c r="Q12" i="55"/>
  <c r="O28" i="123"/>
  <c r="O118" i="123"/>
  <c r="O58" i="123"/>
  <c r="AC9" i="115"/>
  <c r="AE9" i="115" s="1"/>
  <c r="AD9" i="115"/>
  <c r="AC10" i="115"/>
  <c r="AD10" i="115"/>
  <c r="AE10" i="115" s="1"/>
  <c r="AC11" i="115"/>
  <c r="AE11" i="115" s="1"/>
  <c r="AD11" i="115"/>
  <c r="AC12" i="115"/>
  <c r="AD12" i="115"/>
  <c r="AC13" i="115"/>
  <c r="AE13" i="115" s="1"/>
  <c r="AD13" i="115"/>
  <c r="AC14" i="115"/>
  <c r="AE14" i="115" s="1"/>
  <c r="AD14" i="115"/>
  <c r="AC15" i="115"/>
  <c r="AD15" i="115"/>
  <c r="AE15" i="115"/>
  <c r="AC16" i="115"/>
  <c r="AE16" i="115" s="1"/>
  <c r="AD16" i="115"/>
  <c r="AC17" i="115"/>
  <c r="AD17" i="115"/>
  <c r="AC18" i="115"/>
  <c r="AD18" i="115"/>
  <c r="AE18" i="115"/>
  <c r="AC19" i="115"/>
  <c r="AE19" i="115" s="1"/>
  <c r="AD19" i="115"/>
  <c r="AC20" i="115"/>
  <c r="AD20" i="115"/>
  <c r="AC21" i="115"/>
  <c r="AD21" i="115"/>
  <c r="AC22" i="115"/>
  <c r="AE22" i="115" s="1"/>
  <c r="AD22" i="115"/>
  <c r="AC23" i="115"/>
  <c r="AD23" i="115"/>
  <c r="AC24" i="115"/>
  <c r="AE24" i="115" s="1"/>
  <c r="AD24" i="115"/>
  <c r="AC25" i="115"/>
  <c r="AD25" i="115"/>
  <c r="AC26" i="115"/>
  <c r="AE26" i="115" s="1"/>
  <c r="AD26" i="115"/>
  <c r="AC27" i="115"/>
  <c r="AD27" i="115"/>
  <c r="AD8" i="115"/>
  <c r="AC8" i="115"/>
  <c r="AE8" i="115" s="1"/>
  <c r="V28" i="115"/>
  <c r="W28" i="115"/>
  <c r="X28" i="115"/>
  <c r="Y28" i="115"/>
  <c r="Z28" i="115"/>
  <c r="AA28" i="115"/>
  <c r="AB28" i="115"/>
  <c r="U28" i="115"/>
  <c r="D28" i="115"/>
  <c r="E28" i="115"/>
  <c r="F28" i="115"/>
  <c r="G28" i="115"/>
  <c r="H28" i="115"/>
  <c r="I28" i="115"/>
  <c r="J28" i="115"/>
  <c r="K28" i="115"/>
  <c r="L28" i="115"/>
  <c r="M28" i="115"/>
  <c r="N28" i="115"/>
  <c r="O28" i="115"/>
  <c r="P28" i="115"/>
  <c r="C28" i="115"/>
  <c r="C19" i="212"/>
  <c r="D19" i="212"/>
  <c r="E19" i="212"/>
  <c r="F19" i="212"/>
  <c r="G19" i="212"/>
  <c r="H19" i="212"/>
  <c r="I19" i="212"/>
  <c r="J19" i="212"/>
  <c r="K19" i="212"/>
  <c r="L19" i="212"/>
  <c r="M19" i="212"/>
  <c r="B19" i="212"/>
  <c r="N9" i="212"/>
  <c r="O9" i="212"/>
  <c r="N10" i="212"/>
  <c r="P10" i="212" s="1"/>
  <c r="O10" i="212"/>
  <c r="N11" i="212"/>
  <c r="O11" i="212"/>
  <c r="N12" i="212"/>
  <c r="P12" i="212" s="1"/>
  <c r="O12" i="212"/>
  <c r="N13" i="212"/>
  <c r="O13" i="212"/>
  <c r="N14" i="212"/>
  <c r="P14" i="212" s="1"/>
  <c r="O14" i="212"/>
  <c r="N15" i="212"/>
  <c r="O15" i="212"/>
  <c r="N16" i="212"/>
  <c r="P16" i="212" s="1"/>
  <c r="O16" i="212"/>
  <c r="N17" i="212"/>
  <c r="O17" i="212"/>
  <c r="N18" i="212"/>
  <c r="P18" i="212" s="1"/>
  <c r="O18" i="212"/>
  <c r="O8" i="212"/>
  <c r="N8" i="212"/>
  <c r="N19" i="212" s="1"/>
  <c r="O9" i="209"/>
  <c r="P9" i="209"/>
  <c r="O10" i="209"/>
  <c r="Q10" i="209" s="1"/>
  <c r="P10" i="209"/>
  <c r="O11" i="209"/>
  <c r="P11" i="209"/>
  <c r="O12" i="209"/>
  <c r="P12" i="209"/>
  <c r="O13" i="209"/>
  <c r="P13" i="209"/>
  <c r="O14" i="209"/>
  <c r="Q14" i="209" s="1"/>
  <c r="P14" i="209"/>
  <c r="O15" i="209"/>
  <c r="P15" i="209"/>
  <c r="O16" i="209"/>
  <c r="Q16" i="209" s="1"/>
  <c r="P16" i="209"/>
  <c r="O17" i="209"/>
  <c r="P17" i="209"/>
  <c r="Q17" i="209"/>
  <c r="O18" i="209"/>
  <c r="P18" i="209"/>
  <c r="Q18" i="209"/>
  <c r="O19" i="209"/>
  <c r="Q19" i="209" s="1"/>
  <c r="P19" i="209"/>
  <c r="O20" i="209"/>
  <c r="P20" i="209"/>
  <c r="O21" i="209"/>
  <c r="Q21" i="209" s="1"/>
  <c r="P21" i="209"/>
  <c r="O22" i="209"/>
  <c r="P22" i="209"/>
  <c r="O23" i="209"/>
  <c r="P23" i="209"/>
  <c r="O24" i="209"/>
  <c r="P24" i="209"/>
  <c r="O25" i="209"/>
  <c r="Q25" i="209" s="1"/>
  <c r="P25" i="209"/>
  <c r="O26" i="209"/>
  <c r="P26" i="209"/>
  <c r="Q26" i="209" s="1"/>
  <c r="O27" i="209"/>
  <c r="Q27" i="209" s="1"/>
  <c r="P27" i="209"/>
  <c r="P8" i="209"/>
  <c r="O8" i="209"/>
  <c r="Q8" i="209" s="1"/>
  <c r="D28" i="209"/>
  <c r="E28" i="209"/>
  <c r="F28" i="209"/>
  <c r="G28" i="209"/>
  <c r="H28" i="209"/>
  <c r="I28" i="209"/>
  <c r="J28" i="209"/>
  <c r="K28" i="209"/>
  <c r="L28" i="209"/>
  <c r="M28" i="209"/>
  <c r="N28" i="209"/>
  <c r="R28" i="209"/>
  <c r="C28" i="209"/>
  <c r="D29" i="207"/>
  <c r="E29" i="207"/>
  <c r="F29" i="207"/>
  <c r="G29" i="207"/>
  <c r="H29" i="207"/>
  <c r="I29" i="207"/>
  <c r="J29" i="207"/>
  <c r="K29" i="207"/>
  <c r="L29" i="207"/>
  <c r="M29" i="207"/>
  <c r="N29" i="207"/>
  <c r="C29" i="207"/>
  <c r="O10" i="207"/>
  <c r="P10" i="207"/>
  <c r="P29" i="207" s="1"/>
  <c r="O11" i="207"/>
  <c r="P11" i="207"/>
  <c r="Q11" i="207"/>
  <c r="O12" i="207"/>
  <c r="Q12" i="207" s="1"/>
  <c r="P12" i="207"/>
  <c r="O13" i="207"/>
  <c r="P13" i="207"/>
  <c r="O14" i="207"/>
  <c r="Q14" i="207" s="1"/>
  <c r="P14" i="207"/>
  <c r="O15" i="207"/>
  <c r="P15" i="207"/>
  <c r="Q15" i="207"/>
  <c r="O16" i="207"/>
  <c r="Q16" i="207" s="1"/>
  <c r="P16" i="207"/>
  <c r="O17" i="207"/>
  <c r="P17" i="207"/>
  <c r="O18" i="207"/>
  <c r="P18" i="207"/>
  <c r="Q18" i="207"/>
  <c r="O19" i="207"/>
  <c r="P19" i="207"/>
  <c r="O20" i="207"/>
  <c r="P20" i="207"/>
  <c r="O21" i="207"/>
  <c r="Q21" i="207" s="1"/>
  <c r="P21" i="207"/>
  <c r="O22" i="207"/>
  <c r="P22" i="207"/>
  <c r="Q22" i="207" s="1"/>
  <c r="O23" i="207"/>
  <c r="Q23" i="207" s="1"/>
  <c r="P23" i="207"/>
  <c r="O24" i="207"/>
  <c r="P24" i="207"/>
  <c r="O25" i="207"/>
  <c r="Q25" i="207" s="1"/>
  <c r="P25" i="207"/>
  <c r="O26" i="207"/>
  <c r="P26" i="207"/>
  <c r="Q26" i="207" s="1"/>
  <c r="O27" i="207"/>
  <c r="P27" i="207"/>
  <c r="Q27" i="207"/>
  <c r="O28" i="207"/>
  <c r="Q28" i="207" s="1"/>
  <c r="P28" i="207"/>
  <c r="P9" i="207"/>
  <c r="O9" i="207"/>
  <c r="Q9" i="207" s="1"/>
  <c r="D28" i="202"/>
  <c r="E28" i="202"/>
  <c r="G28" i="202"/>
  <c r="H28" i="202"/>
  <c r="J28" i="202"/>
  <c r="K28" i="202"/>
  <c r="M28" i="202"/>
  <c r="N28" i="202"/>
  <c r="C28" i="202"/>
  <c r="L9" i="202"/>
  <c r="L10" i="202"/>
  <c r="L11" i="202"/>
  <c r="L12" i="202"/>
  <c r="L13" i="202"/>
  <c r="L14" i="202"/>
  <c r="L15" i="202"/>
  <c r="L16" i="202"/>
  <c r="L17" i="202"/>
  <c r="L18" i="202"/>
  <c r="L19" i="202"/>
  <c r="L20" i="202"/>
  <c r="L21" i="202"/>
  <c r="L22" i="202"/>
  <c r="L23" i="202"/>
  <c r="L24" i="202"/>
  <c r="L25" i="202"/>
  <c r="L26" i="202"/>
  <c r="L27" i="202"/>
  <c r="L8" i="202"/>
  <c r="I9" i="202"/>
  <c r="I10" i="202"/>
  <c r="I11" i="202"/>
  <c r="I12" i="202"/>
  <c r="I13" i="202"/>
  <c r="I14" i="202"/>
  <c r="I15" i="202"/>
  <c r="I16" i="202"/>
  <c r="I17" i="202"/>
  <c r="I18" i="202"/>
  <c r="I19" i="202"/>
  <c r="I20" i="202"/>
  <c r="I21" i="202"/>
  <c r="I22" i="202"/>
  <c r="I23" i="202"/>
  <c r="I24" i="202"/>
  <c r="I25" i="202"/>
  <c r="I26" i="202"/>
  <c r="I27" i="202"/>
  <c r="I8" i="202"/>
  <c r="F9" i="202"/>
  <c r="F10" i="202"/>
  <c r="F11" i="202"/>
  <c r="F12" i="202"/>
  <c r="F13" i="202"/>
  <c r="F14" i="202"/>
  <c r="F15" i="202"/>
  <c r="F16" i="202"/>
  <c r="F17" i="202"/>
  <c r="F18" i="202"/>
  <c r="F19" i="202"/>
  <c r="F20" i="202"/>
  <c r="F21" i="202"/>
  <c r="F22" i="202"/>
  <c r="F23" i="202"/>
  <c r="F24" i="202"/>
  <c r="F25" i="202"/>
  <c r="F26" i="202"/>
  <c r="F27" i="202"/>
  <c r="F8" i="202"/>
  <c r="D87" i="201"/>
  <c r="E87" i="201"/>
  <c r="G87" i="201"/>
  <c r="H87" i="201"/>
  <c r="J87" i="201"/>
  <c r="K87" i="201"/>
  <c r="M87" i="201"/>
  <c r="N87" i="201"/>
  <c r="P87" i="201"/>
  <c r="Q87" i="201"/>
  <c r="S87" i="201"/>
  <c r="T87" i="201"/>
  <c r="U87" i="201"/>
  <c r="V87" i="201"/>
  <c r="C87" i="201"/>
  <c r="W68" i="201"/>
  <c r="W69" i="201"/>
  <c r="W70" i="201"/>
  <c r="W71" i="201"/>
  <c r="W72" i="201"/>
  <c r="W73" i="201"/>
  <c r="W74" i="201"/>
  <c r="W75" i="201"/>
  <c r="W76" i="201"/>
  <c r="W77" i="201"/>
  <c r="W78" i="201"/>
  <c r="W79" i="201"/>
  <c r="W80" i="201"/>
  <c r="W81" i="201"/>
  <c r="W82" i="201"/>
  <c r="W83" i="201"/>
  <c r="W84" i="201"/>
  <c r="W85" i="201"/>
  <c r="W86" i="201"/>
  <c r="W67" i="201"/>
  <c r="R68" i="201"/>
  <c r="R69" i="201"/>
  <c r="R70" i="201"/>
  <c r="R71" i="201"/>
  <c r="R72" i="201"/>
  <c r="R73" i="201"/>
  <c r="R74" i="201"/>
  <c r="R75" i="201"/>
  <c r="R76" i="201"/>
  <c r="R77" i="201"/>
  <c r="R78" i="201"/>
  <c r="R79" i="201"/>
  <c r="R80" i="201"/>
  <c r="R81" i="201"/>
  <c r="R82" i="201"/>
  <c r="R83" i="201"/>
  <c r="R84" i="201"/>
  <c r="R85" i="201"/>
  <c r="R86" i="201"/>
  <c r="R67" i="201"/>
  <c r="O68" i="201"/>
  <c r="O69" i="201"/>
  <c r="O70" i="201"/>
  <c r="O71" i="201"/>
  <c r="O72" i="201"/>
  <c r="O73" i="201"/>
  <c r="O74" i="201"/>
  <c r="O75" i="201"/>
  <c r="O76" i="201"/>
  <c r="O77" i="201"/>
  <c r="O78" i="201"/>
  <c r="O79" i="201"/>
  <c r="O80" i="201"/>
  <c r="O81" i="201"/>
  <c r="O82" i="201"/>
  <c r="O83" i="201"/>
  <c r="O84" i="201"/>
  <c r="O85" i="201"/>
  <c r="O86" i="201"/>
  <c r="O67" i="201"/>
  <c r="L68" i="201"/>
  <c r="L69" i="201"/>
  <c r="L70" i="201"/>
  <c r="L71" i="201"/>
  <c r="L72" i="201"/>
  <c r="L73" i="201"/>
  <c r="L74" i="201"/>
  <c r="L75" i="201"/>
  <c r="L76" i="201"/>
  <c r="L77" i="201"/>
  <c r="L78" i="201"/>
  <c r="L79" i="201"/>
  <c r="L80" i="201"/>
  <c r="L81" i="201"/>
  <c r="L82" i="201"/>
  <c r="L83" i="201"/>
  <c r="L84" i="201"/>
  <c r="L85" i="201"/>
  <c r="L86" i="201"/>
  <c r="L67" i="201"/>
  <c r="I68" i="201"/>
  <c r="I69" i="201"/>
  <c r="I70" i="201"/>
  <c r="I71" i="201"/>
  <c r="I72" i="201"/>
  <c r="I73" i="201"/>
  <c r="I74" i="201"/>
  <c r="I75" i="201"/>
  <c r="I76" i="201"/>
  <c r="I77" i="201"/>
  <c r="I78" i="201"/>
  <c r="I79" i="201"/>
  <c r="I80" i="201"/>
  <c r="I81" i="201"/>
  <c r="I82" i="201"/>
  <c r="I83" i="201"/>
  <c r="I84" i="201"/>
  <c r="I85" i="201"/>
  <c r="I86" i="201"/>
  <c r="I67" i="201"/>
  <c r="F68" i="201"/>
  <c r="F69" i="201"/>
  <c r="F70" i="201"/>
  <c r="F71" i="201"/>
  <c r="F72" i="201"/>
  <c r="F73" i="201"/>
  <c r="F74" i="201"/>
  <c r="F75" i="201"/>
  <c r="F76" i="201"/>
  <c r="F77" i="201"/>
  <c r="F78" i="201"/>
  <c r="F79" i="201"/>
  <c r="F80" i="201"/>
  <c r="F81" i="201"/>
  <c r="F82" i="201"/>
  <c r="F83" i="201"/>
  <c r="F84" i="201"/>
  <c r="F85" i="201"/>
  <c r="F86" i="201"/>
  <c r="F67" i="201"/>
  <c r="D57" i="201"/>
  <c r="E57" i="201"/>
  <c r="G57" i="201"/>
  <c r="H57" i="201"/>
  <c r="J57" i="201"/>
  <c r="K57" i="201"/>
  <c r="M57" i="201"/>
  <c r="N57" i="201"/>
  <c r="P57" i="201"/>
  <c r="Q57" i="201"/>
  <c r="S57" i="201"/>
  <c r="T57" i="201"/>
  <c r="U57" i="201"/>
  <c r="V57" i="201"/>
  <c r="C57" i="201"/>
  <c r="W38" i="201"/>
  <c r="W39" i="201"/>
  <c r="W40" i="201"/>
  <c r="W41" i="201"/>
  <c r="W42" i="201"/>
  <c r="W43" i="201"/>
  <c r="W44" i="201"/>
  <c r="W45" i="201"/>
  <c r="W46" i="201"/>
  <c r="W47" i="201"/>
  <c r="W48" i="201"/>
  <c r="W49" i="201"/>
  <c r="W50" i="201"/>
  <c r="W51" i="201"/>
  <c r="W52" i="201"/>
  <c r="W53" i="201"/>
  <c r="W54" i="201"/>
  <c r="W55" i="201"/>
  <c r="W56" i="201"/>
  <c r="W37" i="201"/>
  <c r="R38" i="201"/>
  <c r="R39" i="201"/>
  <c r="R40" i="201"/>
  <c r="R41" i="201"/>
  <c r="R42" i="201"/>
  <c r="R43" i="201"/>
  <c r="R44" i="201"/>
  <c r="R45" i="201"/>
  <c r="R46" i="201"/>
  <c r="R47" i="201"/>
  <c r="R48" i="201"/>
  <c r="R49" i="201"/>
  <c r="R50" i="201"/>
  <c r="R51" i="201"/>
  <c r="R52" i="201"/>
  <c r="R53" i="201"/>
  <c r="R54" i="201"/>
  <c r="R55" i="201"/>
  <c r="R56" i="201"/>
  <c r="R37" i="201"/>
  <c r="O38" i="201"/>
  <c r="O39" i="201"/>
  <c r="O40" i="201"/>
  <c r="O41" i="201"/>
  <c r="O42" i="201"/>
  <c r="O43" i="201"/>
  <c r="O44" i="201"/>
  <c r="O45" i="201"/>
  <c r="O46" i="201"/>
  <c r="O47" i="201"/>
  <c r="O48" i="201"/>
  <c r="O49" i="201"/>
  <c r="O50" i="201"/>
  <c r="O51" i="201"/>
  <c r="O52" i="201"/>
  <c r="O53" i="201"/>
  <c r="O54" i="201"/>
  <c r="O55" i="201"/>
  <c r="O56" i="201"/>
  <c r="O37" i="201"/>
  <c r="L38" i="201"/>
  <c r="L39" i="201"/>
  <c r="L40" i="201"/>
  <c r="L41" i="201"/>
  <c r="L42" i="201"/>
  <c r="L43" i="201"/>
  <c r="L44" i="201"/>
  <c r="L45" i="201"/>
  <c r="L46" i="201"/>
  <c r="L47" i="201"/>
  <c r="L48" i="201"/>
  <c r="L49" i="201"/>
  <c r="L50" i="201"/>
  <c r="L51" i="201"/>
  <c r="L52" i="201"/>
  <c r="L53" i="201"/>
  <c r="L54" i="201"/>
  <c r="L55" i="201"/>
  <c r="L56" i="201"/>
  <c r="L37" i="201"/>
  <c r="I38" i="201"/>
  <c r="I39" i="201"/>
  <c r="I40" i="201"/>
  <c r="I41" i="201"/>
  <c r="I42" i="201"/>
  <c r="I43" i="201"/>
  <c r="I44" i="201"/>
  <c r="I45" i="201"/>
  <c r="I46" i="201"/>
  <c r="I47" i="201"/>
  <c r="I48" i="201"/>
  <c r="I49" i="201"/>
  <c r="I50" i="201"/>
  <c r="I51" i="201"/>
  <c r="I52" i="201"/>
  <c r="I53" i="201"/>
  <c r="I54" i="201"/>
  <c r="I55" i="201"/>
  <c r="I56" i="201"/>
  <c r="I37" i="201"/>
  <c r="F38" i="201"/>
  <c r="F39" i="201"/>
  <c r="F40" i="201"/>
  <c r="F41" i="201"/>
  <c r="F42" i="201"/>
  <c r="F43" i="201"/>
  <c r="F44" i="201"/>
  <c r="F45" i="201"/>
  <c r="F46" i="201"/>
  <c r="F47" i="201"/>
  <c r="F48" i="201"/>
  <c r="F49" i="201"/>
  <c r="F50" i="201"/>
  <c r="F51" i="201"/>
  <c r="F52" i="201"/>
  <c r="F53" i="201"/>
  <c r="F54" i="201"/>
  <c r="F55" i="201"/>
  <c r="F56" i="201"/>
  <c r="F37" i="201"/>
  <c r="D28" i="201"/>
  <c r="E28" i="201"/>
  <c r="G28" i="201"/>
  <c r="H28" i="201"/>
  <c r="J28" i="201"/>
  <c r="K28" i="201"/>
  <c r="M28" i="201"/>
  <c r="N28" i="201"/>
  <c r="P28" i="201"/>
  <c r="Q28" i="201"/>
  <c r="S28" i="201"/>
  <c r="T28" i="201"/>
  <c r="U28" i="201"/>
  <c r="V28" i="201"/>
  <c r="C28" i="201"/>
  <c r="W9" i="201"/>
  <c r="W10" i="201"/>
  <c r="W11" i="201"/>
  <c r="W12" i="201"/>
  <c r="W13" i="201"/>
  <c r="W14" i="201"/>
  <c r="W15" i="201"/>
  <c r="W16" i="201"/>
  <c r="W17" i="201"/>
  <c r="W18" i="201"/>
  <c r="W19" i="201"/>
  <c r="W20" i="201"/>
  <c r="W21" i="201"/>
  <c r="W22" i="201"/>
  <c r="W23" i="201"/>
  <c r="W24" i="201"/>
  <c r="W25" i="201"/>
  <c r="W26" i="201"/>
  <c r="W27" i="201"/>
  <c r="W8" i="201"/>
  <c r="R9" i="201"/>
  <c r="R10" i="201"/>
  <c r="R11" i="201"/>
  <c r="R12" i="201"/>
  <c r="R13" i="201"/>
  <c r="R14" i="201"/>
  <c r="R15" i="201"/>
  <c r="R16" i="201"/>
  <c r="R17" i="201"/>
  <c r="R18" i="201"/>
  <c r="R19" i="201"/>
  <c r="R20" i="201"/>
  <c r="R21" i="201"/>
  <c r="R22" i="201"/>
  <c r="R23" i="201"/>
  <c r="R24" i="201"/>
  <c r="R25" i="201"/>
  <c r="R26" i="201"/>
  <c r="R27" i="201"/>
  <c r="R8" i="201"/>
  <c r="O9" i="201"/>
  <c r="O10" i="201"/>
  <c r="O11" i="201"/>
  <c r="O12" i="201"/>
  <c r="O13" i="201"/>
  <c r="O14" i="201"/>
  <c r="O15" i="201"/>
  <c r="O16" i="201"/>
  <c r="O17" i="201"/>
  <c r="O18" i="201"/>
  <c r="O19" i="201"/>
  <c r="O20" i="201"/>
  <c r="O21" i="201"/>
  <c r="O22" i="201"/>
  <c r="O23" i="201"/>
  <c r="O24" i="201"/>
  <c r="O25" i="201"/>
  <c r="O26" i="201"/>
  <c r="O27" i="201"/>
  <c r="O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8" i="201"/>
  <c r="I9" i="201"/>
  <c r="I10" i="201"/>
  <c r="I11" i="201"/>
  <c r="I12" i="201"/>
  <c r="I13" i="201"/>
  <c r="I14" i="201"/>
  <c r="I15" i="201"/>
  <c r="I16" i="201"/>
  <c r="I17" i="201"/>
  <c r="I18" i="201"/>
  <c r="I19" i="201"/>
  <c r="I20" i="201"/>
  <c r="I21" i="201"/>
  <c r="I22" i="201"/>
  <c r="I23" i="201"/>
  <c r="I24" i="201"/>
  <c r="I25" i="201"/>
  <c r="I26" i="201"/>
  <c r="I27" i="201"/>
  <c r="I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8" i="201"/>
  <c r="I87" i="201" l="1"/>
  <c r="Q24" i="207"/>
  <c r="Q17" i="207"/>
  <c r="Q10" i="207"/>
  <c r="O19" i="212"/>
  <c r="P17" i="212"/>
  <c r="P15" i="212"/>
  <c r="AE27" i="115"/>
  <c r="AD28" i="115"/>
  <c r="AE20" i="115"/>
  <c r="AE17" i="115"/>
  <c r="AE28" i="115" s="1"/>
  <c r="AE12" i="115"/>
  <c r="Q28" i="55"/>
  <c r="Q20" i="207"/>
  <c r="Q13" i="207"/>
  <c r="Q29" i="207" s="1"/>
  <c r="Q24" i="209"/>
  <c r="Q22" i="209"/>
  <c r="Q13" i="209"/>
  <c r="Q11" i="209"/>
  <c r="Q9" i="209"/>
  <c r="P13" i="212"/>
  <c r="P11" i="212"/>
  <c r="P9" i="212"/>
  <c r="AE25" i="115"/>
  <c r="AE23" i="115"/>
  <c r="AE21" i="115"/>
  <c r="F87" i="201"/>
  <c r="L87" i="201"/>
  <c r="O87" i="201"/>
  <c r="R87" i="201"/>
  <c r="Q19" i="207"/>
  <c r="F28" i="201"/>
  <c r="I28" i="201"/>
  <c r="L28" i="201"/>
  <c r="O28" i="201"/>
  <c r="R28" i="201"/>
  <c r="W28" i="201"/>
  <c r="R57" i="201"/>
  <c r="F57" i="201"/>
  <c r="I57" i="201"/>
  <c r="L57" i="201"/>
  <c r="O57" i="201"/>
  <c r="P8" i="212"/>
  <c r="P19" i="212" s="1"/>
  <c r="P28" i="209"/>
  <c r="O28" i="209"/>
  <c r="Q23" i="209"/>
  <c r="Q20" i="209"/>
  <c r="Q28" i="209" s="1"/>
  <c r="Q15" i="209"/>
  <c r="Q12" i="209"/>
  <c r="W57" i="201"/>
  <c r="W87" i="201"/>
  <c r="O29" i="207"/>
  <c r="F28" i="202"/>
  <c r="I28" i="202"/>
  <c r="L28" i="202"/>
  <c r="AC28" i="115"/>
  <c r="D146" i="185" l="1"/>
  <c r="E146" i="185"/>
  <c r="F146" i="185"/>
  <c r="G146" i="185"/>
  <c r="H146" i="185"/>
  <c r="I146" i="185"/>
  <c r="J146" i="185"/>
  <c r="K146" i="185"/>
  <c r="L146" i="185"/>
  <c r="M146" i="185"/>
  <c r="N146" i="185"/>
  <c r="C146" i="185"/>
  <c r="O127" i="185"/>
  <c r="P127" i="185"/>
  <c r="O128" i="185"/>
  <c r="P128" i="185"/>
  <c r="O129" i="185"/>
  <c r="P129" i="185"/>
  <c r="O130" i="185"/>
  <c r="P130" i="185"/>
  <c r="O131" i="185"/>
  <c r="P131" i="185"/>
  <c r="O132" i="185"/>
  <c r="P132" i="185"/>
  <c r="Q132" i="185" s="1"/>
  <c r="O133" i="185"/>
  <c r="P133" i="185"/>
  <c r="Q133" i="185" s="1"/>
  <c r="O134" i="185"/>
  <c r="P134" i="185"/>
  <c r="O135" i="185"/>
  <c r="P135" i="185"/>
  <c r="O136" i="185"/>
  <c r="P136" i="185"/>
  <c r="Q136" i="185" s="1"/>
  <c r="O137" i="185"/>
  <c r="P137" i="185"/>
  <c r="O138" i="185"/>
  <c r="P138" i="185"/>
  <c r="O139" i="185"/>
  <c r="P139" i="185"/>
  <c r="Q139" i="185" s="1"/>
  <c r="O140" i="185"/>
  <c r="P140" i="185"/>
  <c r="O141" i="185"/>
  <c r="P141" i="185"/>
  <c r="O142" i="185"/>
  <c r="P142" i="185"/>
  <c r="O143" i="185"/>
  <c r="P143" i="185"/>
  <c r="O144" i="185"/>
  <c r="P144" i="185"/>
  <c r="Q144" i="185" s="1"/>
  <c r="O145" i="185"/>
  <c r="P145" i="185"/>
  <c r="P126" i="185"/>
  <c r="O126" i="185"/>
  <c r="Q126" i="185" s="1"/>
  <c r="D117" i="185"/>
  <c r="E117" i="185"/>
  <c r="F117" i="185"/>
  <c r="G117" i="185"/>
  <c r="H117" i="185"/>
  <c r="I117" i="185"/>
  <c r="J117" i="185"/>
  <c r="K117" i="185"/>
  <c r="L117" i="185"/>
  <c r="M117" i="185"/>
  <c r="N117" i="185"/>
  <c r="C117" i="185"/>
  <c r="O98" i="185"/>
  <c r="P98" i="185"/>
  <c r="O99" i="185"/>
  <c r="P99" i="185"/>
  <c r="O100" i="185"/>
  <c r="P100" i="185"/>
  <c r="O101" i="185"/>
  <c r="P101" i="185"/>
  <c r="O102" i="185"/>
  <c r="P102" i="185"/>
  <c r="O103" i="185"/>
  <c r="P103" i="185"/>
  <c r="O104" i="185"/>
  <c r="P104" i="185"/>
  <c r="O105" i="185"/>
  <c r="P105" i="185"/>
  <c r="O106" i="185"/>
  <c r="P106" i="185"/>
  <c r="Q106" i="185"/>
  <c r="O107" i="185"/>
  <c r="P107" i="185"/>
  <c r="O108" i="185"/>
  <c r="P108" i="185"/>
  <c r="O109" i="185"/>
  <c r="P109" i="185"/>
  <c r="O110" i="185"/>
  <c r="P110" i="185"/>
  <c r="O111" i="185"/>
  <c r="P111" i="185"/>
  <c r="O112" i="185"/>
  <c r="P112" i="185"/>
  <c r="O113" i="185"/>
  <c r="P113" i="185"/>
  <c r="O114" i="185"/>
  <c r="P114" i="185"/>
  <c r="Q114" i="185" s="1"/>
  <c r="O115" i="185"/>
  <c r="Q115" i="185" s="1"/>
  <c r="P115" i="185"/>
  <c r="O116" i="185"/>
  <c r="P116" i="185"/>
  <c r="P97" i="185"/>
  <c r="O97" i="185"/>
  <c r="D88" i="185"/>
  <c r="E88" i="185"/>
  <c r="F88" i="185"/>
  <c r="G88" i="185"/>
  <c r="H88" i="185"/>
  <c r="I88" i="185"/>
  <c r="J88" i="185"/>
  <c r="K88" i="185"/>
  <c r="L88" i="185"/>
  <c r="M88" i="185"/>
  <c r="N88" i="185"/>
  <c r="C88" i="185"/>
  <c r="O69" i="185"/>
  <c r="P69" i="185"/>
  <c r="O70" i="185"/>
  <c r="Q70" i="185" s="1"/>
  <c r="P70" i="185"/>
  <c r="O71" i="185"/>
  <c r="P71" i="185"/>
  <c r="O72" i="185"/>
  <c r="P72" i="185"/>
  <c r="O73" i="185"/>
  <c r="P73" i="185"/>
  <c r="O74" i="185"/>
  <c r="Q74" i="185" s="1"/>
  <c r="P74" i="185"/>
  <c r="O75" i="185"/>
  <c r="P75" i="185"/>
  <c r="O76" i="185"/>
  <c r="Q76" i="185" s="1"/>
  <c r="P76" i="185"/>
  <c r="O77" i="185"/>
  <c r="Q77" i="185" s="1"/>
  <c r="P77" i="185"/>
  <c r="O78" i="185"/>
  <c r="P78" i="185"/>
  <c r="O79" i="185"/>
  <c r="Q79" i="185" s="1"/>
  <c r="P79" i="185"/>
  <c r="O80" i="185"/>
  <c r="Q80" i="185" s="1"/>
  <c r="P80" i="185"/>
  <c r="O81" i="185"/>
  <c r="P81" i="185"/>
  <c r="Q81" i="185"/>
  <c r="O82" i="185"/>
  <c r="P82" i="185"/>
  <c r="O83" i="185"/>
  <c r="P83" i="185"/>
  <c r="O84" i="185"/>
  <c r="P84" i="185"/>
  <c r="O85" i="185"/>
  <c r="P85" i="185"/>
  <c r="O86" i="185"/>
  <c r="P86" i="185"/>
  <c r="Q86" i="185" s="1"/>
  <c r="O87" i="185"/>
  <c r="P87" i="185"/>
  <c r="P68" i="185"/>
  <c r="O68" i="185"/>
  <c r="D59" i="185"/>
  <c r="E59" i="185"/>
  <c r="F59" i="185"/>
  <c r="G59" i="185"/>
  <c r="H59" i="185"/>
  <c r="I59" i="185"/>
  <c r="J59" i="185"/>
  <c r="K59" i="185"/>
  <c r="L59" i="185"/>
  <c r="M59" i="185"/>
  <c r="N59" i="185"/>
  <c r="C59" i="185"/>
  <c r="O58" i="185"/>
  <c r="P58" i="185"/>
  <c r="O40" i="185"/>
  <c r="P40" i="185"/>
  <c r="O41" i="185"/>
  <c r="P41" i="185"/>
  <c r="O42" i="185"/>
  <c r="P42" i="185"/>
  <c r="O43" i="185"/>
  <c r="P43" i="185"/>
  <c r="O44" i="185"/>
  <c r="P44" i="185"/>
  <c r="O45" i="185"/>
  <c r="P45" i="185"/>
  <c r="O46" i="185"/>
  <c r="P46" i="185"/>
  <c r="O47" i="185"/>
  <c r="P47" i="185"/>
  <c r="O48" i="185"/>
  <c r="P48" i="185"/>
  <c r="Q48" i="185" s="1"/>
  <c r="O49" i="185"/>
  <c r="P49" i="185"/>
  <c r="O50" i="185"/>
  <c r="P50" i="185"/>
  <c r="O51" i="185"/>
  <c r="P51" i="185"/>
  <c r="O52" i="185"/>
  <c r="P52" i="185"/>
  <c r="O53" i="185"/>
  <c r="P53" i="185"/>
  <c r="O54" i="185"/>
  <c r="P54" i="185"/>
  <c r="O55" i="185"/>
  <c r="P55" i="185"/>
  <c r="O56" i="185"/>
  <c r="P56" i="185"/>
  <c r="O57" i="185"/>
  <c r="Q57" i="185" s="1"/>
  <c r="P57" i="185"/>
  <c r="P39" i="185"/>
  <c r="O39" i="185"/>
  <c r="Q39" i="185" s="1"/>
  <c r="D30" i="185"/>
  <c r="E30" i="185"/>
  <c r="F30" i="185"/>
  <c r="G30" i="185"/>
  <c r="H30" i="185"/>
  <c r="I30" i="185"/>
  <c r="J30" i="185"/>
  <c r="K30" i="185"/>
  <c r="L30" i="185"/>
  <c r="M30" i="185"/>
  <c r="N30" i="185"/>
  <c r="C30" i="185"/>
  <c r="O11" i="185"/>
  <c r="P11" i="185"/>
  <c r="O12" i="185"/>
  <c r="P12" i="185"/>
  <c r="Q12" i="185" s="1"/>
  <c r="O13" i="185"/>
  <c r="P13" i="185"/>
  <c r="O14" i="185"/>
  <c r="P14" i="185"/>
  <c r="O15" i="185"/>
  <c r="P15" i="185"/>
  <c r="O16" i="185"/>
  <c r="P16" i="185"/>
  <c r="Q16" i="185" s="1"/>
  <c r="O17" i="185"/>
  <c r="P17" i="185"/>
  <c r="O18" i="185"/>
  <c r="P18" i="185"/>
  <c r="O19" i="185"/>
  <c r="P19" i="185"/>
  <c r="O20" i="185"/>
  <c r="P20" i="185"/>
  <c r="Q20" i="185" s="1"/>
  <c r="O21" i="185"/>
  <c r="Q21" i="185" s="1"/>
  <c r="P21" i="185"/>
  <c r="O22" i="185"/>
  <c r="P22" i="185"/>
  <c r="O23" i="185"/>
  <c r="Q23" i="185" s="1"/>
  <c r="P23" i="185"/>
  <c r="O24" i="185"/>
  <c r="P24" i="185"/>
  <c r="Q24" i="185" s="1"/>
  <c r="O25" i="185"/>
  <c r="Q25" i="185" s="1"/>
  <c r="P25" i="185"/>
  <c r="O26" i="185"/>
  <c r="P26" i="185"/>
  <c r="O27" i="185"/>
  <c r="Q27" i="185" s="1"/>
  <c r="P27" i="185"/>
  <c r="O28" i="185"/>
  <c r="P28" i="185"/>
  <c r="Q28" i="185" s="1"/>
  <c r="O29" i="185"/>
  <c r="P29" i="185"/>
  <c r="P10" i="185"/>
  <c r="O10" i="185"/>
  <c r="D123" i="184"/>
  <c r="E123" i="184"/>
  <c r="F123" i="184"/>
  <c r="G123" i="184"/>
  <c r="H123" i="184"/>
  <c r="I123" i="184"/>
  <c r="J123" i="184"/>
  <c r="C123" i="184"/>
  <c r="K104" i="184"/>
  <c r="M104" i="184" s="1"/>
  <c r="L104" i="184"/>
  <c r="K105" i="184"/>
  <c r="L105" i="184"/>
  <c r="M105" i="184"/>
  <c r="K106" i="184"/>
  <c r="L106" i="184"/>
  <c r="K107" i="184"/>
  <c r="L107" i="184"/>
  <c r="K108" i="184"/>
  <c r="L108" i="184"/>
  <c r="M108" i="184"/>
  <c r="K109" i="184"/>
  <c r="M109" i="184" s="1"/>
  <c r="L109" i="184"/>
  <c r="K110" i="184"/>
  <c r="L110" i="184"/>
  <c r="K111" i="184"/>
  <c r="L111" i="184"/>
  <c r="K112" i="184"/>
  <c r="M112" i="184" s="1"/>
  <c r="L112" i="184"/>
  <c r="K113" i="184"/>
  <c r="L113" i="184"/>
  <c r="M113" i="184"/>
  <c r="K114" i="184"/>
  <c r="L114" i="184"/>
  <c r="K115" i="184"/>
  <c r="L115" i="184"/>
  <c r="K116" i="184"/>
  <c r="L116" i="184"/>
  <c r="M116" i="184"/>
  <c r="K117" i="184"/>
  <c r="M117" i="184" s="1"/>
  <c r="L117" i="184"/>
  <c r="K118" i="184"/>
  <c r="L118" i="184"/>
  <c r="K119" i="184"/>
  <c r="L119" i="184"/>
  <c r="K120" i="184"/>
  <c r="M120" i="184" s="1"/>
  <c r="L120" i="184"/>
  <c r="K121" i="184"/>
  <c r="L121" i="184"/>
  <c r="M121" i="184"/>
  <c r="K122" i="184"/>
  <c r="L122" i="184"/>
  <c r="L103" i="184"/>
  <c r="L123" i="184" s="1"/>
  <c r="K103" i="184"/>
  <c r="D92" i="184"/>
  <c r="E92" i="184"/>
  <c r="F92" i="184"/>
  <c r="G92" i="184"/>
  <c r="H92" i="184"/>
  <c r="I92" i="184"/>
  <c r="J92" i="184"/>
  <c r="C92" i="184"/>
  <c r="K73" i="184"/>
  <c r="L73" i="184"/>
  <c r="M73" i="184" s="1"/>
  <c r="K74" i="184"/>
  <c r="M74" i="184" s="1"/>
  <c r="L74" i="184"/>
  <c r="K75" i="184"/>
  <c r="L75" i="184"/>
  <c r="K76" i="184"/>
  <c r="L76" i="184"/>
  <c r="K77" i="184"/>
  <c r="L77" i="184"/>
  <c r="K78" i="184"/>
  <c r="L78" i="184"/>
  <c r="K79" i="184"/>
  <c r="L79" i="184"/>
  <c r="K80" i="184"/>
  <c r="L80" i="184"/>
  <c r="K81" i="184"/>
  <c r="M81" i="184" s="1"/>
  <c r="L81" i="184"/>
  <c r="K82" i="184"/>
  <c r="L82" i="184"/>
  <c r="M82" i="184"/>
  <c r="K83" i="184"/>
  <c r="L83" i="184"/>
  <c r="K84" i="184"/>
  <c r="L84" i="184"/>
  <c r="K85" i="184"/>
  <c r="L85" i="184"/>
  <c r="K86" i="184"/>
  <c r="L86" i="184"/>
  <c r="K87" i="184"/>
  <c r="L87" i="184"/>
  <c r="K88" i="184"/>
  <c r="L88" i="184"/>
  <c r="K89" i="184"/>
  <c r="L89" i="184"/>
  <c r="M89" i="184"/>
  <c r="K90" i="184"/>
  <c r="M90" i="184" s="1"/>
  <c r="L90" i="184"/>
  <c r="K91" i="184"/>
  <c r="L91" i="184"/>
  <c r="L72" i="184"/>
  <c r="K72" i="184"/>
  <c r="M72" i="184" s="1"/>
  <c r="D61" i="184"/>
  <c r="E61" i="184"/>
  <c r="F61" i="184"/>
  <c r="G61" i="184"/>
  <c r="H61" i="184"/>
  <c r="I61" i="184"/>
  <c r="J61" i="184"/>
  <c r="C61" i="184"/>
  <c r="K42" i="184"/>
  <c r="L42" i="184"/>
  <c r="K43" i="184"/>
  <c r="L43" i="184"/>
  <c r="M43" i="184" s="1"/>
  <c r="K44" i="184"/>
  <c r="M44" i="184" s="1"/>
  <c r="L44" i="184"/>
  <c r="K45" i="184"/>
  <c r="L45" i="184"/>
  <c r="K46" i="184"/>
  <c r="M46" i="184" s="1"/>
  <c r="L46" i="184"/>
  <c r="K47" i="184"/>
  <c r="L47" i="184"/>
  <c r="K48" i="184"/>
  <c r="L48" i="184"/>
  <c r="K49" i="184"/>
  <c r="L49" i="184"/>
  <c r="K50" i="184"/>
  <c r="M50" i="184" s="1"/>
  <c r="L50" i="184"/>
  <c r="K51" i="184"/>
  <c r="L51" i="184"/>
  <c r="K52" i="184"/>
  <c r="M52" i="184" s="1"/>
  <c r="L52" i="184"/>
  <c r="K53" i="184"/>
  <c r="L53" i="184"/>
  <c r="K54" i="184"/>
  <c r="M54" i="184" s="1"/>
  <c r="L54" i="184"/>
  <c r="K55" i="184"/>
  <c r="L55" i="184"/>
  <c r="K56" i="184"/>
  <c r="L56" i="184"/>
  <c r="K57" i="184"/>
  <c r="L57" i="184"/>
  <c r="K58" i="184"/>
  <c r="L58" i="184"/>
  <c r="K59" i="184"/>
  <c r="L59" i="184"/>
  <c r="M59" i="184" s="1"/>
  <c r="K60" i="184"/>
  <c r="L60" i="184"/>
  <c r="L41" i="184"/>
  <c r="M41" i="184" s="1"/>
  <c r="K41" i="184"/>
  <c r="K11" i="184"/>
  <c r="L11" i="184"/>
  <c r="M11" i="184" s="1"/>
  <c r="K12" i="184"/>
  <c r="L12" i="184"/>
  <c r="K13" i="184"/>
  <c r="L13" i="184"/>
  <c r="K14" i="184"/>
  <c r="L14" i="184"/>
  <c r="K15" i="184"/>
  <c r="L15" i="184"/>
  <c r="K16" i="184"/>
  <c r="L16" i="184"/>
  <c r="K17" i="184"/>
  <c r="L17" i="184"/>
  <c r="K18" i="184"/>
  <c r="M18" i="184" s="1"/>
  <c r="L18" i="184"/>
  <c r="K19" i="184"/>
  <c r="L19" i="184"/>
  <c r="K20" i="184"/>
  <c r="M20" i="184" s="1"/>
  <c r="L20" i="184"/>
  <c r="K21" i="184"/>
  <c r="L21" i="184"/>
  <c r="K22" i="184"/>
  <c r="L22" i="184"/>
  <c r="K23" i="184"/>
  <c r="L23" i="184"/>
  <c r="K24" i="184"/>
  <c r="L24" i="184"/>
  <c r="K25" i="184"/>
  <c r="L25" i="184"/>
  <c r="K26" i="184"/>
  <c r="L26" i="184"/>
  <c r="K27" i="184"/>
  <c r="L27" i="184"/>
  <c r="K28" i="184"/>
  <c r="L28" i="184"/>
  <c r="K29" i="184"/>
  <c r="L29" i="184"/>
  <c r="L10" i="184"/>
  <c r="K10" i="184"/>
  <c r="M10" i="184" s="1"/>
  <c r="D30" i="184"/>
  <c r="E30" i="184"/>
  <c r="F30" i="184"/>
  <c r="G30" i="184"/>
  <c r="H30" i="184"/>
  <c r="I30" i="184"/>
  <c r="J30" i="184"/>
  <c r="C30" i="184"/>
  <c r="D28" i="199"/>
  <c r="E28" i="199"/>
  <c r="F28" i="199"/>
  <c r="G28" i="199"/>
  <c r="H28" i="199"/>
  <c r="I28" i="199"/>
  <c r="J28" i="199"/>
  <c r="C28" i="199"/>
  <c r="K9" i="199"/>
  <c r="L9" i="199"/>
  <c r="M9" i="199" s="1"/>
  <c r="K10" i="199"/>
  <c r="L10" i="199"/>
  <c r="M10" i="199"/>
  <c r="K11" i="199"/>
  <c r="M11" i="199" s="1"/>
  <c r="L11" i="199"/>
  <c r="K12" i="199"/>
  <c r="L12" i="199"/>
  <c r="K13" i="199"/>
  <c r="M13" i="199" s="1"/>
  <c r="L13" i="199"/>
  <c r="K14" i="199"/>
  <c r="M14" i="199" s="1"/>
  <c r="L14" i="199"/>
  <c r="K15" i="199"/>
  <c r="L15" i="199"/>
  <c r="K16" i="199"/>
  <c r="M16" i="199" s="1"/>
  <c r="L16" i="199"/>
  <c r="K17" i="199"/>
  <c r="L17" i="199"/>
  <c r="M17" i="199"/>
  <c r="K18" i="199"/>
  <c r="L18" i="199"/>
  <c r="M18" i="199"/>
  <c r="K19" i="199"/>
  <c r="M19" i="199" s="1"/>
  <c r="L19" i="199"/>
  <c r="K20" i="199"/>
  <c r="L20" i="199"/>
  <c r="K21" i="199"/>
  <c r="M21" i="199" s="1"/>
  <c r="L21" i="199"/>
  <c r="K22" i="199"/>
  <c r="M22" i="199" s="1"/>
  <c r="L22" i="199"/>
  <c r="K23" i="199"/>
  <c r="L23" i="199"/>
  <c r="K24" i="199"/>
  <c r="M24" i="199" s="1"/>
  <c r="L24" i="199"/>
  <c r="K25" i="199"/>
  <c r="L25" i="199"/>
  <c r="M25" i="199"/>
  <c r="K26" i="199"/>
  <c r="L26" i="199"/>
  <c r="M26" i="199"/>
  <c r="K27" i="199"/>
  <c r="M27" i="199" s="1"/>
  <c r="L27" i="199"/>
  <c r="L8" i="199"/>
  <c r="K8" i="199"/>
  <c r="M8" i="199" s="1"/>
  <c r="D28" i="183"/>
  <c r="E28" i="183"/>
  <c r="G28" i="183"/>
  <c r="H28" i="183"/>
  <c r="I28" i="183"/>
  <c r="K28" i="183"/>
  <c r="L28" i="183"/>
  <c r="N28" i="183"/>
  <c r="O28" i="183"/>
  <c r="P28" i="183"/>
  <c r="R28" i="183"/>
  <c r="S28" i="183"/>
  <c r="U28" i="183"/>
  <c r="V28" i="183"/>
  <c r="C28" i="183"/>
  <c r="W9" i="183"/>
  <c r="W10" i="183"/>
  <c r="W11" i="183"/>
  <c r="W28" i="183" s="1"/>
  <c r="W12" i="183"/>
  <c r="W13" i="183"/>
  <c r="W14" i="183"/>
  <c r="W15" i="183"/>
  <c r="W16" i="183"/>
  <c r="W17" i="183"/>
  <c r="W18" i="183"/>
  <c r="W19" i="183"/>
  <c r="W20" i="183"/>
  <c r="W21" i="183"/>
  <c r="W22" i="183"/>
  <c r="W23" i="183"/>
  <c r="W24" i="183"/>
  <c r="W25" i="183"/>
  <c r="W26" i="183"/>
  <c r="W27" i="183"/>
  <c r="W8" i="183"/>
  <c r="T9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8" i="183"/>
  <c r="T28" i="183" s="1"/>
  <c r="Q9" i="183"/>
  <c r="Q28" i="183" s="1"/>
  <c r="Q10" i="183"/>
  <c r="Q11" i="183"/>
  <c r="Q12" i="183"/>
  <c r="Q13" i="183"/>
  <c r="Q14" i="183"/>
  <c r="Q15" i="183"/>
  <c r="Q16" i="183"/>
  <c r="Q17" i="183"/>
  <c r="Q18" i="183"/>
  <c r="Q19" i="183"/>
  <c r="Q20" i="183"/>
  <c r="Q21" i="183"/>
  <c r="Q22" i="183"/>
  <c r="Q23" i="183"/>
  <c r="Q24" i="183"/>
  <c r="Q25" i="183"/>
  <c r="Q26" i="183"/>
  <c r="Q27" i="183"/>
  <c r="Q8" i="183"/>
  <c r="L28" i="199" l="1"/>
  <c r="K28" i="199"/>
  <c r="M27" i="184"/>
  <c r="M23" i="184"/>
  <c r="M57" i="184"/>
  <c r="M91" i="184"/>
  <c r="M88" i="184"/>
  <c r="M86" i="184"/>
  <c r="M77" i="184"/>
  <c r="M75" i="184"/>
  <c r="M103" i="184"/>
  <c r="M118" i="184"/>
  <c r="M115" i="184"/>
  <c r="M110" i="184"/>
  <c r="M107" i="184"/>
  <c r="K123" i="184"/>
  <c r="Q55" i="185"/>
  <c r="Q53" i="185"/>
  <c r="Q49" i="185"/>
  <c r="Q41" i="185"/>
  <c r="Q105" i="185"/>
  <c r="Q103" i="185"/>
  <c r="Q101" i="185"/>
  <c r="P146" i="185"/>
  <c r="Q130" i="185"/>
  <c r="M20" i="199"/>
  <c r="K92" i="184"/>
  <c r="P59" i="185"/>
  <c r="Q75" i="185"/>
  <c r="Q73" i="185"/>
  <c r="Q69" i="185"/>
  <c r="Q116" i="185"/>
  <c r="M29" i="184"/>
  <c r="M23" i="199"/>
  <c r="M15" i="199"/>
  <c r="M12" i="199"/>
  <c r="M28" i="199" s="1"/>
  <c r="M53" i="184"/>
  <c r="M49" i="184"/>
  <c r="M12" i="184"/>
  <c r="M60" i="184"/>
  <c r="M85" i="184"/>
  <c r="M83" i="184"/>
  <c r="M80" i="184"/>
  <c r="M78" i="184"/>
  <c r="M122" i="184"/>
  <c r="M119" i="184"/>
  <c r="M114" i="184"/>
  <c r="M111" i="184"/>
  <c r="M106" i="184"/>
  <c r="Q52" i="185"/>
  <c r="Q50" i="185"/>
  <c r="P88" i="185"/>
  <c r="O117" i="185"/>
  <c r="Q111" i="185"/>
  <c r="Q107" i="185"/>
  <c r="Q104" i="185"/>
  <c r="Q102" i="185"/>
  <c r="Q100" i="185"/>
  <c r="Q143" i="185"/>
  <c r="Q131" i="185"/>
  <c r="Q129" i="185"/>
  <c r="Q127" i="185"/>
  <c r="O30" i="185"/>
  <c r="Q19" i="185"/>
  <c r="M16" i="184"/>
  <c r="M48" i="184"/>
  <c r="L61" i="184"/>
  <c r="M87" i="184"/>
  <c r="M84" i="184"/>
  <c r="M79" i="184"/>
  <c r="M76" i="184"/>
  <c r="M92" i="184" s="1"/>
  <c r="M55" i="184"/>
  <c r="M51" i="184"/>
  <c r="K61" i="184"/>
  <c r="M28" i="184"/>
  <c r="M15" i="184"/>
  <c r="M13" i="184"/>
  <c r="M47" i="184"/>
  <c r="L92" i="184"/>
  <c r="M58" i="184"/>
  <c r="M56" i="184"/>
  <c r="M45" i="184"/>
  <c r="M42" i="184"/>
  <c r="M61" i="184" s="1"/>
  <c r="M21" i="184"/>
  <c r="M19" i="184"/>
  <c r="M26" i="184"/>
  <c r="M24" i="184"/>
  <c r="M25" i="184"/>
  <c r="M22" i="184"/>
  <c r="M17" i="184"/>
  <c r="M14" i="184"/>
  <c r="L30" i="184"/>
  <c r="K30" i="184"/>
  <c r="Q17" i="185"/>
  <c r="Q15" i="185"/>
  <c r="Q13" i="185"/>
  <c r="Q44" i="185"/>
  <c r="Q42" i="185"/>
  <c r="Q87" i="185"/>
  <c r="Q85" i="185"/>
  <c r="Q83" i="185"/>
  <c r="Q72" i="185"/>
  <c r="Q112" i="185"/>
  <c r="Q110" i="185"/>
  <c r="Q108" i="185"/>
  <c r="Q98" i="185"/>
  <c r="Q142" i="185"/>
  <c r="Q134" i="185"/>
  <c r="Q26" i="185"/>
  <c r="Q22" i="185"/>
  <c r="Q29" i="185"/>
  <c r="Q18" i="185"/>
  <c r="Q14" i="185"/>
  <c r="Q56" i="185"/>
  <c r="Q47" i="185"/>
  <c r="Q45" i="185"/>
  <c r="Q68" i="185"/>
  <c r="Q88" i="185" s="1"/>
  <c r="Q84" i="185"/>
  <c r="Q82" i="185"/>
  <c r="Q78" i="185"/>
  <c r="Q71" i="185"/>
  <c r="Q113" i="185"/>
  <c r="Q109" i="185"/>
  <c r="Q99" i="185"/>
  <c r="Q141" i="185"/>
  <c r="Q135" i="185"/>
  <c r="P30" i="185"/>
  <c r="O88" i="185"/>
  <c r="Q10" i="185"/>
  <c r="O59" i="185"/>
  <c r="Q97" i="185"/>
  <c r="O146" i="185"/>
  <c r="Q40" i="185"/>
  <c r="Q140" i="185"/>
  <c r="Q137" i="185"/>
  <c r="Q128" i="185"/>
  <c r="P117" i="185"/>
  <c r="Q11" i="185"/>
  <c r="Q54" i="185"/>
  <c r="Q51" i="185"/>
  <c r="Q46" i="185"/>
  <c r="Q43" i="185"/>
  <c r="Q58" i="185"/>
  <c r="Q145" i="185"/>
  <c r="Q138" i="185"/>
  <c r="M30" i="184"/>
  <c r="M123" i="184" l="1"/>
  <c r="Q117" i="185"/>
  <c r="Q146" i="185"/>
  <c r="Q59" i="185"/>
  <c r="Q30" i="185"/>
  <c r="M9" i="183"/>
  <c r="M10" i="183"/>
  <c r="M11" i="183"/>
  <c r="M12" i="183"/>
  <c r="M13" i="183"/>
  <c r="M14" i="183"/>
  <c r="M15" i="183"/>
  <c r="M16" i="183"/>
  <c r="M17" i="183"/>
  <c r="M18" i="183"/>
  <c r="M19" i="183"/>
  <c r="M20" i="183"/>
  <c r="M21" i="183"/>
  <c r="M22" i="183"/>
  <c r="M23" i="183"/>
  <c r="M24" i="183"/>
  <c r="M25" i="183"/>
  <c r="M26" i="183"/>
  <c r="M27" i="183"/>
  <c r="M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J24" i="183"/>
  <c r="J25" i="183"/>
  <c r="J26" i="183"/>
  <c r="J27" i="183"/>
  <c r="J8" i="183"/>
  <c r="F9" i="183"/>
  <c r="F10" i="183"/>
  <c r="F11" i="183"/>
  <c r="F12" i="183"/>
  <c r="F13" i="183"/>
  <c r="F14" i="183"/>
  <c r="F15" i="183"/>
  <c r="F16" i="183"/>
  <c r="F17" i="183"/>
  <c r="F18" i="183"/>
  <c r="F19" i="183"/>
  <c r="F20" i="183"/>
  <c r="F21" i="183"/>
  <c r="F22" i="183"/>
  <c r="F23" i="183"/>
  <c r="F24" i="183"/>
  <c r="F25" i="183"/>
  <c r="F26" i="183"/>
  <c r="F27" i="183"/>
  <c r="F8" i="183"/>
  <c r="N9" i="198"/>
  <c r="O9" i="198"/>
  <c r="N10" i="198"/>
  <c r="P10" i="198" s="1"/>
  <c r="O10" i="198"/>
  <c r="N11" i="198"/>
  <c r="P11" i="198" s="1"/>
  <c r="O11" i="198"/>
  <c r="N12" i="198"/>
  <c r="P12" i="198" s="1"/>
  <c r="O12" i="198"/>
  <c r="N13" i="198"/>
  <c r="P13" i="198" s="1"/>
  <c r="O13" i="198"/>
  <c r="N14" i="198"/>
  <c r="P14" i="198" s="1"/>
  <c r="O14" i="198"/>
  <c r="N15" i="198"/>
  <c r="O15" i="198"/>
  <c r="N16" i="198"/>
  <c r="P16" i="198" s="1"/>
  <c r="O16" i="198"/>
  <c r="N17" i="198"/>
  <c r="P17" i="198" s="1"/>
  <c r="O17" i="198"/>
  <c r="N18" i="198"/>
  <c r="P18" i="198" s="1"/>
  <c r="O18" i="198"/>
  <c r="O8" i="198"/>
  <c r="P8" i="198" s="1"/>
  <c r="N8" i="198"/>
  <c r="C19" i="198"/>
  <c r="D19" i="198"/>
  <c r="E19" i="198"/>
  <c r="F19" i="198"/>
  <c r="G19" i="198"/>
  <c r="H19" i="198"/>
  <c r="I19" i="198"/>
  <c r="J19" i="198"/>
  <c r="K19" i="198"/>
  <c r="L19" i="198"/>
  <c r="M19" i="198"/>
  <c r="B19" i="198"/>
  <c r="V29" i="196"/>
  <c r="W29" i="196"/>
  <c r="X29" i="196"/>
  <c r="Y29" i="196"/>
  <c r="Z29" i="196"/>
  <c r="AA29" i="196"/>
  <c r="AB29" i="196"/>
  <c r="U29" i="196"/>
  <c r="D29" i="196"/>
  <c r="E29" i="196"/>
  <c r="F29" i="196"/>
  <c r="G29" i="196"/>
  <c r="H29" i="196"/>
  <c r="I29" i="196"/>
  <c r="J29" i="196"/>
  <c r="K29" i="196"/>
  <c r="L29" i="196"/>
  <c r="M29" i="196"/>
  <c r="N29" i="196"/>
  <c r="O29" i="196"/>
  <c r="P29" i="196"/>
  <c r="C29" i="196"/>
  <c r="AC10" i="196"/>
  <c r="AD10" i="196"/>
  <c r="AC11" i="196"/>
  <c r="AD11" i="196"/>
  <c r="AE11" i="196" s="1"/>
  <c r="AC12" i="196"/>
  <c r="AE12" i="196" s="1"/>
  <c r="AD12" i="196"/>
  <c r="AC13" i="196"/>
  <c r="AD13" i="196"/>
  <c r="AC14" i="196"/>
  <c r="AE14" i="196" s="1"/>
  <c r="AD14" i="196"/>
  <c r="AC15" i="196"/>
  <c r="AD15" i="196"/>
  <c r="AE15" i="196"/>
  <c r="AC16" i="196"/>
  <c r="AD16" i="196"/>
  <c r="AC17" i="196"/>
  <c r="AD17" i="196"/>
  <c r="AC18" i="196"/>
  <c r="AD18" i="196"/>
  <c r="AE18" i="196" s="1"/>
  <c r="AC19" i="196"/>
  <c r="AE19" i="196" s="1"/>
  <c r="AD19" i="196"/>
  <c r="AC20" i="196"/>
  <c r="AD20" i="196"/>
  <c r="AC21" i="196"/>
  <c r="AE21" i="196" s="1"/>
  <c r="AD21" i="196"/>
  <c r="AC22" i="196"/>
  <c r="AD22" i="196"/>
  <c r="AE22" i="196" s="1"/>
  <c r="AC23" i="196"/>
  <c r="AE23" i="196" s="1"/>
  <c r="AD23" i="196"/>
  <c r="AC24" i="196"/>
  <c r="AD24" i="196"/>
  <c r="AC25" i="196"/>
  <c r="AD25" i="196"/>
  <c r="AC26" i="196"/>
  <c r="AD26" i="196"/>
  <c r="AE26" i="196" s="1"/>
  <c r="AC27" i="196"/>
  <c r="AD27" i="196"/>
  <c r="AE27" i="196"/>
  <c r="AC28" i="196"/>
  <c r="AE28" i="196" s="1"/>
  <c r="AD28" i="196"/>
  <c r="AD9" i="196"/>
  <c r="AD29" i="196" s="1"/>
  <c r="AC9" i="196"/>
  <c r="AC29" i="196" s="1"/>
  <c r="D29" i="195"/>
  <c r="E29" i="195"/>
  <c r="F29" i="195"/>
  <c r="G29" i="195"/>
  <c r="H29" i="195"/>
  <c r="I29" i="195"/>
  <c r="J29" i="195"/>
  <c r="K29" i="195"/>
  <c r="L29" i="195"/>
  <c r="C29" i="195"/>
  <c r="M10" i="195"/>
  <c r="N10" i="195"/>
  <c r="N29" i="195" s="1"/>
  <c r="M11" i="195"/>
  <c r="N11" i="195"/>
  <c r="M12" i="195"/>
  <c r="N12" i="195"/>
  <c r="M13" i="195"/>
  <c r="O13" i="195" s="1"/>
  <c r="N13" i="195"/>
  <c r="M14" i="195"/>
  <c r="N14" i="195"/>
  <c r="O14" i="195" s="1"/>
  <c r="M15" i="195"/>
  <c r="O15" i="195" s="1"/>
  <c r="N15" i="195"/>
  <c r="M16" i="195"/>
  <c r="N16" i="195"/>
  <c r="M17" i="195"/>
  <c r="N17" i="195"/>
  <c r="M18" i="195"/>
  <c r="N18" i="195"/>
  <c r="O18" i="195" s="1"/>
  <c r="M19" i="195"/>
  <c r="N19" i="195"/>
  <c r="O19" i="195"/>
  <c r="M20" i="195"/>
  <c r="O20" i="195" s="1"/>
  <c r="N20" i="195"/>
  <c r="M21" i="195"/>
  <c r="N21" i="195"/>
  <c r="M22" i="195"/>
  <c r="N22" i="195"/>
  <c r="M23" i="195"/>
  <c r="N23" i="195"/>
  <c r="O23" i="195"/>
  <c r="M24" i="195"/>
  <c r="N24" i="195"/>
  <c r="M25" i="195"/>
  <c r="N25" i="195"/>
  <c r="M26" i="195"/>
  <c r="N26" i="195"/>
  <c r="O26" i="195" s="1"/>
  <c r="M27" i="195"/>
  <c r="O27" i="195" s="1"/>
  <c r="N27" i="195"/>
  <c r="M28" i="195"/>
  <c r="N28" i="195"/>
  <c r="O9" i="195"/>
  <c r="N9" i="195"/>
  <c r="M9" i="195"/>
  <c r="M29" i="195" s="1"/>
  <c r="D29" i="194"/>
  <c r="E29" i="194"/>
  <c r="F29" i="194"/>
  <c r="G29" i="194"/>
  <c r="H29" i="194"/>
  <c r="I29" i="194"/>
  <c r="J29" i="194"/>
  <c r="K29" i="194"/>
  <c r="L29" i="194"/>
  <c r="C29" i="194"/>
  <c r="M10" i="194"/>
  <c r="M29" i="194" s="1"/>
  <c r="N10" i="194"/>
  <c r="M11" i="194"/>
  <c r="N11" i="194"/>
  <c r="O11" i="194"/>
  <c r="M12" i="194"/>
  <c r="N12" i="194"/>
  <c r="M13" i="194"/>
  <c r="N13" i="194"/>
  <c r="M14" i="194"/>
  <c r="N14" i="194"/>
  <c r="O14" i="194" s="1"/>
  <c r="M15" i="194"/>
  <c r="O15" i="194" s="1"/>
  <c r="N15" i="194"/>
  <c r="M16" i="194"/>
  <c r="N16" i="194"/>
  <c r="M17" i="194"/>
  <c r="O17" i="194" s="1"/>
  <c r="N17" i="194"/>
  <c r="M18" i="194"/>
  <c r="N18" i="194"/>
  <c r="O18" i="194" s="1"/>
  <c r="M19" i="194"/>
  <c r="O19" i="194" s="1"/>
  <c r="N19" i="194"/>
  <c r="M20" i="194"/>
  <c r="N20" i="194"/>
  <c r="M21" i="194"/>
  <c r="N21" i="194"/>
  <c r="M22" i="194"/>
  <c r="O22" i="194" s="1"/>
  <c r="N22" i="194"/>
  <c r="M23" i="194"/>
  <c r="N23" i="194"/>
  <c r="O23" i="194"/>
  <c r="M24" i="194"/>
  <c r="N24" i="194"/>
  <c r="M25" i="194"/>
  <c r="N25" i="194"/>
  <c r="M26" i="194"/>
  <c r="N26" i="194"/>
  <c r="O26" i="194"/>
  <c r="M27" i="194"/>
  <c r="O27" i="194" s="1"/>
  <c r="N27" i="194"/>
  <c r="M28" i="194"/>
  <c r="N28" i="194"/>
  <c r="N9" i="194"/>
  <c r="N29" i="194" s="1"/>
  <c r="M9" i="194"/>
  <c r="O9" i="194" s="1"/>
  <c r="D29" i="193"/>
  <c r="E29" i="193"/>
  <c r="F29" i="193"/>
  <c r="G29" i="193"/>
  <c r="H29" i="193"/>
  <c r="I29" i="193"/>
  <c r="J29" i="193"/>
  <c r="K29" i="193"/>
  <c r="L29" i="193"/>
  <c r="C29" i="193"/>
  <c r="M10" i="193"/>
  <c r="N10" i="193"/>
  <c r="M11" i="193"/>
  <c r="N11" i="193"/>
  <c r="M12" i="193"/>
  <c r="N12" i="193"/>
  <c r="M13" i="193"/>
  <c r="N13" i="193"/>
  <c r="M14" i="193"/>
  <c r="N14" i="193"/>
  <c r="M15" i="193"/>
  <c r="O15" i="193" s="1"/>
  <c r="N15" i="193"/>
  <c r="M16" i="193"/>
  <c r="N16" i="193"/>
  <c r="M17" i="193"/>
  <c r="O17" i="193" s="1"/>
  <c r="N17" i="193"/>
  <c r="M18" i="193"/>
  <c r="N18" i="193"/>
  <c r="M19" i="193"/>
  <c r="O19" i="193" s="1"/>
  <c r="N19" i="193"/>
  <c r="M20" i="193"/>
  <c r="N20" i="193"/>
  <c r="M21" i="193"/>
  <c r="N21" i="193"/>
  <c r="M22" i="193"/>
  <c r="N22" i="193"/>
  <c r="M23" i="193"/>
  <c r="O23" i="193" s="1"/>
  <c r="N23" i="193"/>
  <c r="M24" i="193"/>
  <c r="N24" i="193"/>
  <c r="M25" i="193"/>
  <c r="N25" i="193"/>
  <c r="M26" i="193"/>
  <c r="N26" i="193"/>
  <c r="M27" i="193"/>
  <c r="O27" i="193" s="1"/>
  <c r="N27" i="193"/>
  <c r="M28" i="193"/>
  <c r="N28" i="193"/>
  <c r="N9" i="193"/>
  <c r="M9" i="193"/>
  <c r="D29" i="192"/>
  <c r="E29" i="192"/>
  <c r="F29" i="192"/>
  <c r="G29" i="192"/>
  <c r="H29" i="192"/>
  <c r="I29" i="192"/>
  <c r="J29" i="192"/>
  <c r="K29" i="192"/>
  <c r="L29" i="192"/>
  <c r="C29" i="192"/>
  <c r="M10" i="192"/>
  <c r="N10" i="192"/>
  <c r="O10" i="192" s="1"/>
  <c r="M11" i="192"/>
  <c r="N11" i="192"/>
  <c r="O11" i="192"/>
  <c r="M12" i="192"/>
  <c r="O12" i="192" s="1"/>
  <c r="N12" i="192"/>
  <c r="M13" i="192"/>
  <c r="N13" i="192"/>
  <c r="M14" i="192"/>
  <c r="O14" i="192" s="1"/>
  <c r="N14" i="192"/>
  <c r="M15" i="192"/>
  <c r="O15" i="192" s="1"/>
  <c r="N15" i="192"/>
  <c r="M16" i="192"/>
  <c r="N16" i="192"/>
  <c r="M17" i="192"/>
  <c r="O17" i="192" s="1"/>
  <c r="N17" i="192"/>
  <c r="M18" i="192"/>
  <c r="N18" i="192"/>
  <c r="O18" i="192"/>
  <c r="M19" i="192"/>
  <c r="N19" i="192"/>
  <c r="O19" i="192"/>
  <c r="M20" i="192"/>
  <c r="O20" i="192" s="1"/>
  <c r="N20" i="192"/>
  <c r="M21" i="192"/>
  <c r="N21" i="192"/>
  <c r="M22" i="192"/>
  <c r="O22" i="192" s="1"/>
  <c r="N22" i="192"/>
  <c r="M23" i="192"/>
  <c r="O23" i="192" s="1"/>
  <c r="N23" i="192"/>
  <c r="M24" i="192"/>
  <c r="N24" i="192"/>
  <c r="M25" i="192"/>
  <c r="O25" i="192" s="1"/>
  <c r="N25" i="192"/>
  <c r="M26" i="192"/>
  <c r="N26" i="192"/>
  <c r="O26" i="192"/>
  <c r="M27" i="192"/>
  <c r="N27" i="192"/>
  <c r="O27" i="192"/>
  <c r="M28" i="192"/>
  <c r="O28" i="192" s="1"/>
  <c r="N28" i="192"/>
  <c r="N9" i="192"/>
  <c r="M9" i="192"/>
  <c r="M29" i="192" s="1"/>
  <c r="N29" i="193" l="1"/>
  <c r="O11" i="193"/>
  <c r="M29" i="193"/>
  <c r="O24" i="193"/>
  <c r="O22" i="193"/>
  <c r="O18" i="193"/>
  <c r="O14" i="193"/>
  <c r="O13" i="193"/>
  <c r="O28" i="194"/>
  <c r="O25" i="194"/>
  <c r="O20" i="194"/>
  <c r="O13" i="194"/>
  <c r="O25" i="195"/>
  <c r="O16" i="195"/>
  <c r="AE24" i="196"/>
  <c r="AE17" i="196"/>
  <c r="AE10" i="196"/>
  <c r="N29" i="192"/>
  <c r="O20" i="193"/>
  <c r="O9" i="192"/>
  <c r="O16" i="192"/>
  <c r="O16" i="193"/>
  <c r="O16" i="194"/>
  <c r="O28" i="195"/>
  <c r="O21" i="195"/>
  <c r="O12" i="195"/>
  <c r="O10" i="195"/>
  <c r="O29" i="195" s="1"/>
  <c r="AE9" i="196"/>
  <c r="AE20" i="196"/>
  <c r="AE13" i="196"/>
  <c r="P9" i="198"/>
  <c r="P19" i="198" s="1"/>
  <c r="O9" i="193"/>
  <c r="O24" i="192"/>
  <c r="O21" i="192"/>
  <c r="O13" i="192"/>
  <c r="O25" i="193"/>
  <c r="O28" i="193"/>
  <c r="O26" i="193"/>
  <c r="O21" i="193"/>
  <c r="O12" i="193"/>
  <c r="O10" i="193"/>
  <c r="O24" i="194"/>
  <c r="O21" i="194"/>
  <c r="O12" i="194"/>
  <c r="O10" i="194"/>
  <c r="O29" i="194" s="1"/>
  <c r="O24" i="195"/>
  <c r="O22" i="195"/>
  <c r="O17" i="195"/>
  <c r="O11" i="195"/>
  <c r="AE25" i="196"/>
  <c r="AE16" i="196"/>
  <c r="P15" i="198"/>
  <c r="F28" i="183"/>
  <c r="J28" i="183"/>
  <c r="M28" i="183"/>
  <c r="N19" i="198"/>
  <c r="O19" i="198"/>
  <c r="O29" i="192" l="1"/>
  <c r="O29" i="193"/>
  <c r="AE29" i="196"/>
  <c r="AB30" i="178"/>
  <c r="AC30" i="178"/>
  <c r="AD30" i="178"/>
  <c r="AE30" i="178"/>
  <c r="AF30" i="178"/>
  <c r="AG30" i="178"/>
  <c r="AL30" i="178"/>
  <c r="AM30" i="178"/>
  <c r="AN30" i="178"/>
  <c r="AO30" i="178"/>
  <c r="AP30" i="178"/>
  <c r="AQ30" i="178"/>
  <c r="AR30" i="178"/>
  <c r="AS30" i="178"/>
  <c r="AT30" i="178"/>
  <c r="AU30" i="178"/>
  <c r="AA30" i="178"/>
  <c r="Z11" i="178"/>
  <c r="Z12" i="178"/>
  <c r="Z13" i="178"/>
  <c r="Z14" i="178"/>
  <c r="Z15" i="178"/>
  <c r="Z16" i="178"/>
  <c r="Z17" i="178"/>
  <c r="Z18" i="178"/>
  <c r="Z19" i="178"/>
  <c r="Z20" i="178"/>
  <c r="Z21" i="178"/>
  <c r="Z22" i="178"/>
  <c r="Z23" i="178"/>
  <c r="Z24" i="178"/>
  <c r="Z25" i="178"/>
  <c r="Z26" i="178"/>
  <c r="Z27" i="178"/>
  <c r="Z28" i="178"/>
  <c r="Z29" i="178"/>
  <c r="Z10" i="178"/>
  <c r="Z30" i="178" l="1"/>
  <c r="D28" i="176"/>
  <c r="E28" i="176"/>
  <c r="F28" i="176"/>
  <c r="G28" i="176"/>
  <c r="H28" i="176"/>
  <c r="I28" i="176"/>
  <c r="J28" i="176"/>
  <c r="K28" i="176"/>
  <c r="L28" i="176"/>
  <c r="M28" i="176"/>
  <c r="N28" i="176"/>
  <c r="O28" i="176"/>
  <c r="P28" i="176"/>
  <c r="Q28" i="176"/>
  <c r="R28" i="176"/>
  <c r="S28" i="176"/>
  <c r="T28" i="176"/>
  <c r="U28" i="176"/>
  <c r="C28" i="176"/>
  <c r="C30" i="175"/>
  <c r="K11" i="174"/>
  <c r="L11" i="174"/>
  <c r="K12" i="174"/>
  <c r="M12" i="174" s="1"/>
  <c r="L12" i="174"/>
  <c r="K13" i="174"/>
  <c r="L13" i="174"/>
  <c r="K14" i="174"/>
  <c r="L14" i="174"/>
  <c r="K15" i="174"/>
  <c r="L15" i="174"/>
  <c r="K16" i="174"/>
  <c r="L16" i="174"/>
  <c r="M16" i="174" s="1"/>
  <c r="K17" i="174"/>
  <c r="L17" i="174"/>
  <c r="K18" i="174"/>
  <c r="L18" i="174"/>
  <c r="K19" i="174"/>
  <c r="L19" i="174"/>
  <c r="K20" i="174"/>
  <c r="L20" i="174"/>
  <c r="K21" i="174"/>
  <c r="M21" i="174" s="1"/>
  <c r="L21" i="174"/>
  <c r="K22" i="174"/>
  <c r="L22" i="174"/>
  <c r="K23" i="174"/>
  <c r="L23" i="174"/>
  <c r="K24" i="174"/>
  <c r="L24" i="174"/>
  <c r="K25" i="174"/>
  <c r="M25" i="174" s="1"/>
  <c r="L25" i="174"/>
  <c r="K26" i="174"/>
  <c r="L26" i="174"/>
  <c r="K27" i="174"/>
  <c r="L27" i="174"/>
  <c r="K28" i="174"/>
  <c r="M28" i="174" s="1"/>
  <c r="L28" i="174"/>
  <c r="K29" i="174"/>
  <c r="L29" i="174"/>
  <c r="L10" i="174"/>
  <c r="L30" i="174" s="1"/>
  <c r="K10" i="174"/>
  <c r="AA11" i="170"/>
  <c r="AB11" i="170"/>
  <c r="AA12" i="170"/>
  <c r="AB12" i="170"/>
  <c r="AA13" i="170"/>
  <c r="AB13" i="170"/>
  <c r="AA14" i="170"/>
  <c r="AB14" i="170"/>
  <c r="AA15" i="170"/>
  <c r="AB15" i="170"/>
  <c r="AA16" i="170"/>
  <c r="AB16" i="170"/>
  <c r="AA17" i="170"/>
  <c r="AB17" i="170"/>
  <c r="AA18" i="170"/>
  <c r="AB18" i="170"/>
  <c r="AA19" i="170"/>
  <c r="AB19" i="170"/>
  <c r="AA20" i="170"/>
  <c r="AB20" i="170"/>
  <c r="AA21" i="170"/>
  <c r="AB21" i="170"/>
  <c r="AA22" i="170"/>
  <c r="AB22" i="170"/>
  <c r="AA23" i="170"/>
  <c r="AB23" i="170"/>
  <c r="AA24" i="170"/>
  <c r="AB24" i="170"/>
  <c r="AA25" i="170"/>
  <c r="AB25" i="170"/>
  <c r="AA26" i="170"/>
  <c r="AC26" i="170" s="1"/>
  <c r="AB26" i="170"/>
  <c r="AA27" i="170"/>
  <c r="AB27" i="170"/>
  <c r="AA28" i="170"/>
  <c r="AC28" i="170" s="1"/>
  <c r="AB28" i="170"/>
  <c r="AA29" i="170"/>
  <c r="AB29" i="170"/>
  <c r="AB10" i="170"/>
  <c r="AA10" i="170"/>
  <c r="D30" i="170"/>
  <c r="E30" i="170"/>
  <c r="F30" i="170"/>
  <c r="G30" i="170"/>
  <c r="H30" i="170"/>
  <c r="I30" i="170"/>
  <c r="J30" i="170"/>
  <c r="K30" i="170"/>
  <c r="L30" i="170"/>
  <c r="M30" i="170"/>
  <c r="N30" i="170"/>
  <c r="S30" i="170"/>
  <c r="T30" i="170"/>
  <c r="U30" i="170"/>
  <c r="V30" i="170"/>
  <c r="W30" i="170"/>
  <c r="X30" i="170"/>
  <c r="Y30" i="170"/>
  <c r="Z30" i="170"/>
  <c r="C30" i="170"/>
  <c r="BA9" i="167"/>
  <c r="BC9" i="167" s="1"/>
  <c r="BB9" i="167"/>
  <c r="BA10" i="167"/>
  <c r="BB10" i="167"/>
  <c r="BA11" i="167"/>
  <c r="BB11" i="167"/>
  <c r="BC11" i="167"/>
  <c r="BA12" i="167"/>
  <c r="BB12" i="167"/>
  <c r="BA13" i="167"/>
  <c r="BB13" i="167"/>
  <c r="BA14" i="167"/>
  <c r="BB14" i="167"/>
  <c r="BC14" i="167" s="1"/>
  <c r="BA15" i="167"/>
  <c r="BC15" i="167" s="1"/>
  <c r="BB15" i="167"/>
  <c r="BA16" i="167"/>
  <c r="BC16" i="167" s="1"/>
  <c r="BB16" i="167"/>
  <c r="BA17" i="167"/>
  <c r="BC17" i="167" s="1"/>
  <c r="BB17" i="167"/>
  <c r="BA18" i="167"/>
  <c r="BB18" i="167"/>
  <c r="BA19" i="167"/>
  <c r="BC19" i="167" s="1"/>
  <c r="BB19" i="167"/>
  <c r="BA20" i="167"/>
  <c r="BB20" i="167"/>
  <c r="BA21" i="167"/>
  <c r="BB21" i="167"/>
  <c r="BA22" i="167"/>
  <c r="BB22" i="167"/>
  <c r="BC22" i="167" s="1"/>
  <c r="BA23" i="167"/>
  <c r="BB23" i="167"/>
  <c r="BC23" i="167"/>
  <c r="BA24" i="167"/>
  <c r="BC24" i="167" s="1"/>
  <c r="BB24" i="167"/>
  <c r="BA25" i="167"/>
  <c r="BB25" i="167"/>
  <c r="BA26" i="167"/>
  <c r="BA28" i="167" s="1"/>
  <c r="BB26" i="167"/>
  <c r="BA27" i="167"/>
  <c r="BB27" i="167"/>
  <c r="BC27" i="167"/>
  <c r="BB8" i="167"/>
  <c r="BA8" i="167"/>
  <c r="BC8" i="167" s="1"/>
  <c r="AZ28" i="167"/>
  <c r="AY28" i="167"/>
  <c r="AX28" i="167"/>
  <c r="AW28" i="167"/>
  <c r="AV28" i="167"/>
  <c r="AU28" i="167"/>
  <c r="AT28" i="167"/>
  <c r="AS28" i="167"/>
  <c r="AR28" i="167"/>
  <c r="AQ28" i="167"/>
  <c r="AP28" i="167"/>
  <c r="AO28" i="167"/>
  <c r="W28" i="167"/>
  <c r="X28" i="167"/>
  <c r="Y28" i="167"/>
  <c r="Z28" i="167"/>
  <c r="AA28" i="167"/>
  <c r="AB28" i="167"/>
  <c r="AC28" i="167"/>
  <c r="AD28" i="167"/>
  <c r="AE28" i="167"/>
  <c r="AF28" i="167"/>
  <c r="AG28" i="167"/>
  <c r="AH28" i="167"/>
  <c r="AI28" i="167"/>
  <c r="AJ28" i="167"/>
  <c r="D29" i="166"/>
  <c r="E29" i="166"/>
  <c r="F29" i="166"/>
  <c r="G29" i="166"/>
  <c r="H29" i="166"/>
  <c r="I29" i="166"/>
  <c r="J29" i="166"/>
  <c r="C29" i="166"/>
  <c r="K10" i="166"/>
  <c r="M10" i="166" s="1"/>
  <c r="L10" i="166"/>
  <c r="K11" i="166"/>
  <c r="M11" i="166" s="1"/>
  <c r="L11" i="166"/>
  <c r="K12" i="166"/>
  <c r="M12" i="166" s="1"/>
  <c r="L12" i="166"/>
  <c r="K13" i="166"/>
  <c r="M13" i="166" s="1"/>
  <c r="L13" i="166"/>
  <c r="K14" i="166"/>
  <c r="M14" i="166" s="1"/>
  <c r="L14" i="166"/>
  <c r="K15" i="166"/>
  <c r="L15" i="166"/>
  <c r="K16" i="166"/>
  <c r="M16" i="166" s="1"/>
  <c r="L16" i="166"/>
  <c r="K17" i="166"/>
  <c r="L17" i="166"/>
  <c r="K18" i="166"/>
  <c r="L18" i="166"/>
  <c r="K19" i="166"/>
  <c r="M19" i="166" s="1"/>
  <c r="L19" i="166"/>
  <c r="K20" i="166"/>
  <c r="L20" i="166"/>
  <c r="M20" i="166"/>
  <c r="K21" i="166"/>
  <c r="L21" i="166"/>
  <c r="K22" i="166"/>
  <c r="L22" i="166"/>
  <c r="K23" i="166"/>
  <c r="L23" i="166"/>
  <c r="M23" i="166"/>
  <c r="K24" i="166"/>
  <c r="M24" i="166" s="1"/>
  <c r="L24" i="166"/>
  <c r="K25" i="166"/>
  <c r="L25" i="166"/>
  <c r="K26" i="166"/>
  <c r="L26" i="166"/>
  <c r="K27" i="166"/>
  <c r="M27" i="166" s="1"/>
  <c r="L27" i="166"/>
  <c r="K28" i="166"/>
  <c r="L28" i="166"/>
  <c r="M28" i="166"/>
  <c r="L9" i="166"/>
  <c r="L29" i="166" s="1"/>
  <c r="K9" i="166"/>
  <c r="M9" i="166" s="1"/>
  <c r="D28" i="165"/>
  <c r="E28" i="165"/>
  <c r="F28" i="165"/>
  <c r="G28" i="165"/>
  <c r="H28" i="165"/>
  <c r="I28" i="165"/>
  <c r="J28" i="165"/>
  <c r="K28" i="165"/>
  <c r="L28" i="165"/>
  <c r="M28" i="165"/>
  <c r="N28" i="165"/>
  <c r="C28" i="165"/>
  <c r="O9" i="165"/>
  <c r="P9" i="165"/>
  <c r="P28" i="165" s="1"/>
  <c r="O10" i="165"/>
  <c r="P10" i="165"/>
  <c r="O11" i="165"/>
  <c r="P11" i="165"/>
  <c r="O12" i="165"/>
  <c r="P12" i="165"/>
  <c r="O13" i="165"/>
  <c r="P13" i="165"/>
  <c r="O14" i="165"/>
  <c r="P14" i="165"/>
  <c r="Q14" i="165" s="1"/>
  <c r="O15" i="165"/>
  <c r="Q15" i="165" s="1"/>
  <c r="P15" i="165"/>
  <c r="O16" i="165"/>
  <c r="P16" i="165"/>
  <c r="O17" i="165"/>
  <c r="P17" i="165"/>
  <c r="O18" i="165"/>
  <c r="P18" i="165"/>
  <c r="O19" i="165"/>
  <c r="P19" i="165"/>
  <c r="O20" i="165"/>
  <c r="P20" i="165"/>
  <c r="O21" i="165"/>
  <c r="Q21" i="165" s="1"/>
  <c r="P21" i="165"/>
  <c r="O22" i="165"/>
  <c r="P22" i="165"/>
  <c r="Q22" i="165"/>
  <c r="O23" i="165"/>
  <c r="P23" i="165"/>
  <c r="O24" i="165"/>
  <c r="P24" i="165"/>
  <c r="O25" i="165"/>
  <c r="P25" i="165"/>
  <c r="O26" i="165"/>
  <c r="P26" i="165"/>
  <c r="O27" i="165"/>
  <c r="P27" i="165"/>
  <c r="P8" i="165"/>
  <c r="O8" i="165"/>
  <c r="O28" i="165" s="1"/>
  <c r="D28" i="164"/>
  <c r="E28" i="164"/>
  <c r="F28" i="164"/>
  <c r="G28" i="164"/>
  <c r="H28" i="164"/>
  <c r="I28" i="164"/>
  <c r="J28" i="164"/>
  <c r="K28" i="164"/>
  <c r="L28" i="164"/>
  <c r="M28" i="164"/>
  <c r="N28" i="164"/>
  <c r="C28" i="164"/>
  <c r="O9" i="164"/>
  <c r="P9" i="164"/>
  <c r="O10" i="164"/>
  <c r="Q10" i="164" s="1"/>
  <c r="P10" i="164"/>
  <c r="O11" i="164"/>
  <c r="P11" i="164"/>
  <c r="O12" i="164"/>
  <c r="P12" i="164"/>
  <c r="O13" i="164"/>
  <c r="P13" i="164"/>
  <c r="O14" i="164"/>
  <c r="P14" i="164"/>
  <c r="O15" i="164"/>
  <c r="Q15" i="164" s="1"/>
  <c r="P15" i="164"/>
  <c r="O16" i="164"/>
  <c r="P16" i="164"/>
  <c r="O17" i="164"/>
  <c r="P17" i="164"/>
  <c r="O18" i="164"/>
  <c r="Q18" i="164" s="1"/>
  <c r="P18" i="164"/>
  <c r="O19" i="164"/>
  <c r="P19" i="164"/>
  <c r="O20" i="164"/>
  <c r="P20" i="164"/>
  <c r="O21" i="164"/>
  <c r="Q21" i="164" s="1"/>
  <c r="P21" i="164"/>
  <c r="O22" i="164"/>
  <c r="Q22" i="164" s="1"/>
  <c r="P22" i="164"/>
  <c r="O23" i="164"/>
  <c r="P23" i="164"/>
  <c r="O24" i="164"/>
  <c r="P24" i="164"/>
  <c r="O25" i="164"/>
  <c r="P25" i="164"/>
  <c r="O26" i="164"/>
  <c r="P26" i="164"/>
  <c r="Q26" i="164" s="1"/>
  <c r="O27" i="164"/>
  <c r="P27" i="164"/>
  <c r="P8" i="164"/>
  <c r="O8" i="164"/>
  <c r="D28" i="163"/>
  <c r="E28" i="163"/>
  <c r="F28" i="163"/>
  <c r="G28" i="163"/>
  <c r="H28" i="163"/>
  <c r="I28" i="163"/>
  <c r="J28" i="163"/>
  <c r="K28" i="163"/>
  <c r="L28" i="163"/>
  <c r="M28" i="163"/>
  <c r="N28" i="163"/>
  <c r="C28" i="163"/>
  <c r="O9" i="163"/>
  <c r="Q9" i="163" s="1"/>
  <c r="P9" i="163"/>
  <c r="O10" i="163"/>
  <c r="P10" i="163"/>
  <c r="O11" i="163"/>
  <c r="P11" i="163"/>
  <c r="Q11" i="163"/>
  <c r="O12" i="163"/>
  <c r="P12" i="163"/>
  <c r="O13" i="163"/>
  <c r="P13" i="163"/>
  <c r="O14" i="163"/>
  <c r="P14" i="163"/>
  <c r="Q14" i="163" s="1"/>
  <c r="O15" i="163"/>
  <c r="Q15" i="163" s="1"/>
  <c r="P15" i="163"/>
  <c r="O16" i="163"/>
  <c r="Q16" i="163" s="1"/>
  <c r="P16" i="163"/>
  <c r="O17" i="163"/>
  <c r="Q17" i="163" s="1"/>
  <c r="P17" i="163"/>
  <c r="O18" i="163"/>
  <c r="P18" i="163"/>
  <c r="Q18" i="163"/>
  <c r="O19" i="163"/>
  <c r="P19" i="163"/>
  <c r="Q19" i="163" s="1"/>
  <c r="O20" i="163"/>
  <c r="Q20" i="163" s="1"/>
  <c r="P20" i="163"/>
  <c r="O21" i="163"/>
  <c r="P21" i="163"/>
  <c r="O22" i="163"/>
  <c r="Q22" i="163" s="1"/>
  <c r="P22" i="163"/>
  <c r="O23" i="163"/>
  <c r="P23" i="163"/>
  <c r="O24" i="163"/>
  <c r="P24" i="163"/>
  <c r="O25" i="163"/>
  <c r="P25" i="163"/>
  <c r="Q25" i="163" s="1"/>
  <c r="O26" i="163"/>
  <c r="P26" i="163"/>
  <c r="Q26" i="163" s="1"/>
  <c r="O27" i="163"/>
  <c r="Q27" i="163" s="1"/>
  <c r="P27" i="163"/>
  <c r="P8" i="163"/>
  <c r="P28" i="163" s="1"/>
  <c r="O8" i="163"/>
  <c r="O28" i="163" s="1"/>
  <c r="D28" i="162"/>
  <c r="E28" i="162"/>
  <c r="F28" i="162"/>
  <c r="G28" i="162"/>
  <c r="H28" i="162"/>
  <c r="I28" i="162"/>
  <c r="J28" i="162"/>
  <c r="K28" i="162"/>
  <c r="L28" i="162"/>
  <c r="M28" i="162"/>
  <c r="N28" i="162"/>
  <c r="C28" i="162"/>
  <c r="O9" i="162"/>
  <c r="Q9" i="162" s="1"/>
  <c r="P9" i="162"/>
  <c r="O10" i="162"/>
  <c r="P10" i="162"/>
  <c r="Q10" i="162"/>
  <c r="O11" i="162"/>
  <c r="P11" i="162"/>
  <c r="Q11" i="162" s="1"/>
  <c r="O12" i="162"/>
  <c r="Q12" i="162" s="1"/>
  <c r="P12" i="162"/>
  <c r="O13" i="162"/>
  <c r="P13" i="162"/>
  <c r="Q13" i="162"/>
  <c r="O14" i="162"/>
  <c r="P14" i="162"/>
  <c r="Q14" i="162" s="1"/>
  <c r="O15" i="162"/>
  <c r="Q15" i="162" s="1"/>
  <c r="P15" i="162"/>
  <c r="O16" i="162"/>
  <c r="Q16" i="162" s="1"/>
  <c r="P16" i="162"/>
  <c r="O17" i="162"/>
  <c r="Q17" i="162" s="1"/>
  <c r="P17" i="162"/>
  <c r="O18" i="162"/>
  <c r="Q18" i="162" s="1"/>
  <c r="P18" i="162"/>
  <c r="O19" i="162"/>
  <c r="Q19" i="162" s="1"/>
  <c r="P19" i="162"/>
  <c r="O20" i="162"/>
  <c r="Q20" i="162" s="1"/>
  <c r="P20" i="162"/>
  <c r="O21" i="162"/>
  <c r="P21" i="162"/>
  <c r="Q21" i="162"/>
  <c r="O22" i="162"/>
  <c r="P22" i="162"/>
  <c r="Q22" i="162" s="1"/>
  <c r="O23" i="162"/>
  <c r="Q23" i="162" s="1"/>
  <c r="P23" i="162"/>
  <c r="O24" i="162"/>
  <c r="Q24" i="162" s="1"/>
  <c r="P24" i="162"/>
  <c r="O25" i="162"/>
  <c r="Q25" i="162" s="1"/>
  <c r="P25" i="162"/>
  <c r="O26" i="162"/>
  <c r="Q26" i="162" s="1"/>
  <c r="P26" i="162"/>
  <c r="O27" i="162"/>
  <c r="Q27" i="162" s="1"/>
  <c r="P27" i="162"/>
  <c r="Q8" i="162"/>
  <c r="P8" i="162"/>
  <c r="P28" i="162" s="1"/>
  <c r="O8" i="162"/>
  <c r="D28" i="161"/>
  <c r="E28" i="161"/>
  <c r="F28" i="161"/>
  <c r="G28" i="161"/>
  <c r="H28" i="161"/>
  <c r="I28" i="161"/>
  <c r="J28" i="161"/>
  <c r="K28" i="161"/>
  <c r="L28" i="161"/>
  <c r="M28" i="161"/>
  <c r="N28" i="161"/>
  <c r="C28" i="161"/>
  <c r="O9" i="161"/>
  <c r="Q9" i="161" s="1"/>
  <c r="P9" i="161"/>
  <c r="P28" i="161" s="1"/>
  <c r="O10" i="161"/>
  <c r="P10" i="161"/>
  <c r="O11" i="161"/>
  <c r="Q11" i="161" s="1"/>
  <c r="P11" i="161"/>
  <c r="O12" i="161"/>
  <c r="Q12" i="161" s="1"/>
  <c r="P12" i="161"/>
  <c r="O13" i="161"/>
  <c r="P13" i="161"/>
  <c r="O14" i="161"/>
  <c r="Q14" i="161" s="1"/>
  <c r="P14" i="161"/>
  <c r="O15" i="161"/>
  <c r="P15" i="161"/>
  <c r="O16" i="161"/>
  <c r="P16" i="161"/>
  <c r="O17" i="161"/>
  <c r="P17" i="161"/>
  <c r="Q17" i="161" s="1"/>
  <c r="O18" i="161"/>
  <c r="P18" i="161"/>
  <c r="Q18" i="161" s="1"/>
  <c r="O19" i="161"/>
  <c r="Q19" i="161" s="1"/>
  <c r="P19" i="161"/>
  <c r="O20" i="161"/>
  <c r="Q20" i="161" s="1"/>
  <c r="P20" i="161"/>
  <c r="O21" i="161"/>
  <c r="P21" i="161"/>
  <c r="O22" i="161"/>
  <c r="P22" i="161"/>
  <c r="Q22" i="161"/>
  <c r="O23" i="161"/>
  <c r="P23" i="161"/>
  <c r="O24" i="161"/>
  <c r="P24" i="161"/>
  <c r="O25" i="161"/>
  <c r="P25" i="161"/>
  <c r="Q25" i="161" s="1"/>
  <c r="O26" i="161"/>
  <c r="Q26" i="161" s="1"/>
  <c r="P26" i="161"/>
  <c r="O27" i="161"/>
  <c r="Q27" i="161" s="1"/>
  <c r="P27" i="161"/>
  <c r="Q8" i="161"/>
  <c r="P8" i="161"/>
  <c r="O8" i="161"/>
  <c r="O28" i="161" s="1"/>
  <c r="D28" i="160"/>
  <c r="E28" i="160"/>
  <c r="F28" i="160"/>
  <c r="G28" i="160"/>
  <c r="H28" i="160"/>
  <c r="I28" i="160"/>
  <c r="J28" i="160"/>
  <c r="K28" i="160"/>
  <c r="L28" i="160"/>
  <c r="M28" i="160"/>
  <c r="N28" i="160"/>
  <c r="C28" i="160"/>
  <c r="O9" i="160"/>
  <c r="Q9" i="160" s="1"/>
  <c r="P9" i="160"/>
  <c r="O10" i="160"/>
  <c r="Q10" i="160" s="1"/>
  <c r="P10" i="160"/>
  <c r="O11" i="160"/>
  <c r="P11" i="160"/>
  <c r="O12" i="160"/>
  <c r="P12" i="160"/>
  <c r="O13" i="160"/>
  <c r="P13" i="160"/>
  <c r="Q13" i="160" s="1"/>
  <c r="O14" i="160"/>
  <c r="P14" i="160"/>
  <c r="Q14" i="160" s="1"/>
  <c r="O15" i="160"/>
  <c r="Q15" i="160" s="1"/>
  <c r="P15" i="160"/>
  <c r="O16" i="160"/>
  <c r="Q16" i="160" s="1"/>
  <c r="P16" i="160"/>
  <c r="O17" i="160"/>
  <c r="P17" i="160"/>
  <c r="O18" i="160"/>
  <c r="P18" i="160"/>
  <c r="Q18" i="160"/>
  <c r="O19" i="160"/>
  <c r="P19" i="160"/>
  <c r="O20" i="160"/>
  <c r="P20" i="160"/>
  <c r="O21" i="160"/>
  <c r="P21" i="160"/>
  <c r="Q21" i="160" s="1"/>
  <c r="O22" i="160"/>
  <c r="Q22" i="160" s="1"/>
  <c r="P22" i="160"/>
  <c r="O23" i="160"/>
  <c r="P23" i="160"/>
  <c r="O24" i="160"/>
  <c r="Q24" i="160" s="1"/>
  <c r="P24" i="160"/>
  <c r="O25" i="160"/>
  <c r="P25" i="160"/>
  <c r="Q25" i="160" s="1"/>
  <c r="O26" i="160"/>
  <c r="Q26" i="160" s="1"/>
  <c r="P26" i="160"/>
  <c r="O27" i="160"/>
  <c r="P27" i="160"/>
  <c r="P8" i="160"/>
  <c r="P28" i="160" s="1"/>
  <c r="O8" i="160"/>
  <c r="Q8" i="160" s="1"/>
  <c r="D28" i="159"/>
  <c r="E28" i="159"/>
  <c r="F28" i="159"/>
  <c r="G28" i="159"/>
  <c r="H28" i="159"/>
  <c r="I28" i="159"/>
  <c r="J28" i="159"/>
  <c r="K28" i="159"/>
  <c r="L28" i="159"/>
  <c r="C28" i="159"/>
  <c r="M9" i="159"/>
  <c r="N9" i="159"/>
  <c r="O9" i="159" s="1"/>
  <c r="M10" i="159"/>
  <c r="O10" i="159" s="1"/>
  <c r="N10" i="159"/>
  <c r="M11" i="159"/>
  <c r="N11" i="159"/>
  <c r="M12" i="159"/>
  <c r="O12" i="159" s="1"/>
  <c r="N12" i="159"/>
  <c r="M13" i="159"/>
  <c r="N13" i="159"/>
  <c r="O13" i="159"/>
  <c r="M14" i="159"/>
  <c r="N14" i="159"/>
  <c r="O14" i="159"/>
  <c r="M15" i="159"/>
  <c r="O15" i="159" s="1"/>
  <c r="N15" i="159"/>
  <c r="M16" i="159"/>
  <c r="N16" i="159"/>
  <c r="M17" i="159"/>
  <c r="N17" i="159"/>
  <c r="M18" i="159"/>
  <c r="N18" i="159"/>
  <c r="O18" i="159"/>
  <c r="M19" i="159"/>
  <c r="N19" i="159"/>
  <c r="M20" i="159"/>
  <c r="N20" i="159"/>
  <c r="M21" i="159"/>
  <c r="N21" i="159"/>
  <c r="O21" i="159"/>
  <c r="M22" i="159"/>
  <c r="O22" i="159" s="1"/>
  <c r="N22" i="159"/>
  <c r="M23" i="159"/>
  <c r="N23" i="159"/>
  <c r="M24" i="159"/>
  <c r="N24" i="159"/>
  <c r="M25" i="159"/>
  <c r="O25" i="159" s="1"/>
  <c r="N25" i="159"/>
  <c r="M26" i="159"/>
  <c r="N26" i="159"/>
  <c r="O26" i="159"/>
  <c r="M27" i="159"/>
  <c r="N27" i="159"/>
  <c r="N8" i="159"/>
  <c r="N28" i="159" s="1"/>
  <c r="M8" i="159"/>
  <c r="M28" i="159" s="1"/>
  <c r="D86" i="158"/>
  <c r="E86" i="158"/>
  <c r="F86" i="158"/>
  <c r="G86" i="158"/>
  <c r="H86" i="158"/>
  <c r="I86" i="158"/>
  <c r="J86" i="158"/>
  <c r="K86" i="158"/>
  <c r="L86" i="158"/>
  <c r="C86" i="158"/>
  <c r="M67" i="158"/>
  <c r="N67" i="158"/>
  <c r="O67" i="158" s="1"/>
  <c r="M68" i="158"/>
  <c r="N68" i="158"/>
  <c r="O68" i="158"/>
  <c r="M69" i="158"/>
  <c r="O69" i="158" s="1"/>
  <c r="N69" i="158"/>
  <c r="M70" i="158"/>
  <c r="N70" i="158"/>
  <c r="M71" i="158"/>
  <c r="O71" i="158" s="1"/>
  <c r="N71" i="158"/>
  <c r="M72" i="158"/>
  <c r="O72" i="158" s="1"/>
  <c r="N72" i="158"/>
  <c r="M73" i="158"/>
  <c r="N73" i="158"/>
  <c r="M74" i="158"/>
  <c r="O74" i="158" s="1"/>
  <c r="N74" i="158"/>
  <c r="M75" i="158"/>
  <c r="N75" i="158"/>
  <c r="O75" i="158"/>
  <c r="M76" i="158"/>
  <c r="N76" i="158"/>
  <c r="O76" i="158"/>
  <c r="M77" i="158"/>
  <c r="O77" i="158" s="1"/>
  <c r="N77" i="158"/>
  <c r="M78" i="158"/>
  <c r="N78" i="158"/>
  <c r="M79" i="158"/>
  <c r="O79" i="158" s="1"/>
  <c r="N79" i="158"/>
  <c r="M80" i="158"/>
  <c r="O80" i="158" s="1"/>
  <c r="N80" i="158"/>
  <c r="M81" i="158"/>
  <c r="N81" i="158"/>
  <c r="M82" i="158"/>
  <c r="O82" i="158" s="1"/>
  <c r="N82" i="158"/>
  <c r="M83" i="158"/>
  <c r="N83" i="158"/>
  <c r="O83" i="158"/>
  <c r="M84" i="158"/>
  <c r="N84" i="158"/>
  <c r="O84" i="158"/>
  <c r="M85" i="158"/>
  <c r="O85" i="158" s="1"/>
  <c r="N85" i="158"/>
  <c r="N66" i="158"/>
  <c r="M66" i="158"/>
  <c r="O66" i="158" s="1"/>
  <c r="D57" i="158"/>
  <c r="E57" i="158"/>
  <c r="F57" i="158"/>
  <c r="G57" i="158"/>
  <c r="H57" i="158"/>
  <c r="I57" i="158"/>
  <c r="J57" i="158"/>
  <c r="K57" i="158"/>
  <c r="L57" i="158"/>
  <c r="C57" i="158"/>
  <c r="M38" i="158"/>
  <c r="N38" i="158"/>
  <c r="O38" i="158" s="1"/>
  <c r="M39" i="158"/>
  <c r="O39" i="158" s="1"/>
  <c r="N39" i="158"/>
  <c r="M40" i="158"/>
  <c r="N40" i="158"/>
  <c r="M41" i="158"/>
  <c r="N41" i="158"/>
  <c r="M42" i="158"/>
  <c r="O42" i="158" s="1"/>
  <c r="N42" i="158"/>
  <c r="M43" i="158"/>
  <c r="N43" i="158"/>
  <c r="O43" i="158"/>
  <c r="M44" i="158"/>
  <c r="N44" i="158"/>
  <c r="M45" i="158"/>
  <c r="N45" i="158"/>
  <c r="M46" i="158"/>
  <c r="N46" i="158"/>
  <c r="O46" i="158"/>
  <c r="M47" i="158"/>
  <c r="O47" i="158" s="1"/>
  <c r="N47" i="158"/>
  <c r="M48" i="158"/>
  <c r="N48" i="158"/>
  <c r="M49" i="158"/>
  <c r="N49" i="158"/>
  <c r="M50" i="158"/>
  <c r="O50" i="158" s="1"/>
  <c r="N50" i="158"/>
  <c r="M51" i="158"/>
  <c r="N51" i="158"/>
  <c r="O51" i="158"/>
  <c r="M52" i="158"/>
  <c r="N52" i="158"/>
  <c r="M53" i="158"/>
  <c r="N53" i="158"/>
  <c r="M54" i="158"/>
  <c r="N54" i="158"/>
  <c r="O54" i="158"/>
  <c r="M55" i="158"/>
  <c r="O55" i="158" s="1"/>
  <c r="N55" i="158"/>
  <c r="M56" i="158"/>
  <c r="N56" i="158"/>
  <c r="N37" i="158"/>
  <c r="M37" i="158"/>
  <c r="O37" i="158" s="1"/>
  <c r="D28" i="158"/>
  <c r="E28" i="158"/>
  <c r="F28" i="158"/>
  <c r="G28" i="158"/>
  <c r="H28" i="158"/>
  <c r="I28" i="158"/>
  <c r="J28" i="158"/>
  <c r="K28" i="158"/>
  <c r="L28" i="158"/>
  <c r="C28" i="158"/>
  <c r="M9" i="158"/>
  <c r="N9" i="158"/>
  <c r="O9" i="158" s="1"/>
  <c r="M10" i="158"/>
  <c r="O10" i="158" s="1"/>
  <c r="N10" i="158"/>
  <c r="M11" i="158"/>
  <c r="N11" i="158"/>
  <c r="M12" i="158"/>
  <c r="N12" i="158"/>
  <c r="M13" i="158"/>
  <c r="N13" i="158"/>
  <c r="M14" i="158"/>
  <c r="N14" i="158"/>
  <c r="M15" i="158"/>
  <c r="N15" i="158"/>
  <c r="M16" i="158"/>
  <c r="N16" i="158"/>
  <c r="M17" i="158"/>
  <c r="N17" i="158"/>
  <c r="O17" i="158" s="1"/>
  <c r="M18" i="158"/>
  <c r="N18" i="158"/>
  <c r="M19" i="158"/>
  <c r="N19" i="158"/>
  <c r="M20" i="158"/>
  <c r="N20" i="158"/>
  <c r="M21" i="158"/>
  <c r="N21" i="158"/>
  <c r="M22" i="158"/>
  <c r="N22" i="158"/>
  <c r="O22" i="158"/>
  <c r="M23" i="158"/>
  <c r="N23" i="158"/>
  <c r="M24" i="158"/>
  <c r="N24" i="158"/>
  <c r="M25" i="158"/>
  <c r="O25" i="158" s="1"/>
  <c r="N25" i="158"/>
  <c r="M26" i="158"/>
  <c r="N26" i="158"/>
  <c r="M27" i="158"/>
  <c r="N27" i="158"/>
  <c r="N8" i="158"/>
  <c r="M8" i="158"/>
  <c r="M28" i="158" s="1"/>
  <c r="N8" i="157"/>
  <c r="N28" i="157" s="1"/>
  <c r="M8" i="157"/>
  <c r="M28" i="157" s="1"/>
  <c r="D28" i="156"/>
  <c r="E28" i="156"/>
  <c r="F28" i="156"/>
  <c r="G28" i="156"/>
  <c r="H28" i="156"/>
  <c r="I28" i="156"/>
  <c r="J28" i="156"/>
  <c r="K28" i="156"/>
  <c r="L28" i="156"/>
  <c r="M28" i="156"/>
  <c r="N28" i="156"/>
  <c r="C28" i="156"/>
  <c r="O9" i="156"/>
  <c r="P9" i="156"/>
  <c r="Q9" i="156" s="1"/>
  <c r="O10" i="156"/>
  <c r="P10" i="156"/>
  <c r="Q10" i="156"/>
  <c r="O11" i="156"/>
  <c r="Q11" i="156" s="1"/>
  <c r="P11" i="156"/>
  <c r="O12" i="156"/>
  <c r="P12" i="156"/>
  <c r="O13" i="156"/>
  <c r="Q13" i="156" s="1"/>
  <c r="P13" i="156"/>
  <c r="O14" i="156"/>
  <c r="Q14" i="156" s="1"/>
  <c r="P14" i="156"/>
  <c r="O15" i="156"/>
  <c r="P15" i="156"/>
  <c r="O16" i="156"/>
  <c r="Q16" i="156" s="1"/>
  <c r="P16" i="156"/>
  <c r="O17" i="156"/>
  <c r="P17" i="156"/>
  <c r="Q17" i="156"/>
  <c r="O18" i="156"/>
  <c r="P18" i="156"/>
  <c r="Q18" i="156"/>
  <c r="O19" i="156"/>
  <c r="Q19" i="156" s="1"/>
  <c r="P19" i="156"/>
  <c r="O20" i="156"/>
  <c r="P20" i="156"/>
  <c r="O21" i="156"/>
  <c r="Q21" i="156" s="1"/>
  <c r="P21" i="156"/>
  <c r="O22" i="156"/>
  <c r="Q22" i="156" s="1"/>
  <c r="P22" i="156"/>
  <c r="O23" i="156"/>
  <c r="P23" i="156"/>
  <c r="O24" i="156"/>
  <c r="Q24" i="156" s="1"/>
  <c r="P24" i="156"/>
  <c r="O25" i="156"/>
  <c r="P25" i="156"/>
  <c r="Q25" i="156"/>
  <c r="O26" i="156"/>
  <c r="P26" i="156"/>
  <c r="Q26" i="156"/>
  <c r="O27" i="156"/>
  <c r="Q27" i="156" s="1"/>
  <c r="P27" i="156"/>
  <c r="P8" i="156"/>
  <c r="O8" i="156"/>
  <c r="Q8" i="156" s="1"/>
  <c r="T28" i="155"/>
  <c r="U28" i="155"/>
  <c r="V28" i="155"/>
  <c r="W28" i="155"/>
  <c r="X28" i="155"/>
  <c r="Y28" i="155"/>
  <c r="Z28" i="155"/>
  <c r="AA28" i="155"/>
  <c r="AB28" i="155"/>
  <c r="S28" i="155"/>
  <c r="D28" i="155"/>
  <c r="E28" i="155"/>
  <c r="F28" i="155"/>
  <c r="G28" i="155"/>
  <c r="H28" i="155"/>
  <c r="I28" i="155"/>
  <c r="J28" i="155"/>
  <c r="K28" i="155"/>
  <c r="L28" i="155"/>
  <c r="M28" i="155"/>
  <c r="N28" i="155"/>
  <c r="C28" i="155"/>
  <c r="AC9" i="155"/>
  <c r="AD9" i="155"/>
  <c r="AC10" i="155"/>
  <c r="AD10" i="155"/>
  <c r="AE10" i="155"/>
  <c r="AC11" i="155"/>
  <c r="AE11" i="155" s="1"/>
  <c r="AD11" i="155"/>
  <c r="AC12" i="155"/>
  <c r="AD12" i="155"/>
  <c r="AC13" i="155"/>
  <c r="AD13" i="155"/>
  <c r="AC14" i="155"/>
  <c r="AD14" i="155"/>
  <c r="AE14" i="155" s="1"/>
  <c r="AC15" i="155"/>
  <c r="AD15" i="155"/>
  <c r="AC16" i="155"/>
  <c r="AD16" i="155"/>
  <c r="AC17" i="155"/>
  <c r="AE17" i="155" s="1"/>
  <c r="AD17" i="155"/>
  <c r="AC18" i="155"/>
  <c r="AD18" i="155"/>
  <c r="AC19" i="155"/>
  <c r="AD19" i="155"/>
  <c r="AC20" i="155"/>
  <c r="AD20" i="155"/>
  <c r="AC21" i="155"/>
  <c r="AE21" i="155" s="1"/>
  <c r="AD21" i="155"/>
  <c r="AC22" i="155"/>
  <c r="AD22" i="155"/>
  <c r="AE22" i="155" s="1"/>
  <c r="AC23" i="155"/>
  <c r="AD23" i="155"/>
  <c r="AC24" i="155"/>
  <c r="AD24" i="155"/>
  <c r="AC25" i="155"/>
  <c r="AD25" i="155"/>
  <c r="AC26" i="155"/>
  <c r="AD26" i="155"/>
  <c r="AC27" i="155"/>
  <c r="AD27" i="155"/>
  <c r="AD8" i="155"/>
  <c r="AC8" i="155"/>
  <c r="AE8" i="155" s="1"/>
  <c r="Q28" i="162" l="1"/>
  <c r="O28" i="162"/>
  <c r="O21" i="158"/>
  <c r="O13" i="158"/>
  <c r="O56" i="158"/>
  <c r="O53" i="158"/>
  <c r="O48" i="158"/>
  <c r="O45" i="158"/>
  <c r="O40" i="158"/>
  <c r="O57" i="158" s="1"/>
  <c r="N57" i="158"/>
  <c r="M86" i="158"/>
  <c r="O8" i="159"/>
  <c r="O23" i="159"/>
  <c r="O20" i="159"/>
  <c r="Q27" i="160"/>
  <c r="Q20" i="160"/>
  <c r="Q11" i="160"/>
  <c r="Q28" i="160" s="1"/>
  <c r="Q24" i="161"/>
  <c r="Q15" i="161"/>
  <c r="Q13" i="161"/>
  <c r="Q23" i="163"/>
  <c r="Q21" i="163"/>
  <c r="Q13" i="163"/>
  <c r="Q27" i="164"/>
  <c r="Q23" i="164"/>
  <c r="Q19" i="164"/>
  <c r="Q8" i="165"/>
  <c r="Q26" i="165"/>
  <c r="Q11" i="165"/>
  <c r="Q9" i="165"/>
  <c r="M25" i="166"/>
  <c r="M22" i="166"/>
  <c r="M17" i="166"/>
  <c r="M15" i="166"/>
  <c r="M29" i="166" s="1"/>
  <c r="BC20" i="167"/>
  <c r="BC18" i="167"/>
  <c r="BC13" i="167"/>
  <c r="M26" i="174"/>
  <c r="M19" i="174"/>
  <c r="M17" i="174"/>
  <c r="M15" i="174"/>
  <c r="M13" i="174"/>
  <c r="P28" i="156"/>
  <c r="O28" i="156"/>
  <c r="O26" i="158"/>
  <c r="O11" i="158"/>
  <c r="O78" i="158"/>
  <c r="O16" i="159"/>
  <c r="O28" i="160"/>
  <c r="Q8" i="163"/>
  <c r="O28" i="164"/>
  <c r="Q13" i="164"/>
  <c r="Q11" i="164"/>
  <c r="Q20" i="165"/>
  <c r="Q16" i="165"/>
  <c r="K29" i="166"/>
  <c r="BB28" i="167"/>
  <c r="BC25" i="167"/>
  <c r="AC21" i="170"/>
  <c r="AC17" i="170"/>
  <c r="AC13" i="170"/>
  <c r="AC11" i="170"/>
  <c r="M29" i="174"/>
  <c r="M22" i="174"/>
  <c r="M11" i="174"/>
  <c r="N86" i="158"/>
  <c r="AE20" i="155"/>
  <c r="Q23" i="156"/>
  <c r="Q20" i="156"/>
  <c r="Q15" i="156"/>
  <c r="Q12" i="156"/>
  <c r="Q28" i="156" s="1"/>
  <c r="M57" i="158"/>
  <c r="O81" i="158"/>
  <c r="O73" i="158"/>
  <c r="O70" i="158"/>
  <c r="O86" i="158" s="1"/>
  <c r="O11" i="159"/>
  <c r="Q23" i="160"/>
  <c r="AE27" i="155"/>
  <c r="O8" i="157"/>
  <c r="O28" i="157" s="1"/>
  <c r="O18" i="158"/>
  <c r="O16" i="158"/>
  <c r="O14" i="158"/>
  <c r="O52" i="158"/>
  <c r="O49" i="158"/>
  <c r="O44" i="158"/>
  <c r="O41" i="158"/>
  <c r="O27" i="159"/>
  <c r="O24" i="159"/>
  <c r="O19" i="159"/>
  <c r="O17" i="159"/>
  <c r="Q19" i="160"/>
  <c r="Q17" i="160"/>
  <c r="Q12" i="160"/>
  <c r="Q23" i="161"/>
  <c r="Q21" i="161"/>
  <c r="Q16" i="161"/>
  <c r="Q10" i="161"/>
  <c r="Q28" i="161" s="1"/>
  <c r="Q24" i="163"/>
  <c r="Q12" i="163"/>
  <c r="Q10" i="163"/>
  <c r="P28" i="164"/>
  <c r="Q9" i="164"/>
  <c r="Q23" i="165"/>
  <c r="Q19" i="165"/>
  <c r="M26" i="166"/>
  <c r="M21" i="166"/>
  <c r="M18" i="166"/>
  <c r="BC26" i="167"/>
  <c r="BC21" i="167"/>
  <c r="BC12" i="167"/>
  <c r="BC10" i="167"/>
  <c r="AC16" i="170"/>
  <c r="AC12" i="170"/>
  <c r="K30" i="174"/>
  <c r="AC10" i="170"/>
  <c r="AC25" i="170"/>
  <c r="AC22" i="170"/>
  <c r="AC27" i="170"/>
  <c r="AC29" i="170"/>
  <c r="AC20" i="170"/>
  <c r="AC18" i="170"/>
  <c r="AC23" i="170"/>
  <c r="AC14" i="170"/>
  <c r="AC24" i="170"/>
  <c r="AC19" i="170"/>
  <c r="AC15" i="170"/>
  <c r="AE26" i="155"/>
  <c r="AE24" i="155"/>
  <c r="AE18" i="155"/>
  <c r="AE16" i="155"/>
  <c r="AE25" i="155"/>
  <c r="AE23" i="155"/>
  <c r="AE15" i="155"/>
  <c r="AE9" i="155"/>
  <c r="AE19" i="155"/>
  <c r="AD28" i="155"/>
  <c r="AE12" i="155"/>
  <c r="AE13" i="155"/>
  <c r="Q24" i="164"/>
  <c r="Q12" i="164"/>
  <c r="Q25" i="164"/>
  <c r="Q20" i="164"/>
  <c r="Q17" i="164"/>
  <c r="Q8" i="164"/>
  <c r="Q16" i="164"/>
  <c r="Q14" i="164"/>
  <c r="V28" i="176"/>
  <c r="W28" i="176"/>
  <c r="M23" i="174"/>
  <c r="M14" i="174"/>
  <c r="M24" i="174"/>
  <c r="M20" i="174"/>
  <c r="M10" i="174"/>
  <c r="M27" i="174"/>
  <c r="M18" i="174"/>
  <c r="AA30" i="170"/>
  <c r="AB30" i="170"/>
  <c r="BC28" i="167"/>
  <c r="Q27" i="165"/>
  <c r="Q25" i="165"/>
  <c r="Q17" i="165"/>
  <c r="Q12" i="165"/>
  <c r="Q10" i="165"/>
  <c r="Q18" i="165"/>
  <c r="Q13" i="165"/>
  <c r="Q24" i="165"/>
  <c r="O19" i="158"/>
  <c r="O15" i="158"/>
  <c r="O12" i="158"/>
  <c r="O8" i="158"/>
  <c r="O23" i="158"/>
  <c r="O20" i="158"/>
  <c r="N28" i="158"/>
  <c r="O27" i="158"/>
  <c r="O24" i="158"/>
  <c r="AC28" i="155"/>
  <c r="AE28" i="155" s="1"/>
  <c r="Q28" i="163" l="1"/>
  <c r="O28" i="159"/>
  <c r="M30" i="174"/>
  <c r="Q28" i="165"/>
  <c r="AC30" i="170"/>
  <c r="Q28" i="164"/>
  <c r="X28" i="176"/>
  <c r="O28" i="158"/>
  <c r="C19" i="154" l="1"/>
  <c r="D19" i="154"/>
  <c r="E19" i="154"/>
  <c r="F19" i="154"/>
  <c r="G19" i="154"/>
  <c r="H19" i="154"/>
  <c r="I19" i="154"/>
  <c r="J19" i="154"/>
  <c r="K19" i="154"/>
  <c r="L19" i="154"/>
  <c r="M19" i="154"/>
  <c r="B19" i="154"/>
  <c r="N9" i="154"/>
  <c r="O9" i="154"/>
  <c r="P9" i="154" s="1"/>
  <c r="N10" i="154"/>
  <c r="O10" i="154"/>
  <c r="N11" i="154"/>
  <c r="O11" i="154"/>
  <c r="N12" i="154"/>
  <c r="O12" i="154"/>
  <c r="N13" i="154"/>
  <c r="O13" i="154"/>
  <c r="N14" i="154"/>
  <c r="O14" i="154"/>
  <c r="N15" i="154"/>
  <c r="O15" i="154"/>
  <c r="N16" i="154"/>
  <c r="O16" i="154"/>
  <c r="N17" i="154"/>
  <c r="O17" i="154"/>
  <c r="N18" i="154"/>
  <c r="O18" i="154"/>
  <c r="P18" i="154" s="1"/>
  <c r="O8" i="154"/>
  <c r="N8" i="154"/>
  <c r="P8" i="153"/>
  <c r="O8" i="153"/>
  <c r="D28" i="152"/>
  <c r="E28" i="152"/>
  <c r="F28" i="152"/>
  <c r="G28" i="152"/>
  <c r="H28" i="152"/>
  <c r="I28" i="152"/>
  <c r="J28" i="152"/>
  <c r="K28" i="152"/>
  <c r="L28" i="152"/>
  <c r="M28" i="152"/>
  <c r="N28" i="152"/>
  <c r="C28" i="152"/>
  <c r="D28" i="153"/>
  <c r="E28" i="153"/>
  <c r="F28" i="153"/>
  <c r="G28" i="153"/>
  <c r="H28" i="153"/>
  <c r="I28" i="153"/>
  <c r="J28" i="153"/>
  <c r="K28" i="153"/>
  <c r="L28" i="153"/>
  <c r="M28" i="153"/>
  <c r="N28" i="153"/>
  <c r="C28" i="153"/>
  <c r="O9" i="153"/>
  <c r="P9" i="153"/>
  <c r="O10" i="153"/>
  <c r="P10" i="153"/>
  <c r="O11" i="153"/>
  <c r="P11" i="153"/>
  <c r="O12" i="153"/>
  <c r="P12" i="153"/>
  <c r="O13" i="153"/>
  <c r="P13" i="153"/>
  <c r="O14" i="153"/>
  <c r="P14" i="153"/>
  <c r="O15" i="153"/>
  <c r="P15" i="153"/>
  <c r="O16" i="153"/>
  <c r="P16" i="153"/>
  <c r="O17" i="153"/>
  <c r="P17" i="153"/>
  <c r="O18" i="153"/>
  <c r="P18" i="153"/>
  <c r="O19" i="153"/>
  <c r="P19" i="153"/>
  <c r="O20" i="153"/>
  <c r="P20" i="153"/>
  <c r="O21" i="153"/>
  <c r="P21" i="153"/>
  <c r="O22" i="153"/>
  <c r="P22" i="153"/>
  <c r="O23" i="153"/>
  <c r="P23" i="153"/>
  <c r="O24" i="153"/>
  <c r="P24" i="153"/>
  <c r="O25" i="153"/>
  <c r="P25" i="153"/>
  <c r="O26" i="153"/>
  <c r="P26" i="153"/>
  <c r="O27" i="153"/>
  <c r="P27" i="153"/>
  <c r="O9" i="152"/>
  <c r="P9" i="152"/>
  <c r="O10" i="152"/>
  <c r="P10" i="152"/>
  <c r="O11" i="152"/>
  <c r="P11" i="152"/>
  <c r="O12" i="152"/>
  <c r="P12" i="152"/>
  <c r="O13" i="152"/>
  <c r="P13" i="152"/>
  <c r="O14" i="152"/>
  <c r="P14" i="152"/>
  <c r="O15" i="152"/>
  <c r="P15" i="152"/>
  <c r="O16" i="152"/>
  <c r="P16" i="152"/>
  <c r="O17" i="152"/>
  <c r="P17" i="152"/>
  <c r="O18" i="152"/>
  <c r="P18" i="152"/>
  <c r="O19" i="152"/>
  <c r="P19" i="152"/>
  <c r="O20" i="152"/>
  <c r="P20" i="152"/>
  <c r="O21" i="152"/>
  <c r="P21" i="152"/>
  <c r="O22" i="152"/>
  <c r="P22" i="152"/>
  <c r="O23" i="152"/>
  <c r="P23" i="152"/>
  <c r="O24" i="152"/>
  <c r="P24" i="152"/>
  <c r="O25" i="152"/>
  <c r="P25" i="152"/>
  <c r="O26" i="152"/>
  <c r="P26" i="152"/>
  <c r="O27" i="152"/>
  <c r="P27" i="152"/>
  <c r="P8" i="152"/>
  <c r="O8" i="152"/>
  <c r="D28" i="151"/>
  <c r="E28" i="151"/>
  <c r="F28" i="151"/>
  <c r="G28" i="151"/>
  <c r="H28" i="151"/>
  <c r="I28" i="151"/>
  <c r="J28" i="151"/>
  <c r="K28" i="151"/>
  <c r="L28" i="151"/>
  <c r="M28" i="151"/>
  <c r="N28" i="151"/>
  <c r="C28" i="151"/>
  <c r="O9" i="151"/>
  <c r="P9" i="151"/>
  <c r="O10" i="151"/>
  <c r="P10" i="151"/>
  <c r="Q10" i="151"/>
  <c r="O11" i="151"/>
  <c r="Q11" i="151" s="1"/>
  <c r="P11" i="151"/>
  <c r="O12" i="151"/>
  <c r="P12" i="151"/>
  <c r="O13" i="151"/>
  <c r="Q13" i="151" s="1"/>
  <c r="P13" i="151"/>
  <c r="O14" i="151"/>
  <c r="P14" i="151"/>
  <c r="Q14" i="151" s="1"/>
  <c r="O15" i="151"/>
  <c r="P15" i="151"/>
  <c r="O16" i="151"/>
  <c r="P16" i="151"/>
  <c r="O17" i="151"/>
  <c r="Q17" i="151" s="1"/>
  <c r="P17" i="151"/>
  <c r="O18" i="151"/>
  <c r="P18" i="151"/>
  <c r="O19" i="151"/>
  <c r="P19" i="151"/>
  <c r="O20" i="151"/>
  <c r="P20" i="151"/>
  <c r="O21" i="151"/>
  <c r="P21" i="151"/>
  <c r="O22" i="151"/>
  <c r="P22" i="151"/>
  <c r="O23" i="151"/>
  <c r="Q23" i="151" s="1"/>
  <c r="P23" i="151"/>
  <c r="O24" i="151"/>
  <c r="P24" i="151"/>
  <c r="O25" i="151"/>
  <c r="Q25" i="151" s="1"/>
  <c r="P25" i="151"/>
  <c r="O26" i="151"/>
  <c r="P26" i="151"/>
  <c r="O27" i="151"/>
  <c r="P27" i="151"/>
  <c r="P8" i="151"/>
  <c r="O8" i="151"/>
  <c r="O28" i="151" s="1"/>
  <c r="D28" i="150"/>
  <c r="E28" i="150"/>
  <c r="F28" i="150"/>
  <c r="G28" i="150"/>
  <c r="H28" i="150"/>
  <c r="I28" i="150"/>
  <c r="J28" i="150"/>
  <c r="K28" i="150"/>
  <c r="L28" i="150"/>
  <c r="M28" i="150"/>
  <c r="N28" i="150"/>
  <c r="C28" i="150"/>
  <c r="O9" i="150"/>
  <c r="P9" i="150"/>
  <c r="O10" i="150"/>
  <c r="P10" i="150"/>
  <c r="Q10" i="150" s="1"/>
  <c r="O11" i="150"/>
  <c r="P11" i="150"/>
  <c r="O12" i="150"/>
  <c r="P12" i="150"/>
  <c r="O13" i="150"/>
  <c r="P13" i="150"/>
  <c r="Q13" i="150"/>
  <c r="O14" i="150"/>
  <c r="Q14" i="150" s="1"/>
  <c r="P14" i="150"/>
  <c r="O15" i="150"/>
  <c r="P15" i="150"/>
  <c r="O16" i="150"/>
  <c r="P16" i="150"/>
  <c r="O17" i="150"/>
  <c r="P17" i="150"/>
  <c r="O18" i="150"/>
  <c r="P18" i="150"/>
  <c r="O19" i="150"/>
  <c r="P19" i="150"/>
  <c r="O20" i="150"/>
  <c r="Q20" i="150" s="1"/>
  <c r="P20" i="150"/>
  <c r="O21" i="150"/>
  <c r="P21" i="150"/>
  <c r="Q21" i="150"/>
  <c r="O22" i="150"/>
  <c r="P22" i="150"/>
  <c r="Q22" i="150"/>
  <c r="O23" i="150"/>
  <c r="Q23" i="150" s="1"/>
  <c r="P23" i="150"/>
  <c r="O24" i="150"/>
  <c r="P24" i="150"/>
  <c r="O25" i="150"/>
  <c r="Q25" i="150" s="1"/>
  <c r="P25" i="150"/>
  <c r="O26" i="150"/>
  <c r="P26" i="150"/>
  <c r="O27" i="150"/>
  <c r="P27" i="150"/>
  <c r="P8" i="150"/>
  <c r="O8" i="150"/>
  <c r="O28" i="150" s="1"/>
  <c r="D28" i="149"/>
  <c r="E28" i="149"/>
  <c r="G28" i="149"/>
  <c r="H28" i="149"/>
  <c r="J28" i="149"/>
  <c r="K28" i="149"/>
  <c r="M28" i="149"/>
  <c r="N28" i="149"/>
  <c r="C2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8" i="149"/>
  <c r="L28" i="149" s="1"/>
  <c r="I9" i="149"/>
  <c r="I10" i="149"/>
  <c r="I11" i="149"/>
  <c r="I12" i="149"/>
  <c r="I13" i="149"/>
  <c r="I14" i="149"/>
  <c r="I15" i="149"/>
  <c r="I16" i="149"/>
  <c r="I17" i="149"/>
  <c r="I18" i="149"/>
  <c r="I19" i="149"/>
  <c r="I20" i="149"/>
  <c r="I21" i="149"/>
  <c r="I22" i="149"/>
  <c r="I23" i="149"/>
  <c r="I24" i="149"/>
  <c r="I25" i="149"/>
  <c r="I26" i="149"/>
  <c r="I27" i="149"/>
  <c r="I8" i="149"/>
  <c r="I28" i="149" s="1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8" i="149"/>
  <c r="F28" i="149" s="1"/>
  <c r="D28" i="148"/>
  <c r="E28" i="148"/>
  <c r="G28" i="148"/>
  <c r="H28" i="148"/>
  <c r="J28" i="148"/>
  <c r="K28" i="148"/>
  <c r="M28" i="148"/>
  <c r="N28" i="148"/>
  <c r="C28" i="148"/>
  <c r="L9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8" i="148"/>
  <c r="L28" i="148" s="1"/>
  <c r="I9" i="148"/>
  <c r="I10" i="148"/>
  <c r="I11" i="148"/>
  <c r="I12" i="148"/>
  <c r="I13" i="148"/>
  <c r="I14" i="148"/>
  <c r="I15" i="148"/>
  <c r="I16" i="148"/>
  <c r="I17" i="148"/>
  <c r="I18" i="148"/>
  <c r="I19" i="148"/>
  <c r="I20" i="148"/>
  <c r="I21" i="148"/>
  <c r="I22" i="148"/>
  <c r="I23" i="148"/>
  <c r="I24" i="148"/>
  <c r="I25" i="148"/>
  <c r="I26" i="148"/>
  <c r="I27" i="148"/>
  <c r="I8" i="148"/>
  <c r="I28" i="148" s="1"/>
  <c r="F9" i="148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8" i="148"/>
  <c r="F28" i="148" s="1"/>
  <c r="D86" i="147"/>
  <c r="E86" i="147"/>
  <c r="G86" i="147"/>
  <c r="H86" i="147"/>
  <c r="J86" i="147"/>
  <c r="K86" i="147"/>
  <c r="Q86" i="147"/>
  <c r="R86" i="147"/>
  <c r="T86" i="147"/>
  <c r="U86" i="147"/>
  <c r="W86" i="147"/>
  <c r="X86" i="147"/>
  <c r="Y86" i="147"/>
  <c r="Z86" i="147"/>
  <c r="C86" i="147"/>
  <c r="AA67" i="147"/>
  <c r="AA68" i="147"/>
  <c r="AA69" i="147"/>
  <c r="AA70" i="147"/>
  <c r="AA71" i="147"/>
  <c r="AA72" i="147"/>
  <c r="AA73" i="147"/>
  <c r="AA74" i="147"/>
  <c r="AA75" i="147"/>
  <c r="AA76" i="147"/>
  <c r="AA77" i="147"/>
  <c r="AA78" i="147"/>
  <c r="AA79" i="147"/>
  <c r="AA80" i="147"/>
  <c r="AA81" i="147"/>
  <c r="AA82" i="147"/>
  <c r="AA83" i="147"/>
  <c r="AA84" i="147"/>
  <c r="AA85" i="147"/>
  <c r="AA66" i="147"/>
  <c r="V67" i="147"/>
  <c r="V68" i="147"/>
  <c r="V69" i="147"/>
  <c r="V70" i="147"/>
  <c r="V71" i="147"/>
  <c r="V72" i="147"/>
  <c r="V73" i="147"/>
  <c r="V74" i="147"/>
  <c r="V75" i="147"/>
  <c r="V76" i="147"/>
  <c r="V77" i="147"/>
  <c r="V78" i="147"/>
  <c r="V79" i="147"/>
  <c r="V80" i="147"/>
  <c r="V81" i="147"/>
  <c r="V82" i="147"/>
  <c r="V83" i="147"/>
  <c r="V84" i="147"/>
  <c r="V85" i="147"/>
  <c r="V66" i="147"/>
  <c r="S67" i="147"/>
  <c r="S68" i="147"/>
  <c r="S69" i="147"/>
  <c r="S70" i="147"/>
  <c r="S71" i="147"/>
  <c r="S72" i="147"/>
  <c r="S73" i="147"/>
  <c r="S74" i="147"/>
  <c r="S75" i="147"/>
  <c r="S76" i="147"/>
  <c r="S77" i="147"/>
  <c r="S78" i="147"/>
  <c r="S79" i="147"/>
  <c r="S80" i="147"/>
  <c r="S81" i="147"/>
  <c r="S82" i="147"/>
  <c r="S83" i="147"/>
  <c r="S84" i="147"/>
  <c r="S85" i="147"/>
  <c r="S66" i="147"/>
  <c r="L85" i="147"/>
  <c r="L67" i="147"/>
  <c r="L68" i="147"/>
  <c r="L69" i="147"/>
  <c r="L70" i="147"/>
  <c r="L71" i="147"/>
  <c r="L72" i="147"/>
  <c r="L73" i="147"/>
  <c r="L74" i="147"/>
  <c r="L75" i="147"/>
  <c r="L76" i="147"/>
  <c r="L77" i="147"/>
  <c r="L78" i="147"/>
  <c r="L79" i="147"/>
  <c r="L80" i="147"/>
  <c r="L81" i="147"/>
  <c r="L82" i="147"/>
  <c r="L83" i="147"/>
  <c r="L84" i="147"/>
  <c r="L66" i="147"/>
  <c r="I67" i="147"/>
  <c r="I68" i="147"/>
  <c r="I69" i="147"/>
  <c r="I70" i="147"/>
  <c r="I71" i="147"/>
  <c r="I72" i="147"/>
  <c r="I73" i="147"/>
  <c r="I74" i="147"/>
  <c r="I75" i="147"/>
  <c r="I76" i="147"/>
  <c r="I77" i="147"/>
  <c r="I78" i="147"/>
  <c r="I79" i="147"/>
  <c r="I80" i="147"/>
  <c r="I81" i="147"/>
  <c r="I82" i="147"/>
  <c r="I83" i="147"/>
  <c r="I84" i="147"/>
  <c r="I85" i="147"/>
  <c r="I66" i="147"/>
  <c r="F67" i="147"/>
  <c r="F68" i="147"/>
  <c r="F69" i="147"/>
  <c r="F70" i="147"/>
  <c r="F71" i="147"/>
  <c r="F72" i="147"/>
  <c r="F73" i="147"/>
  <c r="F74" i="147"/>
  <c r="F75" i="147"/>
  <c r="F76" i="147"/>
  <c r="F77" i="147"/>
  <c r="F78" i="147"/>
  <c r="F79" i="147"/>
  <c r="F80" i="147"/>
  <c r="F81" i="147"/>
  <c r="F82" i="147"/>
  <c r="F83" i="147"/>
  <c r="F84" i="147"/>
  <c r="F85" i="147"/>
  <c r="F66" i="147"/>
  <c r="D57" i="147"/>
  <c r="E57" i="147"/>
  <c r="G57" i="147"/>
  <c r="H57" i="147"/>
  <c r="J57" i="147"/>
  <c r="K57" i="147"/>
  <c r="Q57" i="147"/>
  <c r="R57" i="147"/>
  <c r="T57" i="147"/>
  <c r="U57" i="147"/>
  <c r="W57" i="147"/>
  <c r="X57" i="147"/>
  <c r="Y57" i="147"/>
  <c r="Z57" i="147"/>
  <c r="C57" i="147"/>
  <c r="AA38" i="147"/>
  <c r="AA39" i="147"/>
  <c r="AA40" i="147"/>
  <c r="AA41" i="147"/>
  <c r="AA42" i="147"/>
  <c r="AA43" i="147"/>
  <c r="AA44" i="147"/>
  <c r="AA45" i="147"/>
  <c r="AA46" i="147"/>
  <c r="AA47" i="147"/>
  <c r="AA48" i="147"/>
  <c r="AA49" i="147"/>
  <c r="AA50" i="147"/>
  <c r="AA51" i="147"/>
  <c r="AA52" i="147"/>
  <c r="AA53" i="147"/>
  <c r="AA54" i="147"/>
  <c r="AA55" i="147"/>
  <c r="AA56" i="147"/>
  <c r="AA37" i="147"/>
  <c r="V38" i="147"/>
  <c r="V39" i="147"/>
  <c r="V40" i="147"/>
  <c r="V41" i="147"/>
  <c r="V42" i="147"/>
  <c r="V43" i="147"/>
  <c r="V44" i="147"/>
  <c r="V45" i="147"/>
  <c r="V46" i="147"/>
  <c r="V47" i="147"/>
  <c r="V48" i="147"/>
  <c r="V49" i="147"/>
  <c r="V50" i="147"/>
  <c r="V51" i="147"/>
  <c r="V52" i="147"/>
  <c r="V53" i="147"/>
  <c r="V54" i="147"/>
  <c r="V55" i="147"/>
  <c r="V56" i="147"/>
  <c r="V37" i="147"/>
  <c r="S38" i="147"/>
  <c r="S39" i="147"/>
  <c r="S40" i="147"/>
  <c r="S41" i="147"/>
  <c r="S42" i="147"/>
  <c r="S43" i="147"/>
  <c r="S44" i="147"/>
  <c r="S45" i="147"/>
  <c r="S46" i="147"/>
  <c r="S47" i="147"/>
  <c r="S48" i="147"/>
  <c r="S49" i="147"/>
  <c r="S50" i="147"/>
  <c r="S51" i="147"/>
  <c r="S52" i="147"/>
  <c r="S53" i="147"/>
  <c r="S54" i="147"/>
  <c r="S55" i="147"/>
  <c r="S56" i="147"/>
  <c r="S37" i="147"/>
  <c r="L38" i="147"/>
  <c r="L39" i="147"/>
  <c r="L40" i="147"/>
  <c r="L41" i="147"/>
  <c r="L42" i="147"/>
  <c r="L43" i="147"/>
  <c r="L44" i="147"/>
  <c r="L45" i="147"/>
  <c r="L46" i="147"/>
  <c r="L47" i="147"/>
  <c r="L48" i="147"/>
  <c r="L49" i="147"/>
  <c r="L50" i="147"/>
  <c r="L51" i="147"/>
  <c r="L52" i="147"/>
  <c r="L53" i="147"/>
  <c r="L54" i="147"/>
  <c r="L55" i="147"/>
  <c r="L56" i="147"/>
  <c r="L37" i="147"/>
  <c r="I38" i="147"/>
  <c r="I39" i="147"/>
  <c r="I40" i="147"/>
  <c r="I41" i="147"/>
  <c r="I42" i="147"/>
  <c r="I43" i="147"/>
  <c r="I44" i="147"/>
  <c r="I45" i="147"/>
  <c r="I46" i="147"/>
  <c r="I47" i="147"/>
  <c r="I48" i="147"/>
  <c r="I49" i="147"/>
  <c r="I50" i="147"/>
  <c r="I51" i="147"/>
  <c r="I52" i="147"/>
  <c r="I53" i="147"/>
  <c r="I54" i="147"/>
  <c r="I55" i="147"/>
  <c r="I56" i="147"/>
  <c r="I37" i="147"/>
  <c r="F38" i="147"/>
  <c r="F39" i="147"/>
  <c r="F40" i="147"/>
  <c r="F41" i="147"/>
  <c r="F42" i="147"/>
  <c r="F43" i="147"/>
  <c r="F44" i="147"/>
  <c r="F45" i="147"/>
  <c r="F46" i="147"/>
  <c r="F47" i="147"/>
  <c r="F48" i="147"/>
  <c r="F49" i="147"/>
  <c r="F50" i="147"/>
  <c r="F51" i="147"/>
  <c r="F52" i="147"/>
  <c r="F53" i="147"/>
  <c r="F54" i="147"/>
  <c r="F55" i="147"/>
  <c r="F56" i="147"/>
  <c r="F37" i="147"/>
  <c r="D28" i="147"/>
  <c r="E28" i="147"/>
  <c r="G28" i="147"/>
  <c r="H28" i="147"/>
  <c r="J28" i="147"/>
  <c r="K28" i="147"/>
  <c r="Q28" i="147"/>
  <c r="R28" i="147"/>
  <c r="T28" i="147"/>
  <c r="U28" i="147"/>
  <c r="W28" i="147"/>
  <c r="X28" i="147"/>
  <c r="Y28" i="147"/>
  <c r="Z28" i="147"/>
  <c r="C28" i="147"/>
  <c r="AA9" i="147"/>
  <c r="AA10" i="147"/>
  <c r="AA11" i="147"/>
  <c r="AA12" i="147"/>
  <c r="AA13" i="147"/>
  <c r="AA14" i="147"/>
  <c r="AA15" i="147"/>
  <c r="AA16" i="147"/>
  <c r="AA17" i="147"/>
  <c r="AA18" i="147"/>
  <c r="AA19" i="147"/>
  <c r="AA20" i="147"/>
  <c r="AA21" i="147"/>
  <c r="AA22" i="147"/>
  <c r="AA23" i="147"/>
  <c r="AA24" i="147"/>
  <c r="AA25" i="147"/>
  <c r="AA26" i="147"/>
  <c r="AA27" i="147"/>
  <c r="AA8" i="147"/>
  <c r="V9" i="147"/>
  <c r="V10" i="147"/>
  <c r="V11" i="147"/>
  <c r="V12" i="147"/>
  <c r="V13" i="147"/>
  <c r="V14" i="147"/>
  <c r="V15" i="147"/>
  <c r="V16" i="147"/>
  <c r="V17" i="147"/>
  <c r="V18" i="147"/>
  <c r="V19" i="147"/>
  <c r="V20" i="147"/>
  <c r="V21" i="147"/>
  <c r="V22" i="147"/>
  <c r="V23" i="147"/>
  <c r="V24" i="147"/>
  <c r="V25" i="147"/>
  <c r="V26" i="147"/>
  <c r="V27" i="147"/>
  <c r="V8" i="147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23" i="147"/>
  <c r="S24" i="147"/>
  <c r="S25" i="147"/>
  <c r="S26" i="147"/>
  <c r="S27" i="147"/>
  <c r="S8" i="147"/>
  <c r="L9" i="147"/>
  <c r="L10" i="147"/>
  <c r="L11" i="147"/>
  <c r="L12" i="147"/>
  <c r="L13" i="147"/>
  <c r="L14" i="147"/>
  <c r="L15" i="147"/>
  <c r="L16" i="147"/>
  <c r="L17" i="147"/>
  <c r="L18" i="147"/>
  <c r="L19" i="147"/>
  <c r="L20" i="147"/>
  <c r="L21" i="147"/>
  <c r="L22" i="147"/>
  <c r="L23" i="147"/>
  <c r="L24" i="147"/>
  <c r="L25" i="147"/>
  <c r="L26" i="147"/>
  <c r="L27" i="147"/>
  <c r="L8" i="147"/>
  <c r="I9" i="147"/>
  <c r="I10" i="147"/>
  <c r="I11" i="147"/>
  <c r="I12" i="147"/>
  <c r="I13" i="147"/>
  <c r="I14" i="147"/>
  <c r="I15" i="147"/>
  <c r="I16" i="147"/>
  <c r="I17" i="147"/>
  <c r="I18" i="147"/>
  <c r="I19" i="147"/>
  <c r="I20" i="147"/>
  <c r="I21" i="147"/>
  <c r="I22" i="147"/>
  <c r="I23" i="147"/>
  <c r="I24" i="147"/>
  <c r="I25" i="147"/>
  <c r="I26" i="147"/>
  <c r="I27" i="147"/>
  <c r="I8" i="147"/>
  <c r="F9" i="147"/>
  <c r="F10" i="147"/>
  <c r="F11" i="147"/>
  <c r="F12" i="147"/>
  <c r="F13" i="147"/>
  <c r="F14" i="147"/>
  <c r="F15" i="147"/>
  <c r="F16" i="147"/>
  <c r="F17" i="147"/>
  <c r="F18" i="147"/>
  <c r="F19" i="147"/>
  <c r="F20" i="147"/>
  <c r="F21" i="147"/>
  <c r="F22" i="147"/>
  <c r="F23" i="147"/>
  <c r="F24" i="147"/>
  <c r="F25" i="147"/>
  <c r="F26" i="147"/>
  <c r="F27" i="147"/>
  <c r="F8" i="147"/>
  <c r="P28" i="150" l="1"/>
  <c r="Q12" i="150"/>
  <c r="P28" i="151"/>
  <c r="Q26" i="151"/>
  <c r="Q9" i="151"/>
  <c r="Q27" i="152"/>
  <c r="Q25" i="152"/>
  <c r="Q23" i="152"/>
  <c r="Q21" i="152"/>
  <c r="Q19" i="152"/>
  <c r="Q17" i="152"/>
  <c r="Q15" i="152"/>
  <c r="Q13" i="152"/>
  <c r="Q11" i="152"/>
  <c r="Q9" i="152"/>
  <c r="Q26" i="153"/>
  <c r="Q24" i="153"/>
  <c r="Q22" i="153"/>
  <c r="Q20" i="153"/>
  <c r="Q18" i="153"/>
  <c r="Q16" i="153"/>
  <c r="Q14" i="153"/>
  <c r="Q12" i="153"/>
  <c r="Q10" i="153"/>
  <c r="P10" i="154"/>
  <c r="Q8" i="150"/>
  <c r="Q26" i="150"/>
  <c r="Q17" i="150"/>
  <c r="Q15" i="150"/>
  <c r="Q20" i="151"/>
  <c r="Q18" i="151"/>
  <c r="O28" i="152"/>
  <c r="Q18" i="150"/>
  <c r="Q9" i="150"/>
  <c r="P28" i="152"/>
  <c r="Q26" i="152"/>
  <c r="Q24" i="152"/>
  <c r="Q22" i="152"/>
  <c r="Q20" i="152"/>
  <c r="Q18" i="152"/>
  <c r="Q16" i="152"/>
  <c r="Q14" i="152"/>
  <c r="Q12" i="152"/>
  <c r="Q10" i="152"/>
  <c r="Q27" i="153"/>
  <c r="Q25" i="153"/>
  <c r="Q23" i="153"/>
  <c r="Q21" i="153"/>
  <c r="Q19" i="153"/>
  <c r="Q17" i="153"/>
  <c r="Q15" i="153"/>
  <c r="Q13" i="153"/>
  <c r="O19" i="154"/>
  <c r="P17" i="154"/>
  <c r="P8" i="154"/>
  <c r="P16" i="154"/>
  <c r="P14" i="154"/>
  <c r="P15" i="154"/>
  <c r="P13" i="154"/>
  <c r="P11" i="154"/>
  <c r="N19" i="154"/>
  <c r="P12" i="154"/>
  <c r="Q11" i="153"/>
  <c r="P28" i="153"/>
  <c r="O28" i="153"/>
  <c r="Q8" i="153"/>
  <c r="Q9" i="153"/>
  <c r="Q8" i="152"/>
  <c r="Q28" i="152" s="1"/>
  <c r="Q22" i="151"/>
  <c r="Q24" i="151"/>
  <c r="Q21" i="151"/>
  <c r="Q8" i="151"/>
  <c r="Q15" i="151"/>
  <c r="Q27" i="151"/>
  <c r="Q19" i="151"/>
  <c r="Q16" i="151"/>
  <c r="Q12" i="151"/>
  <c r="Q27" i="150"/>
  <c r="Q24" i="150"/>
  <c r="Q19" i="150"/>
  <c r="Q16" i="150"/>
  <c r="Q11" i="150"/>
  <c r="I28" i="147"/>
  <c r="F86" i="147"/>
  <c r="I86" i="147"/>
  <c r="L86" i="147"/>
  <c r="S86" i="147"/>
  <c r="V86" i="147"/>
  <c r="AA86" i="147"/>
  <c r="L28" i="147"/>
  <c r="S28" i="147"/>
  <c r="V28" i="147"/>
  <c r="AA28" i="147"/>
  <c r="F28" i="147"/>
  <c r="F57" i="147"/>
  <c r="I57" i="147"/>
  <c r="L57" i="147"/>
  <c r="S57" i="147"/>
  <c r="V57" i="147"/>
  <c r="AA57" i="147"/>
  <c r="D27" i="294"/>
  <c r="E27" i="294"/>
  <c r="F27" i="294"/>
  <c r="H27" i="294"/>
  <c r="I27" i="294"/>
  <c r="J27" i="294"/>
  <c r="K27" i="294"/>
  <c r="L27" i="294"/>
  <c r="M27" i="294"/>
  <c r="N27" i="294"/>
  <c r="C27" i="294"/>
  <c r="O8" i="294"/>
  <c r="O9" i="294"/>
  <c r="O10" i="294"/>
  <c r="O27" i="294" s="1"/>
  <c r="O11" i="294"/>
  <c r="O12" i="294"/>
  <c r="O13" i="294"/>
  <c r="O14" i="294"/>
  <c r="O15" i="294"/>
  <c r="O16" i="294"/>
  <c r="O17" i="294"/>
  <c r="O18" i="294"/>
  <c r="O19" i="294"/>
  <c r="O20" i="294"/>
  <c r="O21" i="294"/>
  <c r="O22" i="294"/>
  <c r="O23" i="294"/>
  <c r="O24" i="294"/>
  <c r="O25" i="294"/>
  <c r="O26" i="294"/>
  <c r="O7" i="294"/>
  <c r="G8" i="294"/>
  <c r="G9" i="294"/>
  <c r="G10" i="294"/>
  <c r="G27" i="294" s="1"/>
  <c r="G11" i="294"/>
  <c r="G12" i="294"/>
  <c r="G13" i="294"/>
  <c r="G14" i="294"/>
  <c r="G15" i="294"/>
  <c r="G16" i="294"/>
  <c r="G17" i="294"/>
  <c r="G18" i="294"/>
  <c r="G19" i="294"/>
  <c r="G20" i="294"/>
  <c r="G21" i="294"/>
  <c r="G22" i="294"/>
  <c r="G23" i="294"/>
  <c r="G24" i="294"/>
  <c r="G25" i="294"/>
  <c r="G26" i="294"/>
  <c r="G7" i="294"/>
  <c r="D26" i="293"/>
  <c r="E26" i="293"/>
  <c r="F26" i="293"/>
  <c r="G26" i="293"/>
  <c r="H26" i="293"/>
  <c r="J26" i="293"/>
  <c r="K26" i="293"/>
  <c r="L26" i="293"/>
  <c r="M26" i="293"/>
  <c r="N26" i="293"/>
  <c r="P26" i="293"/>
  <c r="Q26" i="293"/>
  <c r="R26" i="293"/>
  <c r="S26" i="293"/>
  <c r="C26" i="293"/>
  <c r="O7" i="293"/>
  <c r="O8" i="293"/>
  <c r="O9" i="293"/>
  <c r="O10" i="293"/>
  <c r="O11" i="293"/>
  <c r="O12" i="293"/>
  <c r="O13" i="293"/>
  <c r="O14" i="293"/>
  <c r="O15" i="293"/>
  <c r="O16" i="293"/>
  <c r="O17" i="293"/>
  <c r="O18" i="293"/>
  <c r="O19" i="293"/>
  <c r="O20" i="293"/>
  <c r="O21" i="293"/>
  <c r="O22" i="293"/>
  <c r="O23" i="293"/>
  <c r="O24" i="293"/>
  <c r="O25" i="293"/>
  <c r="O6" i="293"/>
  <c r="O26" i="293" s="1"/>
  <c r="I7" i="293"/>
  <c r="I8" i="293"/>
  <c r="I9" i="293"/>
  <c r="I10" i="293"/>
  <c r="I11" i="293"/>
  <c r="I12" i="293"/>
  <c r="I13" i="293"/>
  <c r="I14" i="293"/>
  <c r="I15" i="293"/>
  <c r="I16" i="293"/>
  <c r="I17" i="293"/>
  <c r="I18" i="293"/>
  <c r="I19" i="293"/>
  <c r="I20" i="293"/>
  <c r="I21" i="293"/>
  <c r="I22" i="293"/>
  <c r="I23" i="293"/>
  <c r="I24" i="293"/>
  <c r="I25" i="293"/>
  <c r="I6" i="293"/>
  <c r="I26" i="293" s="1"/>
  <c r="D30" i="292"/>
  <c r="E30" i="292"/>
  <c r="F30" i="292"/>
  <c r="H30" i="292"/>
  <c r="I30" i="292"/>
  <c r="J30" i="292"/>
  <c r="L30" i="292"/>
  <c r="M30" i="292"/>
  <c r="N30" i="292"/>
  <c r="P30" i="292"/>
  <c r="Q30" i="292"/>
  <c r="S30" i="292"/>
  <c r="T30" i="292"/>
  <c r="U30" i="292"/>
  <c r="C30" i="292"/>
  <c r="V11" i="292"/>
  <c r="V12" i="292"/>
  <c r="V13" i="292"/>
  <c r="V14" i="292"/>
  <c r="V15" i="292"/>
  <c r="V16" i="292"/>
  <c r="V17" i="292"/>
  <c r="V18" i="292"/>
  <c r="V19" i="292"/>
  <c r="V20" i="292"/>
  <c r="V21" i="292"/>
  <c r="V22" i="292"/>
  <c r="V23" i="292"/>
  <c r="V24" i="292"/>
  <c r="V25" i="292"/>
  <c r="V26" i="292"/>
  <c r="V27" i="292"/>
  <c r="V28" i="292"/>
  <c r="V29" i="292"/>
  <c r="V10" i="292"/>
  <c r="R11" i="292"/>
  <c r="R12" i="292"/>
  <c r="R13" i="292"/>
  <c r="R14" i="292"/>
  <c r="R15" i="292"/>
  <c r="R16" i="292"/>
  <c r="R17" i="292"/>
  <c r="R18" i="292"/>
  <c r="R19" i="292"/>
  <c r="R20" i="292"/>
  <c r="R21" i="292"/>
  <c r="R22" i="292"/>
  <c r="R23" i="292"/>
  <c r="R24" i="292"/>
  <c r="R25" i="292"/>
  <c r="R26" i="292"/>
  <c r="R27" i="292"/>
  <c r="R28" i="292"/>
  <c r="R29" i="292"/>
  <c r="R10" i="292"/>
  <c r="O11" i="292"/>
  <c r="O12" i="292"/>
  <c r="O13" i="292"/>
  <c r="O14" i="292"/>
  <c r="O15" i="292"/>
  <c r="O16" i="292"/>
  <c r="O17" i="292"/>
  <c r="O18" i="292"/>
  <c r="O19" i="292"/>
  <c r="O20" i="292"/>
  <c r="O21" i="292"/>
  <c r="O22" i="292"/>
  <c r="O23" i="292"/>
  <c r="O24" i="292"/>
  <c r="O25" i="292"/>
  <c r="O26" i="292"/>
  <c r="O27" i="292"/>
  <c r="O28" i="292"/>
  <c r="O29" i="292"/>
  <c r="O10" i="292"/>
  <c r="K11" i="292"/>
  <c r="K12" i="292"/>
  <c r="K13" i="292"/>
  <c r="K14" i="292"/>
  <c r="K15" i="292"/>
  <c r="K16" i="292"/>
  <c r="K17" i="292"/>
  <c r="K18" i="292"/>
  <c r="K19" i="292"/>
  <c r="K20" i="292"/>
  <c r="K21" i="292"/>
  <c r="K22" i="292"/>
  <c r="K23" i="292"/>
  <c r="K24" i="292"/>
  <c r="K25" i="292"/>
  <c r="K26" i="292"/>
  <c r="K27" i="292"/>
  <c r="K28" i="292"/>
  <c r="K29" i="292"/>
  <c r="K10" i="292"/>
  <c r="G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10" i="292"/>
  <c r="Q28" i="150" l="1"/>
  <c r="R30" i="292"/>
  <c r="V30" i="292"/>
  <c r="G30" i="292"/>
  <c r="K30" i="292"/>
  <c r="O30" i="292"/>
  <c r="P19" i="154"/>
  <c r="Q28" i="153"/>
  <c r="Q28" i="151"/>
  <c r="U9" i="290"/>
  <c r="V9" i="290"/>
  <c r="W9" i="290"/>
  <c r="W28" i="290" s="1"/>
  <c r="U10" i="290"/>
  <c r="V10" i="290"/>
  <c r="W10" i="290"/>
  <c r="U11" i="290"/>
  <c r="X11" i="290" s="1"/>
  <c r="V11" i="290"/>
  <c r="W11" i="290"/>
  <c r="U12" i="290"/>
  <c r="V12" i="290"/>
  <c r="W12" i="290"/>
  <c r="U13" i="290"/>
  <c r="V13" i="290"/>
  <c r="W13" i="290"/>
  <c r="U14" i="290"/>
  <c r="V14" i="290"/>
  <c r="W14" i="290"/>
  <c r="U15" i="290"/>
  <c r="X15" i="290" s="1"/>
  <c r="V15" i="290"/>
  <c r="W15" i="290"/>
  <c r="U16" i="290"/>
  <c r="V16" i="290"/>
  <c r="W16" i="290"/>
  <c r="U17" i="290"/>
  <c r="V17" i="290"/>
  <c r="W17" i="290"/>
  <c r="U18" i="290"/>
  <c r="V18" i="290"/>
  <c r="W18" i="290"/>
  <c r="U19" i="290"/>
  <c r="X19" i="290" s="1"/>
  <c r="V19" i="290"/>
  <c r="W19" i="290"/>
  <c r="U20" i="290"/>
  <c r="V20" i="290"/>
  <c r="W20" i="290"/>
  <c r="U21" i="290"/>
  <c r="V21" i="290"/>
  <c r="W21" i="290"/>
  <c r="U22" i="290"/>
  <c r="V22" i="290"/>
  <c r="W22" i="290"/>
  <c r="U23" i="290"/>
  <c r="X23" i="290" s="1"/>
  <c r="V23" i="290"/>
  <c r="W23" i="290"/>
  <c r="U24" i="290"/>
  <c r="V24" i="290"/>
  <c r="W24" i="290"/>
  <c r="U25" i="290"/>
  <c r="V25" i="290"/>
  <c r="W25" i="290"/>
  <c r="U26" i="290"/>
  <c r="V26" i="290"/>
  <c r="W26" i="290"/>
  <c r="U27" i="290"/>
  <c r="X27" i="290" s="1"/>
  <c r="V27" i="290"/>
  <c r="W27" i="290"/>
  <c r="V8" i="290"/>
  <c r="W8" i="290"/>
  <c r="U8" i="290"/>
  <c r="X8" i="290" s="1"/>
  <c r="D28" i="290"/>
  <c r="E28" i="290"/>
  <c r="F28" i="290"/>
  <c r="G28" i="290"/>
  <c r="H28" i="290"/>
  <c r="I28" i="290"/>
  <c r="J28" i="290"/>
  <c r="K28" i="290"/>
  <c r="L28" i="290"/>
  <c r="M28" i="290"/>
  <c r="N28" i="290"/>
  <c r="O28" i="290"/>
  <c r="P28" i="290"/>
  <c r="Q28" i="290"/>
  <c r="R28" i="290"/>
  <c r="S28" i="290"/>
  <c r="T28" i="290"/>
  <c r="V28" i="290"/>
  <c r="C28" i="290"/>
  <c r="D30" i="289"/>
  <c r="E30" i="289"/>
  <c r="F30" i="289"/>
  <c r="G30" i="289"/>
  <c r="H30" i="289"/>
  <c r="I30" i="289"/>
  <c r="J30" i="289"/>
  <c r="K30" i="289"/>
  <c r="L30" i="289"/>
  <c r="P30" i="289"/>
  <c r="Q30" i="289"/>
  <c r="C30" i="289"/>
  <c r="M11" i="289"/>
  <c r="N11" i="289"/>
  <c r="M12" i="289"/>
  <c r="N12" i="289"/>
  <c r="O12" i="289"/>
  <c r="M13" i="289"/>
  <c r="O13" i="289" s="1"/>
  <c r="N13" i="289"/>
  <c r="M14" i="289"/>
  <c r="N14" i="289"/>
  <c r="M15" i="289"/>
  <c r="N15" i="289"/>
  <c r="M16" i="289"/>
  <c r="N16" i="289"/>
  <c r="O16" i="289"/>
  <c r="M17" i="289"/>
  <c r="N17" i="289"/>
  <c r="M18" i="289"/>
  <c r="N18" i="289"/>
  <c r="M19" i="289"/>
  <c r="N19" i="289"/>
  <c r="O19" i="289" s="1"/>
  <c r="M20" i="289"/>
  <c r="O20" i="289" s="1"/>
  <c r="N20" i="289"/>
  <c r="M21" i="289"/>
  <c r="O21" i="289" s="1"/>
  <c r="N21" i="289"/>
  <c r="M22" i="289"/>
  <c r="O22" i="289" s="1"/>
  <c r="N22" i="289"/>
  <c r="M23" i="289"/>
  <c r="N23" i="289"/>
  <c r="O23" i="289" s="1"/>
  <c r="M24" i="289"/>
  <c r="O24" i="289" s="1"/>
  <c r="N24" i="289"/>
  <c r="M25" i="289"/>
  <c r="N25" i="289"/>
  <c r="M26" i="289"/>
  <c r="N26" i="289"/>
  <c r="M27" i="289"/>
  <c r="N27" i="289"/>
  <c r="O27" i="289" s="1"/>
  <c r="M28" i="289"/>
  <c r="N28" i="289"/>
  <c r="O28" i="289"/>
  <c r="M29" i="289"/>
  <c r="O29" i="289" s="1"/>
  <c r="N29" i="289"/>
  <c r="N10" i="289"/>
  <c r="N30" i="289" s="1"/>
  <c r="M10" i="289"/>
  <c r="D30" i="288"/>
  <c r="E30" i="288"/>
  <c r="F30" i="288"/>
  <c r="G30" i="288"/>
  <c r="H30" i="288"/>
  <c r="I30" i="288"/>
  <c r="J30" i="288"/>
  <c r="C30" i="288"/>
  <c r="K11" i="288"/>
  <c r="L11" i="288"/>
  <c r="L30" i="288" s="1"/>
  <c r="K12" i="288"/>
  <c r="M12" i="288" s="1"/>
  <c r="L12" i="288"/>
  <c r="K13" i="288"/>
  <c r="M13" i="288" s="1"/>
  <c r="L13" i="288"/>
  <c r="K14" i="288"/>
  <c r="M14" i="288" s="1"/>
  <c r="L14" i="288"/>
  <c r="K15" i="288"/>
  <c r="L15" i="288"/>
  <c r="M15" i="288" s="1"/>
  <c r="K16" i="288"/>
  <c r="M16" i="288" s="1"/>
  <c r="L16" i="288"/>
  <c r="K17" i="288"/>
  <c r="L17" i="288"/>
  <c r="K18" i="288"/>
  <c r="L18" i="288"/>
  <c r="K19" i="288"/>
  <c r="L19" i="288"/>
  <c r="M19" i="288" s="1"/>
  <c r="K20" i="288"/>
  <c r="L20" i="288"/>
  <c r="M20" i="288"/>
  <c r="K21" i="288"/>
  <c r="M21" i="288" s="1"/>
  <c r="L21" i="288"/>
  <c r="K22" i="288"/>
  <c r="L22" i="288"/>
  <c r="K23" i="288"/>
  <c r="L23" i="288"/>
  <c r="K24" i="288"/>
  <c r="L24" i="288"/>
  <c r="M24" i="288"/>
  <c r="K25" i="288"/>
  <c r="L25" i="288"/>
  <c r="K26" i="288"/>
  <c r="L26" i="288"/>
  <c r="K27" i="288"/>
  <c r="L27" i="288"/>
  <c r="M27" i="288" s="1"/>
  <c r="K28" i="288"/>
  <c r="M28" i="288" s="1"/>
  <c r="L28" i="288"/>
  <c r="K29" i="288"/>
  <c r="M29" i="288" s="1"/>
  <c r="L29" i="288"/>
  <c r="M10" i="288"/>
  <c r="L10" i="288"/>
  <c r="K10" i="288"/>
  <c r="K30" i="288" s="1"/>
  <c r="R29" i="289"/>
  <c r="R28" i="289"/>
  <c r="R27" i="289"/>
  <c r="R26" i="289"/>
  <c r="R25" i="289"/>
  <c r="R24" i="289"/>
  <c r="R23" i="289"/>
  <c r="R22" i="289"/>
  <c r="R21" i="289"/>
  <c r="R20" i="289"/>
  <c r="R19" i="289"/>
  <c r="R18" i="289"/>
  <c r="R17" i="289"/>
  <c r="R16" i="289"/>
  <c r="R15" i="289"/>
  <c r="R14" i="289"/>
  <c r="R13" i="289"/>
  <c r="R12" i="289"/>
  <c r="R11" i="289"/>
  <c r="R10" i="289"/>
  <c r="R30" i="289" s="1"/>
  <c r="I7" i="172"/>
  <c r="J7" i="172"/>
  <c r="K7" i="172"/>
  <c r="I8" i="172"/>
  <c r="J8" i="172"/>
  <c r="K8" i="172"/>
  <c r="K26" i="172" s="1"/>
  <c r="I9" i="172"/>
  <c r="J9" i="172"/>
  <c r="K9" i="172"/>
  <c r="I10" i="172"/>
  <c r="J10" i="172"/>
  <c r="K10" i="172"/>
  <c r="I11" i="172"/>
  <c r="J11" i="172"/>
  <c r="K11" i="172"/>
  <c r="I12" i="172"/>
  <c r="J12" i="172"/>
  <c r="K12" i="172"/>
  <c r="I13" i="172"/>
  <c r="J13" i="172"/>
  <c r="K13" i="172"/>
  <c r="I14" i="172"/>
  <c r="J14" i="172"/>
  <c r="K14" i="172"/>
  <c r="I15" i="172"/>
  <c r="J15" i="172"/>
  <c r="K15" i="172"/>
  <c r="I16" i="172"/>
  <c r="J16" i="172"/>
  <c r="K16" i="172"/>
  <c r="I17" i="172"/>
  <c r="J17" i="172"/>
  <c r="K17" i="172"/>
  <c r="I18" i="172"/>
  <c r="J18" i="172"/>
  <c r="K18" i="172"/>
  <c r="I19" i="172"/>
  <c r="J19" i="172"/>
  <c r="K19" i="172"/>
  <c r="I20" i="172"/>
  <c r="J20" i="172"/>
  <c r="K20" i="172"/>
  <c r="I21" i="172"/>
  <c r="J21" i="172"/>
  <c r="K21" i="172"/>
  <c r="I22" i="172"/>
  <c r="J22" i="172"/>
  <c r="K22" i="172"/>
  <c r="I23" i="172"/>
  <c r="J23" i="172"/>
  <c r="K23" i="172"/>
  <c r="I24" i="172"/>
  <c r="J24" i="172"/>
  <c r="K24" i="172"/>
  <c r="I25" i="172"/>
  <c r="J25" i="172"/>
  <c r="K25" i="172"/>
  <c r="J6" i="172"/>
  <c r="K6" i="172"/>
  <c r="I6" i="172"/>
  <c r="D26" i="172"/>
  <c r="E26" i="172"/>
  <c r="F26" i="172"/>
  <c r="G26" i="172"/>
  <c r="H26" i="172"/>
  <c r="J26" i="172"/>
  <c r="C26" i="172"/>
  <c r="D27" i="173"/>
  <c r="E27" i="173"/>
  <c r="F27" i="173"/>
  <c r="G27" i="173"/>
  <c r="H27" i="173"/>
  <c r="I27" i="173"/>
  <c r="J27" i="173"/>
  <c r="K27" i="173"/>
  <c r="L27" i="173"/>
  <c r="M27" i="173"/>
  <c r="N27" i="173"/>
  <c r="O27" i="173"/>
  <c r="P27" i="173"/>
  <c r="Q27" i="173"/>
  <c r="R27" i="173"/>
  <c r="C27" i="173"/>
  <c r="S8" i="173"/>
  <c r="U8" i="173" s="1"/>
  <c r="T8" i="173"/>
  <c r="T27" i="173" s="1"/>
  <c r="S9" i="173"/>
  <c r="U9" i="173" s="1"/>
  <c r="T9" i="173"/>
  <c r="S10" i="173"/>
  <c r="T10" i="173"/>
  <c r="S11" i="173"/>
  <c r="T11" i="173"/>
  <c r="S12" i="173"/>
  <c r="T12" i="173"/>
  <c r="S13" i="173"/>
  <c r="T13" i="173"/>
  <c r="U13" i="173"/>
  <c r="S14" i="173"/>
  <c r="U14" i="173" s="1"/>
  <c r="T14" i="173"/>
  <c r="S15" i="173"/>
  <c r="T15" i="173"/>
  <c r="S16" i="173"/>
  <c r="T16" i="173"/>
  <c r="S17" i="173"/>
  <c r="T17" i="173"/>
  <c r="U17" i="173" s="1"/>
  <c r="S18" i="173"/>
  <c r="T18" i="173"/>
  <c r="U18" i="173"/>
  <c r="S19" i="173"/>
  <c r="U19" i="173" s="1"/>
  <c r="T19" i="173"/>
  <c r="S20" i="173"/>
  <c r="T20" i="173"/>
  <c r="S21" i="173"/>
  <c r="U21" i="173" s="1"/>
  <c r="T21" i="173"/>
  <c r="S22" i="173"/>
  <c r="U22" i="173" s="1"/>
  <c r="T22" i="173"/>
  <c r="S23" i="173"/>
  <c r="T23" i="173"/>
  <c r="S24" i="173"/>
  <c r="U24" i="173" s="1"/>
  <c r="T24" i="173"/>
  <c r="S25" i="173"/>
  <c r="T25" i="173"/>
  <c r="U25" i="173"/>
  <c r="S26" i="173"/>
  <c r="T26" i="173"/>
  <c r="U26" i="173"/>
  <c r="U7" i="173"/>
  <c r="T7" i="173"/>
  <c r="S7" i="173"/>
  <c r="D27" i="171"/>
  <c r="E27" i="171"/>
  <c r="C27" i="171"/>
  <c r="AA11" i="287"/>
  <c r="AB11" i="287"/>
  <c r="AA12" i="287"/>
  <c r="AC12" i="287" s="1"/>
  <c r="AB12" i="287"/>
  <c r="AA13" i="287"/>
  <c r="AB13" i="287"/>
  <c r="AA14" i="287"/>
  <c r="AB14" i="287"/>
  <c r="AA15" i="287"/>
  <c r="AB15" i="287"/>
  <c r="AA16" i="287"/>
  <c r="AB16" i="287"/>
  <c r="AA17" i="287"/>
  <c r="AB17" i="287"/>
  <c r="AA18" i="287"/>
  <c r="AB18" i="287"/>
  <c r="AA19" i="287"/>
  <c r="AB19" i="287"/>
  <c r="AA20" i="287"/>
  <c r="AB20" i="287"/>
  <c r="AA21" i="287"/>
  <c r="AB21" i="287"/>
  <c r="AA22" i="287"/>
  <c r="AB22" i="287"/>
  <c r="AA23" i="287"/>
  <c r="AB23" i="287"/>
  <c r="AA24" i="287"/>
  <c r="AB24" i="287"/>
  <c r="AA25" i="287"/>
  <c r="AB25" i="287"/>
  <c r="AA26" i="287"/>
  <c r="AB26" i="287"/>
  <c r="AA27" i="287"/>
  <c r="AB27" i="287"/>
  <c r="AA28" i="287"/>
  <c r="AB28" i="287"/>
  <c r="AA29" i="287"/>
  <c r="AB29" i="287"/>
  <c r="AC29" i="287" s="1"/>
  <c r="AB10" i="287"/>
  <c r="AA10" i="287"/>
  <c r="D30" i="287"/>
  <c r="E30" i="287"/>
  <c r="F30" i="287"/>
  <c r="G30" i="287"/>
  <c r="H30" i="287"/>
  <c r="I30" i="287"/>
  <c r="J30" i="287"/>
  <c r="K30" i="287"/>
  <c r="L30" i="287"/>
  <c r="M30" i="287"/>
  <c r="N30" i="287"/>
  <c r="S30" i="287"/>
  <c r="T30" i="287"/>
  <c r="U30" i="287"/>
  <c r="V30" i="287"/>
  <c r="W30" i="287"/>
  <c r="X30" i="287"/>
  <c r="Y30" i="287"/>
  <c r="Z30" i="287"/>
  <c r="C30" i="287"/>
  <c r="D28" i="283"/>
  <c r="E28" i="283"/>
  <c r="F28" i="283"/>
  <c r="G28" i="283"/>
  <c r="H28" i="283"/>
  <c r="I28" i="283"/>
  <c r="J28" i="283"/>
  <c r="C28" i="283"/>
  <c r="K9" i="283"/>
  <c r="L9" i="283"/>
  <c r="K10" i="283"/>
  <c r="L10" i="283"/>
  <c r="K11" i="283"/>
  <c r="L11" i="283"/>
  <c r="K12" i="283"/>
  <c r="L12" i="283"/>
  <c r="M12" i="283" s="1"/>
  <c r="K13" i="283"/>
  <c r="L13" i="283"/>
  <c r="K14" i="283"/>
  <c r="L14" i="283"/>
  <c r="K15" i="283"/>
  <c r="L15" i="283"/>
  <c r="K16" i="283"/>
  <c r="L16" i="283"/>
  <c r="K17" i="283"/>
  <c r="L17" i="283"/>
  <c r="K18" i="283"/>
  <c r="L18" i="283"/>
  <c r="K19" i="283"/>
  <c r="L19" i="283"/>
  <c r="M19" i="283" s="1"/>
  <c r="K20" i="283"/>
  <c r="L20" i="283"/>
  <c r="M20" i="283"/>
  <c r="K21" i="283"/>
  <c r="M21" i="283" s="1"/>
  <c r="L21" i="283"/>
  <c r="K22" i="283"/>
  <c r="L22" i="283"/>
  <c r="K23" i="283"/>
  <c r="L23" i="283"/>
  <c r="K24" i="283"/>
  <c r="L24" i="283"/>
  <c r="M24" i="283"/>
  <c r="K25" i="283"/>
  <c r="L25" i="283"/>
  <c r="K26" i="283"/>
  <c r="L26" i="283"/>
  <c r="K27" i="283"/>
  <c r="L27" i="283"/>
  <c r="L8" i="283"/>
  <c r="K8" i="283"/>
  <c r="K28" i="283" s="1"/>
  <c r="S27" i="173" l="1"/>
  <c r="U27" i="173"/>
  <c r="M13" i="283"/>
  <c r="AC15" i="287"/>
  <c r="AC13" i="287"/>
  <c r="U15" i="173"/>
  <c r="U12" i="173"/>
  <c r="U10" i="173"/>
  <c r="M26" i="288"/>
  <c r="M17" i="288"/>
  <c r="O10" i="289"/>
  <c r="O25" i="289"/>
  <c r="O18" i="289"/>
  <c r="O11" i="289"/>
  <c r="X24" i="290"/>
  <c r="X20" i="290"/>
  <c r="X16" i="290"/>
  <c r="X28" i="290" s="1"/>
  <c r="X12" i="290"/>
  <c r="M9" i="283"/>
  <c r="U23" i="173"/>
  <c r="M22" i="288"/>
  <c r="O14" i="289"/>
  <c r="X25" i="290"/>
  <c r="X21" i="290"/>
  <c r="X17" i="290"/>
  <c r="X13" i="290"/>
  <c r="X9" i="290"/>
  <c r="M30" i="289"/>
  <c r="M17" i="283"/>
  <c r="AC11" i="287"/>
  <c r="U20" i="173"/>
  <c r="M25" i="283"/>
  <c r="M18" i="283"/>
  <c r="M16" i="283"/>
  <c r="M14" i="283"/>
  <c r="M10" i="283"/>
  <c r="AC28" i="287"/>
  <c r="AC26" i="287"/>
  <c r="AC24" i="287"/>
  <c r="AC20" i="287"/>
  <c r="AC18" i="287"/>
  <c r="U16" i="173"/>
  <c r="U11" i="173"/>
  <c r="M25" i="288"/>
  <c r="M23" i="288"/>
  <c r="M18" i="288"/>
  <c r="M11" i="288"/>
  <c r="M30" i="288" s="1"/>
  <c r="O26" i="289"/>
  <c r="O17" i="289"/>
  <c r="O15" i="289"/>
  <c r="X26" i="290"/>
  <c r="X22" i="290"/>
  <c r="X18" i="290"/>
  <c r="X14" i="290"/>
  <c r="X10" i="290"/>
  <c r="AC16" i="287"/>
  <c r="AC27" i="287"/>
  <c r="AC25" i="287"/>
  <c r="AC23" i="287"/>
  <c r="AC21" i="287"/>
  <c r="AC17" i="287"/>
  <c r="AC10" i="287"/>
  <c r="AC19" i="287"/>
  <c r="AC22" i="287"/>
  <c r="AC14" i="287"/>
  <c r="M23" i="283"/>
  <c r="L28" i="283"/>
  <c r="M8" i="283"/>
  <c r="M28" i="283" s="1"/>
  <c r="M26" i="283"/>
  <c r="M15" i="283"/>
  <c r="M27" i="283"/>
  <c r="M22" i="283"/>
  <c r="M11" i="283"/>
  <c r="U28" i="290"/>
  <c r="I26" i="172"/>
  <c r="AA30" i="287"/>
  <c r="AB30" i="287"/>
  <c r="O30" i="289" l="1"/>
  <c r="AC30" i="287"/>
  <c r="C9" i="266"/>
  <c r="D9" i="266"/>
  <c r="P9" i="266" s="1"/>
  <c r="E9" i="266"/>
  <c r="O9" i="266" s="1"/>
  <c r="F9" i="266"/>
  <c r="G9" i="266"/>
  <c r="H9" i="266"/>
  <c r="I9" i="266"/>
  <c r="J9" i="266"/>
  <c r="K9" i="266"/>
  <c r="L9" i="266"/>
  <c r="M9" i="266"/>
  <c r="N9" i="266"/>
  <c r="C10" i="266"/>
  <c r="D10" i="266"/>
  <c r="E10" i="266"/>
  <c r="O10" i="266" s="1"/>
  <c r="F10" i="266"/>
  <c r="G10" i="266"/>
  <c r="H10" i="266"/>
  <c r="I10" i="266"/>
  <c r="J10" i="266"/>
  <c r="K10" i="266"/>
  <c r="L10" i="266"/>
  <c r="M10" i="266"/>
  <c r="N10" i="266"/>
  <c r="C11" i="266"/>
  <c r="D11" i="266"/>
  <c r="P11" i="266" s="1"/>
  <c r="E11" i="266"/>
  <c r="F11" i="266"/>
  <c r="G11" i="266"/>
  <c r="H11" i="266"/>
  <c r="I11" i="266"/>
  <c r="J11" i="266"/>
  <c r="K11" i="266"/>
  <c r="L11" i="266"/>
  <c r="M11" i="266"/>
  <c r="N11" i="266"/>
  <c r="C12" i="266"/>
  <c r="D12" i="266"/>
  <c r="E12" i="266"/>
  <c r="F12" i="266"/>
  <c r="G12" i="266"/>
  <c r="H12" i="266"/>
  <c r="I12" i="266"/>
  <c r="J12" i="266"/>
  <c r="K12" i="266"/>
  <c r="L12" i="266"/>
  <c r="M12" i="266"/>
  <c r="N12" i="266"/>
  <c r="C13" i="266"/>
  <c r="D13" i="266"/>
  <c r="E13" i="266"/>
  <c r="F13" i="266"/>
  <c r="G13" i="266"/>
  <c r="H13" i="266"/>
  <c r="I13" i="266"/>
  <c r="J13" i="266"/>
  <c r="K13" i="266"/>
  <c r="L13" i="266"/>
  <c r="M13" i="266"/>
  <c r="N13" i="266"/>
  <c r="C14" i="266"/>
  <c r="D14" i="266"/>
  <c r="E14" i="266"/>
  <c r="F14" i="266"/>
  <c r="G14" i="266"/>
  <c r="H14" i="266"/>
  <c r="I14" i="266"/>
  <c r="J14" i="266"/>
  <c r="K14" i="266"/>
  <c r="L14" i="266"/>
  <c r="M14" i="266"/>
  <c r="N14" i="266"/>
  <c r="C15" i="266"/>
  <c r="D15" i="266"/>
  <c r="P15" i="266" s="1"/>
  <c r="E15" i="266"/>
  <c r="O15" i="266" s="1"/>
  <c r="F15" i="266"/>
  <c r="G15" i="266"/>
  <c r="H15" i="266"/>
  <c r="I15" i="266"/>
  <c r="J15" i="266"/>
  <c r="K15" i="266"/>
  <c r="L15" i="266"/>
  <c r="M15" i="266"/>
  <c r="N15" i="266"/>
  <c r="C16" i="266"/>
  <c r="D16" i="266"/>
  <c r="E16" i="266"/>
  <c r="O16" i="266" s="1"/>
  <c r="F16" i="266"/>
  <c r="G16" i="266"/>
  <c r="H16" i="266"/>
  <c r="I16" i="266"/>
  <c r="J16" i="266"/>
  <c r="K16" i="266"/>
  <c r="L16" i="266"/>
  <c r="M16" i="266"/>
  <c r="N16" i="266"/>
  <c r="C17" i="266"/>
  <c r="D17" i="266"/>
  <c r="E17" i="266"/>
  <c r="F17" i="266"/>
  <c r="G17" i="266"/>
  <c r="H17" i="266"/>
  <c r="I17" i="266"/>
  <c r="J17" i="266"/>
  <c r="K17" i="266"/>
  <c r="L17" i="266"/>
  <c r="M17" i="266"/>
  <c r="N17" i="266"/>
  <c r="C18" i="266"/>
  <c r="D18" i="266"/>
  <c r="P18" i="266" s="1"/>
  <c r="E18" i="266"/>
  <c r="F18" i="266"/>
  <c r="G18" i="266"/>
  <c r="H18" i="266"/>
  <c r="I18" i="266"/>
  <c r="J18" i="266"/>
  <c r="K18" i="266"/>
  <c r="L18" i="266"/>
  <c r="M18" i="266"/>
  <c r="N18" i="266"/>
  <c r="C19" i="266"/>
  <c r="D19" i="266"/>
  <c r="E19" i="266"/>
  <c r="O19" i="266" s="1"/>
  <c r="F19" i="266"/>
  <c r="G19" i="266"/>
  <c r="H19" i="266"/>
  <c r="I19" i="266"/>
  <c r="J19" i="266"/>
  <c r="K19" i="266"/>
  <c r="L19" i="266"/>
  <c r="M19" i="266"/>
  <c r="N19" i="266"/>
  <c r="C20" i="266"/>
  <c r="D20" i="266"/>
  <c r="E20" i="266"/>
  <c r="F20" i="266"/>
  <c r="G20" i="266"/>
  <c r="H20" i="266"/>
  <c r="I20" i="266"/>
  <c r="J20" i="266"/>
  <c r="K20" i="266"/>
  <c r="L20" i="266"/>
  <c r="M20" i="266"/>
  <c r="N20" i="266"/>
  <c r="C21" i="266"/>
  <c r="D21" i="266"/>
  <c r="E21" i="266"/>
  <c r="F21" i="266"/>
  <c r="G21" i="266"/>
  <c r="H21" i="266"/>
  <c r="I21" i="266"/>
  <c r="J21" i="266"/>
  <c r="K21" i="266"/>
  <c r="L21" i="266"/>
  <c r="M21" i="266"/>
  <c r="N21" i="266"/>
  <c r="C22" i="266"/>
  <c r="D22" i="266"/>
  <c r="E22" i="266"/>
  <c r="O22" i="266" s="1"/>
  <c r="F22" i="266"/>
  <c r="G22" i="266"/>
  <c r="H22" i="266"/>
  <c r="I22" i="266"/>
  <c r="J22" i="266"/>
  <c r="K22" i="266"/>
  <c r="L22" i="266"/>
  <c r="M22" i="266"/>
  <c r="N22" i="266"/>
  <c r="C23" i="266"/>
  <c r="D23" i="266"/>
  <c r="P23" i="266" s="1"/>
  <c r="E23" i="266"/>
  <c r="F23" i="266"/>
  <c r="G23" i="266"/>
  <c r="H23" i="266"/>
  <c r="I23" i="266"/>
  <c r="J23" i="266"/>
  <c r="K23" i="266"/>
  <c r="L23" i="266"/>
  <c r="M23" i="266"/>
  <c r="N23" i="266"/>
  <c r="C24" i="266"/>
  <c r="D24" i="266"/>
  <c r="E24" i="266"/>
  <c r="F24" i="266"/>
  <c r="G24" i="266"/>
  <c r="H24" i="266"/>
  <c r="I24" i="266"/>
  <c r="J24" i="266"/>
  <c r="K24" i="266"/>
  <c r="L24" i="266"/>
  <c r="M24" i="266"/>
  <c r="N24" i="266"/>
  <c r="C25" i="266"/>
  <c r="D25" i="266"/>
  <c r="E25" i="266"/>
  <c r="F25" i="266"/>
  <c r="G25" i="266"/>
  <c r="H25" i="266"/>
  <c r="I25" i="266"/>
  <c r="J25" i="266"/>
  <c r="K25" i="266"/>
  <c r="L25" i="266"/>
  <c r="M25" i="266"/>
  <c r="N25" i="266"/>
  <c r="C26" i="266"/>
  <c r="D26" i="266"/>
  <c r="E26" i="266"/>
  <c r="F26" i="266"/>
  <c r="G26" i="266"/>
  <c r="H26" i="266"/>
  <c r="I26" i="266"/>
  <c r="J26" i="266"/>
  <c r="K26" i="266"/>
  <c r="L26" i="266"/>
  <c r="M26" i="266"/>
  <c r="N26" i="266"/>
  <c r="C27" i="266"/>
  <c r="D27" i="266"/>
  <c r="P27" i="266" s="1"/>
  <c r="E27" i="266"/>
  <c r="F27" i="266"/>
  <c r="G27" i="266"/>
  <c r="H27" i="266"/>
  <c r="I27" i="266"/>
  <c r="J27" i="266"/>
  <c r="K27" i="266"/>
  <c r="L27" i="266"/>
  <c r="M27" i="266"/>
  <c r="N27" i="266"/>
  <c r="D8" i="266"/>
  <c r="E8" i="266"/>
  <c r="F8" i="266"/>
  <c r="F28" i="266" s="1"/>
  <c r="G8" i="266"/>
  <c r="H8" i="266"/>
  <c r="I8" i="266"/>
  <c r="J8" i="266"/>
  <c r="J28" i="266" s="1"/>
  <c r="K8" i="266"/>
  <c r="L8" i="266"/>
  <c r="L28" i="266" s="1"/>
  <c r="M8" i="266"/>
  <c r="N8" i="266"/>
  <c r="N28" i="266" s="1"/>
  <c r="C8" i="266"/>
  <c r="H28" i="266"/>
  <c r="G28" i="266"/>
  <c r="P26" i="266"/>
  <c r="P24" i="266"/>
  <c r="P21" i="266"/>
  <c r="P19" i="266"/>
  <c r="P16" i="266"/>
  <c r="P13" i="266"/>
  <c r="P12" i="266"/>
  <c r="P10" i="266"/>
  <c r="N88" i="266"/>
  <c r="M88" i="266"/>
  <c r="L88" i="266"/>
  <c r="K88" i="266"/>
  <c r="J88" i="266"/>
  <c r="I88" i="266"/>
  <c r="H88" i="266"/>
  <c r="G88" i="266"/>
  <c r="F88" i="266"/>
  <c r="E88" i="266"/>
  <c r="D88" i="266"/>
  <c r="C88" i="266"/>
  <c r="P87" i="266"/>
  <c r="O87" i="266"/>
  <c r="P86" i="266"/>
  <c r="O86" i="266"/>
  <c r="P85" i="266"/>
  <c r="O85" i="266"/>
  <c r="Q85" i="266" s="1"/>
  <c r="P84" i="266"/>
  <c r="O84" i="266"/>
  <c r="P83" i="266"/>
  <c r="O83" i="266"/>
  <c r="P82" i="266"/>
  <c r="O82" i="266"/>
  <c r="P81" i="266"/>
  <c r="O81" i="266"/>
  <c r="P80" i="266"/>
  <c r="O80" i="266"/>
  <c r="P79" i="266"/>
  <c r="O79" i="266"/>
  <c r="P78" i="266"/>
  <c r="O78" i="266"/>
  <c r="P77" i="266"/>
  <c r="O77" i="266"/>
  <c r="P76" i="266"/>
  <c r="O76" i="266"/>
  <c r="P75" i="266"/>
  <c r="O75" i="266"/>
  <c r="P74" i="266"/>
  <c r="O74" i="266"/>
  <c r="P73" i="266"/>
  <c r="O73" i="266"/>
  <c r="P72" i="266"/>
  <c r="O72" i="266"/>
  <c r="P71" i="266"/>
  <c r="O71" i="266"/>
  <c r="P70" i="266"/>
  <c r="O70" i="266"/>
  <c r="P69" i="266"/>
  <c r="O69" i="266"/>
  <c r="P68" i="266"/>
  <c r="O68" i="266"/>
  <c r="D58" i="266"/>
  <c r="E58" i="266"/>
  <c r="F58" i="266"/>
  <c r="G58" i="266"/>
  <c r="H58" i="266"/>
  <c r="I58" i="266"/>
  <c r="J58" i="266"/>
  <c r="K58" i="266"/>
  <c r="L58" i="266"/>
  <c r="M58" i="266"/>
  <c r="N58" i="266"/>
  <c r="C58" i="266"/>
  <c r="O39" i="266"/>
  <c r="P39" i="266"/>
  <c r="O40" i="266"/>
  <c r="P40" i="266"/>
  <c r="O41" i="266"/>
  <c r="P41" i="266"/>
  <c r="O42" i="266"/>
  <c r="P42" i="266"/>
  <c r="O43" i="266"/>
  <c r="P43" i="266"/>
  <c r="O44" i="266"/>
  <c r="P44" i="266"/>
  <c r="O45" i="266"/>
  <c r="P45" i="266"/>
  <c r="O46" i="266"/>
  <c r="P46" i="266"/>
  <c r="O47" i="266"/>
  <c r="P47" i="266"/>
  <c r="O48" i="266"/>
  <c r="P48" i="266"/>
  <c r="O49" i="266"/>
  <c r="P49" i="266"/>
  <c r="O50" i="266"/>
  <c r="P50" i="266"/>
  <c r="O51" i="266"/>
  <c r="P51" i="266"/>
  <c r="O52" i="266"/>
  <c r="P52" i="266"/>
  <c r="O53" i="266"/>
  <c r="P53" i="266"/>
  <c r="O54" i="266"/>
  <c r="P54" i="266"/>
  <c r="O55" i="266"/>
  <c r="P55" i="266"/>
  <c r="O56" i="266"/>
  <c r="P56" i="266"/>
  <c r="O57" i="266"/>
  <c r="P57" i="266"/>
  <c r="P38" i="266"/>
  <c r="O38" i="266"/>
  <c r="D29" i="269"/>
  <c r="E29" i="269"/>
  <c r="F29" i="269"/>
  <c r="G29" i="269"/>
  <c r="H29" i="269"/>
  <c r="I29" i="269"/>
  <c r="J29" i="269"/>
  <c r="K29" i="269"/>
  <c r="L29" i="269"/>
  <c r="M29" i="269"/>
  <c r="N29" i="269"/>
  <c r="C29" i="269"/>
  <c r="O10" i="269"/>
  <c r="P10" i="269"/>
  <c r="O11" i="269"/>
  <c r="Q11" i="269" s="1"/>
  <c r="P11" i="269"/>
  <c r="O12" i="269"/>
  <c r="P12" i="269"/>
  <c r="O13" i="269"/>
  <c r="Q13" i="269" s="1"/>
  <c r="P13" i="269"/>
  <c r="O14" i="269"/>
  <c r="P14" i="269"/>
  <c r="O15" i="269"/>
  <c r="P15" i="269"/>
  <c r="O16" i="269"/>
  <c r="P16" i="269"/>
  <c r="Q16" i="269"/>
  <c r="O17" i="269"/>
  <c r="P17" i="269"/>
  <c r="O18" i="269"/>
  <c r="P18" i="269"/>
  <c r="O19" i="269"/>
  <c r="P19" i="269"/>
  <c r="Q19" i="269" s="1"/>
  <c r="O20" i="269"/>
  <c r="Q20" i="269" s="1"/>
  <c r="P20" i="269"/>
  <c r="O21" i="269"/>
  <c r="P21" i="269"/>
  <c r="O22" i="269"/>
  <c r="Q22" i="269" s="1"/>
  <c r="P22" i="269"/>
  <c r="O23" i="269"/>
  <c r="P23" i="269"/>
  <c r="Q23" i="269" s="1"/>
  <c r="O24" i="269"/>
  <c r="Q24" i="269" s="1"/>
  <c r="P24" i="269"/>
  <c r="O25" i="269"/>
  <c r="P25" i="269"/>
  <c r="O26" i="269"/>
  <c r="P26" i="269"/>
  <c r="O27" i="269"/>
  <c r="P27" i="269"/>
  <c r="O28" i="269"/>
  <c r="P28" i="269"/>
  <c r="Q28" i="269"/>
  <c r="P9" i="269"/>
  <c r="P29" i="269" s="1"/>
  <c r="O9" i="269"/>
  <c r="L39" i="264"/>
  <c r="L40" i="264"/>
  <c r="L41" i="264"/>
  <c r="L42" i="264"/>
  <c r="L43" i="264"/>
  <c r="L44" i="264"/>
  <c r="L45" i="264"/>
  <c r="L46" i="264"/>
  <c r="L47" i="264"/>
  <c r="L48" i="264"/>
  <c r="L49" i="264"/>
  <c r="L50" i="264"/>
  <c r="L51" i="264"/>
  <c r="L52" i="264"/>
  <c r="L53" i="264"/>
  <c r="L54" i="264"/>
  <c r="L55" i="264"/>
  <c r="L56" i="264"/>
  <c r="L57" i="264"/>
  <c r="L38" i="264"/>
  <c r="I39" i="264"/>
  <c r="I40" i="264"/>
  <c r="I41" i="264"/>
  <c r="I42" i="264"/>
  <c r="I43" i="264"/>
  <c r="I44" i="264"/>
  <c r="I45" i="264"/>
  <c r="I46" i="264"/>
  <c r="I47" i="264"/>
  <c r="I48" i="264"/>
  <c r="I49" i="264"/>
  <c r="I50" i="264"/>
  <c r="I51" i="264"/>
  <c r="I52" i="264"/>
  <c r="I53" i="264"/>
  <c r="I54" i="264"/>
  <c r="I55" i="264"/>
  <c r="I56" i="264"/>
  <c r="I57" i="264"/>
  <c r="I38" i="264"/>
  <c r="F39" i="264"/>
  <c r="F40" i="264"/>
  <c r="F41" i="264"/>
  <c r="F42" i="264"/>
  <c r="F43" i="264"/>
  <c r="F44" i="264"/>
  <c r="F45" i="264"/>
  <c r="F46" i="264"/>
  <c r="F47" i="264"/>
  <c r="F48" i="264"/>
  <c r="F49" i="264"/>
  <c r="F50" i="264"/>
  <c r="F51" i="264"/>
  <c r="F52" i="264"/>
  <c r="F53" i="264"/>
  <c r="F54" i="264"/>
  <c r="F55" i="264"/>
  <c r="F56" i="264"/>
  <c r="F57" i="264"/>
  <c r="F38" i="264"/>
  <c r="D58" i="264"/>
  <c r="E58" i="264"/>
  <c r="G58" i="264"/>
  <c r="H58" i="264"/>
  <c r="J58" i="264"/>
  <c r="K58" i="264"/>
  <c r="M58" i="264"/>
  <c r="N58" i="264"/>
  <c r="C58" i="264"/>
  <c r="W67" i="263"/>
  <c r="W68" i="263"/>
  <c r="W69" i="263"/>
  <c r="W70" i="263"/>
  <c r="W71" i="263"/>
  <c r="W72" i="263"/>
  <c r="W73" i="263"/>
  <c r="W74" i="263"/>
  <c r="W75" i="263"/>
  <c r="W76" i="263"/>
  <c r="W77" i="263"/>
  <c r="W78" i="263"/>
  <c r="W79" i="263"/>
  <c r="W80" i="263"/>
  <c r="W81" i="263"/>
  <c r="W82" i="263"/>
  <c r="W83" i="263"/>
  <c r="W84" i="263"/>
  <c r="W85" i="263"/>
  <c r="W66" i="263"/>
  <c r="R67" i="263"/>
  <c r="R68" i="263"/>
  <c r="R69" i="263"/>
  <c r="R70" i="263"/>
  <c r="R71" i="263"/>
  <c r="R72" i="263"/>
  <c r="R73" i="263"/>
  <c r="R74" i="263"/>
  <c r="R75" i="263"/>
  <c r="R76" i="263"/>
  <c r="R77" i="263"/>
  <c r="R78" i="263"/>
  <c r="R79" i="263"/>
  <c r="R80" i="263"/>
  <c r="R81" i="263"/>
  <c r="R82" i="263"/>
  <c r="R83" i="263"/>
  <c r="R84" i="263"/>
  <c r="R85" i="263"/>
  <c r="R66" i="263"/>
  <c r="O67" i="263"/>
  <c r="O68" i="263"/>
  <c r="O69" i="263"/>
  <c r="O70" i="263"/>
  <c r="O71" i="263"/>
  <c r="O72" i="263"/>
  <c r="O73" i="263"/>
  <c r="O74" i="263"/>
  <c r="O75" i="263"/>
  <c r="O76" i="263"/>
  <c r="O77" i="263"/>
  <c r="O78" i="263"/>
  <c r="O79" i="263"/>
  <c r="O80" i="263"/>
  <c r="O81" i="263"/>
  <c r="O82" i="263"/>
  <c r="O83" i="263"/>
  <c r="O84" i="263"/>
  <c r="O85" i="263"/>
  <c r="O66" i="263"/>
  <c r="L67" i="263"/>
  <c r="L68" i="263"/>
  <c r="L69" i="263"/>
  <c r="L70" i="263"/>
  <c r="L71" i="263"/>
  <c r="L72" i="263"/>
  <c r="L73" i="263"/>
  <c r="L74" i="263"/>
  <c r="L75" i="263"/>
  <c r="L76" i="263"/>
  <c r="L77" i="263"/>
  <c r="L78" i="263"/>
  <c r="L79" i="263"/>
  <c r="L80" i="263"/>
  <c r="L81" i="263"/>
  <c r="L82" i="263"/>
  <c r="L83" i="263"/>
  <c r="L84" i="263"/>
  <c r="L85" i="263"/>
  <c r="L66" i="263"/>
  <c r="I67" i="263"/>
  <c r="I68" i="263"/>
  <c r="I69" i="263"/>
  <c r="I70" i="263"/>
  <c r="I71" i="263"/>
  <c r="I72" i="263"/>
  <c r="I73" i="263"/>
  <c r="I74" i="263"/>
  <c r="I75" i="263"/>
  <c r="I76" i="263"/>
  <c r="I77" i="263"/>
  <c r="I78" i="263"/>
  <c r="I79" i="263"/>
  <c r="I80" i="263"/>
  <c r="I81" i="263"/>
  <c r="I82" i="263"/>
  <c r="I83" i="263"/>
  <c r="I84" i="263"/>
  <c r="I85" i="263"/>
  <c r="I66" i="263"/>
  <c r="F67" i="263"/>
  <c r="F68" i="263"/>
  <c r="F69" i="263"/>
  <c r="F70" i="263"/>
  <c r="F71" i="263"/>
  <c r="F72" i="263"/>
  <c r="F73" i="263"/>
  <c r="F74" i="263"/>
  <c r="F75" i="263"/>
  <c r="F76" i="263"/>
  <c r="F77" i="263"/>
  <c r="F78" i="263"/>
  <c r="F79" i="263"/>
  <c r="F80" i="263"/>
  <c r="F81" i="263"/>
  <c r="F82" i="263"/>
  <c r="F83" i="263"/>
  <c r="F84" i="263"/>
  <c r="F85" i="263"/>
  <c r="F66" i="263"/>
  <c r="D86" i="263"/>
  <c r="E86" i="263"/>
  <c r="G86" i="263"/>
  <c r="H86" i="263"/>
  <c r="J86" i="263"/>
  <c r="K86" i="263"/>
  <c r="M86" i="263"/>
  <c r="N86" i="263"/>
  <c r="P86" i="263"/>
  <c r="Q86" i="263"/>
  <c r="S86" i="263"/>
  <c r="S92" i="263" s="1"/>
  <c r="T86" i="263"/>
  <c r="U86" i="263"/>
  <c r="V86" i="263"/>
  <c r="C86" i="263"/>
  <c r="C92" i="263" s="1"/>
  <c r="D57" i="263"/>
  <c r="E57" i="263"/>
  <c r="G57" i="263"/>
  <c r="G92" i="263" s="1"/>
  <c r="H57" i="263"/>
  <c r="J57" i="263"/>
  <c r="K57" i="263"/>
  <c r="M57" i="263"/>
  <c r="N57" i="263"/>
  <c r="P57" i="263"/>
  <c r="P92" i="263" s="1"/>
  <c r="Q57" i="263"/>
  <c r="S57" i="263"/>
  <c r="T57" i="263"/>
  <c r="T92" i="263" s="1"/>
  <c r="U57" i="263"/>
  <c r="V57" i="263"/>
  <c r="C57" i="263"/>
  <c r="W38" i="263"/>
  <c r="W39" i="263"/>
  <c r="W40" i="263"/>
  <c r="W41" i="263"/>
  <c r="W42" i="263"/>
  <c r="W43" i="263"/>
  <c r="W44" i="263"/>
  <c r="W45" i="263"/>
  <c r="W46" i="263"/>
  <c r="W47" i="263"/>
  <c r="W48" i="263"/>
  <c r="W49" i="263"/>
  <c r="W50" i="263"/>
  <c r="W51" i="263"/>
  <c r="W52" i="263"/>
  <c r="W53" i="263"/>
  <c r="W54" i="263"/>
  <c r="W55" i="263"/>
  <c r="W56" i="263"/>
  <c r="W37" i="263"/>
  <c r="R38" i="263"/>
  <c r="R39" i="263"/>
  <c r="R40" i="263"/>
  <c r="R41" i="263"/>
  <c r="R42" i="263"/>
  <c r="R43" i="263"/>
  <c r="R44" i="263"/>
  <c r="R45" i="263"/>
  <c r="R46" i="263"/>
  <c r="R47" i="263"/>
  <c r="R48" i="263"/>
  <c r="R49" i="263"/>
  <c r="R50" i="263"/>
  <c r="R51" i="263"/>
  <c r="R52" i="263"/>
  <c r="R53" i="263"/>
  <c r="R54" i="263"/>
  <c r="R55" i="263"/>
  <c r="R56" i="263"/>
  <c r="R37" i="263"/>
  <c r="O38" i="263"/>
  <c r="O39" i="263"/>
  <c r="O40" i="263"/>
  <c r="O41" i="263"/>
  <c r="O42" i="263"/>
  <c r="O43" i="263"/>
  <c r="O44" i="263"/>
  <c r="O45" i="263"/>
  <c r="O46" i="263"/>
  <c r="O47" i="263"/>
  <c r="O48" i="263"/>
  <c r="O49" i="263"/>
  <c r="O50" i="263"/>
  <c r="O51" i="263"/>
  <c r="O52" i="263"/>
  <c r="O53" i="263"/>
  <c r="O54" i="263"/>
  <c r="O55" i="263"/>
  <c r="O56" i="263"/>
  <c r="O37" i="263"/>
  <c r="L38" i="263"/>
  <c r="L39" i="263"/>
  <c r="L40" i="263"/>
  <c r="L41" i="263"/>
  <c r="L42" i="263"/>
  <c r="L43" i="263"/>
  <c r="L44" i="263"/>
  <c r="L45" i="263"/>
  <c r="L46" i="263"/>
  <c r="L47" i="263"/>
  <c r="L48" i="263"/>
  <c r="L49" i="263"/>
  <c r="L50" i="263"/>
  <c r="L51" i="263"/>
  <c r="L52" i="263"/>
  <c r="L53" i="263"/>
  <c r="L54" i="263"/>
  <c r="L55" i="263"/>
  <c r="L56" i="263"/>
  <c r="L37" i="263"/>
  <c r="I38" i="263"/>
  <c r="I39" i="263"/>
  <c r="I40" i="263"/>
  <c r="I41" i="263"/>
  <c r="I42" i="263"/>
  <c r="I43" i="263"/>
  <c r="I44" i="263"/>
  <c r="I45" i="263"/>
  <c r="I46" i="263"/>
  <c r="I47" i="263"/>
  <c r="I48" i="263"/>
  <c r="I49" i="263"/>
  <c r="I50" i="263"/>
  <c r="I51" i="263"/>
  <c r="I52" i="263"/>
  <c r="I53" i="263"/>
  <c r="I54" i="263"/>
  <c r="I55" i="263"/>
  <c r="I56" i="263"/>
  <c r="I37" i="263"/>
  <c r="F38" i="263"/>
  <c r="F39" i="263"/>
  <c r="F40" i="263"/>
  <c r="F41" i="263"/>
  <c r="F42" i="263"/>
  <c r="F43" i="263"/>
  <c r="F44" i="263"/>
  <c r="F45" i="263"/>
  <c r="F46" i="263"/>
  <c r="F47" i="263"/>
  <c r="F48" i="263"/>
  <c r="F49" i="263"/>
  <c r="F50" i="263"/>
  <c r="F51" i="263"/>
  <c r="F52" i="263"/>
  <c r="F53" i="263"/>
  <c r="F54" i="263"/>
  <c r="F55" i="263"/>
  <c r="F56" i="263"/>
  <c r="F37" i="263"/>
  <c r="E92" i="263"/>
  <c r="U92" i="263"/>
  <c r="W9" i="263"/>
  <c r="W10" i="263"/>
  <c r="W11" i="263"/>
  <c r="W12" i="263"/>
  <c r="W13" i="263"/>
  <c r="W14" i="263"/>
  <c r="W15" i="263"/>
  <c r="W16" i="263"/>
  <c r="W17" i="263"/>
  <c r="W18" i="263"/>
  <c r="W19" i="263"/>
  <c r="W20" i="263"/>
  <c r="W21" i="263"/>
  <c r="W22" i="263"/>
  <c r="W23" i="263"/>
  <c r="W24" i="263"/>
  <c r="W25" i="263"/>
  <c r="W26" i="263"/>
  <c r="W27" i="263"/>
  <c r="W8" i="263"/>
  <c r="R9" i="263"/>
  <c r="R10" i="263"/>
  <c r="R11" i="263"/>
  <c r="R12" i="263"/>
  <c r="R13" i="263"/>
  <c r="R14" i="263"/>
  <c r="R15" i="263"/>
  <c r="R16" i="263"/>
  <c r="R17" i="263"/>
  <c r="R18" i="263"/>
  <c r="R19" i="263"/>
  <c r="R20" i="263"/>
  <c r="R21" i="263"/>
  <c r="R22" i="263"/>
  <c r="R23" i="263"/>
  <c r="R24" i="263"/>
  <c r="R25" i="263"/>
  <c r="R26" i="263"/>
  <c r="R27" i="263"/>
  <c r="R8" i="263"/>
  <c r="O9" i="263"/>
  <c r="O10" i="263"/>
  <c r="O11" i="263"/>
  <c r="O12" i="263"/>
  <c r="O13" i="263"/>
  <c r="O14" i="263"/>
  <c r="O15" i="263"/>
  <c r="O16" i="263"/>
  <c r="O17" i="263"/>
  <c r="O18" i="263"/>
  <c r="O19" i="263"/>
  <c r="O20" i="263"/>
  <c r="O21" i="263"/>
  <c r="O22" i="263"/>
  <c r="O23" i="263"/>
  <c r="O24" i="263"/>
  <c r="O25" i="263"/>
  <c r="O26" i="263"/>
  <c r="O27" i="263"/>
  <c r="O8" i="263"/>
  <c r="L9" i="263"/>
  <c r="L10" i="263"/>
  <c r="L11" i="263"/>
  <c r="L12" i="263"/>
  <c r="L13" i="263"/>
  <c r="L14" i="263"/>
  <c r="L15" i="263"/>
  <c r="L16" i="263"/>
  <c r="L17" i="263"/>
  <c r="L18" i="263"/>
  <c r="L19" i="263"/>
  <c r="L20" i="263"/>
  <c r="L21" i="263"/>
  <c r="L22" i="263"/>
  <c r="L23" i="263"/>
  <c r="L24" i="263"/>
  <c r="L25" i="263"/>
  <c r="L26" i="263"/>
  <c r="L27" i="263"/>
  <c r="L8" i="263"/>
  <c r="I9" i="263"/>
  <c r="I10" i="263"/>
  <c r="I11" i="263"/>
  <c r="I12" i="263"/>
  <c r="I13" i="263"/>
  <c r="I14" i="263"/>
  <c r="I15" i="263"/>
  <c r="I16" i="263"/>
  <c r="I17" i="263"/>
  <c r="I18" i="263"/>
  <c r="I19" i="263"/>
  <c r="I20" i="263"/>
  <c r="I21" i="263"/>
  <c r="I22" i="263"/>
  <c r="I23" i="263"/>
  <c r="I24" i="263"/>
  <c r="I25" i="263"/>
  <c r="I26" i="263"/>
  <c r="I27" i="263"/>
  <c r="I8" i="263"/>
  <c r="F9" i="263"/>
  <c r="F10" i="263"/>
  <c r="F11" i="263"/>
  <c r="F12" i="263"/>
  <c r="F13" i="263"/>
  <c r="F14" i="263"/>
  <c r="F15" i="263"/>
  <c r="F16" i="263"/>
  <c r="F17" i="263"/>
  <c r="F18" i="263"/>
  <c r="F19" i="263"/>
  <c r="F20" i="263"/>
  <c r="F21" i="263"/>
  <c r="F22" i="263"/>
  <c r="F23" i="263"/>
  <c r="F24" i="263"/>
  <c r="F25" i="263"/>
  <c r="F26" i="263"/>
  <c r="F27" i="263"/>
  <c r="F8" i="263"/>
  <c r="D28" i="263"/>
  <c r="E28" i="263"/>
  <c r="G28" i="263"/>
  <c r="H28" i="263"/>
  <c r="J28" i="263"/>
  <c r="K28" i="263"/>
  <c r="M28" i="263"/>
  <c r="N28" i="263"/>
  <c r="P28" i="263"/>
  <c r="Q28" i="263"/>
  <c r="S28" i="263"/>
  <c r="T28" i="263"/>
  <c r="U28" i="263"/>
  <c r="V28" i="263"/>
  <c r="C28" i="263"/>
  <c r="V92" i="263"/>
  <c r="K92" i="263"/>
  <c r="J92" i="263"/>
  <c r="O9" i="111"/>
  <c r="P9" i="111"/>
  <c r="O10" i="111"/>
  <c r="P10" i="111"/>
  <c r="O11" i="111"/>
  <c r="P11" i="111"/>
  <c r="O12" i="111"/>
  <c r="P12" i="111"/>
  <c r="O13" i="111"/>
  <c r="P13" i="111"/>
  <c r="O14" i="111"/>
  <c r="P14" i="111"/>
  <c r="O15" i="111"/>
  <c r="P15" i="111"/>
  <c r="O16" i="111"/>
  <c r="P16" i="111"/>
  <c r="O17" i="111"/>
  <c r="P17" i="111"/>
  <c r="O18" i="111"/>
  <c r="P18" i="111"/>
  <c r="O19" i="111"/>
  <c r="P19" i="111"/>
  <c r="O20" i="111"/>
  <c r="P20" i="111"/>
  <c r="O21" i="111"/>
  <c r="P21" i="111"/>
  <c r="O22" i="111"/>
  <c r="P22" i="111"/>
  <c r="O23" i="111"/>
  <c r="P23" i="111"/>
  <c r="O24" i="111"/>
  <c r="P24" i="111"/>
  <c r="O25" i="111"/>
  <c r="P25" i="111"/>
  <c r="O26" i="111"/>
  <c r="P26" i="111"/>
  <c r="O27" i="111"/>
  <c r="P27" i="111"/>
  <c r="P8" i="111"/>
  <c r="O8" i="111"/>
  <c r="Q8" i="111" s="1"/>
  <c r="D28" i="111"/>
  <c r="E28" i="111"/>
  <c r="F28" i="111"/>
  <c r="G28" i="111"/>
  <c r="H28" i="111"/>
  <c r="I28" i="111"/>
  <c r="J28" i="111"/>
  <c r="K28" i="111"/>
  <c r="L28" i="111"/>
  <c r="M28" i="111"/>
  <c r="N28" i="111"/>
  <c r="C28" i="111"/>
  <c r="O10" i="110"/>
  <c r="P10" i="110"/>
  <c r="O11" i="110"/>
  <c r="P11" i="110"/>
  <c r="Q11" i="110"/>
  <c r="O12" i="110"/>
  <c r="Q12" i="110" s="1"/>
  <c r="P12" i="110"/>
  <c r="O13" i="110"/>
  <c r="P13" i="110"/>
  <c r="O14" i="110"/>
  <c r="Q14" i="110" s="1"/>
  <c r="P14" i="110"/>
  <c r="O15" i="110"/>
  <c r="P15" i="110"/>
  <c r="O16" i="110"/>
  <c r="P16" i="110"/>
  <c r="O17" i="110"/>
  <c r="P17" i="110"/>
  <c r="O18" i="110"/>
  <c r="Q18" i="110" s="1"/>
  <c r="P18" i="110"/>
  <c r="O19" i="110"/>
  <c r="P19" i="110"/>
  <c r="O20" i="110"/>
  <c r="Q20" i="110" s="1"/>
  <c r="P20" i="110"/>
  <c r="O21" i="110"/>
  <c r="P21" i="110"/>
  <c r="O22" i="110"/>
  <c r="Q22" i="110" s="1"/>
  <c r="P22" i="110"/>
  <c r="O23" i="110"/>
  <c r="P23" i="110"/>
  <c r="O24" i="110"/>
  <c r="P24" i="110"/>
  <c r="O25" i="110"/>
  <c r="P25" i="110"/>
  <c r="O26" i="110"/>
  <c r="P26" i="110"/>
  <c r="O27" i="110"/>
  <c r="P27" i="110"/>
  <c r="O28" i="110"/>
  <c r="P28" i="110"/>
  <c r="P9" i="110"/>
  <c r="O9" i="110"/>
  <c r="Q9" i="110" s="1"/>
  <c r="D29" i="110"/>
  <c r="E29" i="110"/>
  <c r="F29" i="110"/>
  <c r="G29" i="110"/>
  <c r="H29" i="110"/>
  <c r="I29" i="110"/>
  <c r="J29" i="110"/>
  <c r="K29" i="110"/>
  <c r="L29" i="110"/>
  <c r="M29" i="110"/>
  <c r="N29" i="110"/>
  <c r="C29" i="110"/>
  <c r="BI28" i="108"/>
  <c r="BJ28" i="108"/>
  <c r="BK28" i="108"/>
  <c r="BL28" i="108"/>
  <c r="BM28" i="108"/>
  <c r="BN28" i="108"/>
  <c r="BO28" i="108"/>
  <c r="BP28" i="108"/>
  <c r="BQ28" i="108"/>
  <c r="BR28" i="108"/>
  <c r="BS28" i="108"/>
  <c r="BH28" i="108"/>
  <c r="BT9" i="108"/>
  <c r="BU9" i="108"/>
  <c r="BT10" i="108"/>
  <c r="BU10" i="108"/>
  <c r="BV10" i="108"/>
  <c r="BT11" i="108"/>
  <c r="BU11" i="108"/>
  <c r="BT12" i="108"/>
  <c r="BU12" i="108"/>
  <c r="BT13" i="108"/>
  <c r="BU13" i="108"/>
  <c r="BV13" i="108"/>
  <c r="BT14" i="108"/>
  <c r="BV14" i="108" s="1"/>
  <c r="BU14" i="108"/>
  <c r="BT15" i="108"/>
  <c r="BU15" i="108"/>
  <c r="BT16" i="108"/>
  <c r="BU16" i="108"/>
  <c r="BT17" i="108"/>
  <c r="BV17" i="108" s="1"/>
  <c r="BU17" i="108"/>
  <c r="BT18" i="108"/>
  <c r="BU18" i="108"/>
  <c r="BV18" i="108"/>
  <c r="BT19" i="108"/>
  <c r="BU19" i="108"/>
  <c r="BT20" i="108"/>
  <c r="BU20" i="108"/>
  <c r="BU28" i="108" s="1"/>
  <c r="BT21" i="108"/>
  <c r="BU21" i="108"/>
  <c r="BV21" i="108"/>
  <c r="BT22" i="108"/>
  <c r="BV22" i="108" s="1"/>
  <c r="BU22" i="108"/>
  <c r="BT23" i="108"/>
  <c r="BU23" i="108"/>
  <c r="BT24" i="108"/>
  <c r="BU24" i="108"/>
  <c r="BT25" i="108"/>
  <c r="BU25" i="108"/>
  <c r="BT26" i="108"/>
  <c r="BU26" i="108"/>
  <c r="BV26" i="108"/>
  <c r="BT27" i="108"/>
  <c r="BU27" i="108"/>
  <c r="BU8" i="108"/>
  <c r="BV8" i="108" s="1"/>
  <c r="BT8" i="108"/>
  <c r="BA9" i="108"/>
  <c r="BB9" i="108"/>
  <c r="BC9" i="108"/>
  <c r="BA10" i="108"/>
  <c r="BB10" i="108"/>
  <c r="BC10" i="108"/>
  <c r="BA11" i="108"/>
  <c r="BC11" i="108" s="1"/>
  <c r="BB11" i="108"/>
  <c r="BA12" i="108"/>
  <c r="BB12" i="108"/>
  <c r="BA13" i="108"/>
  <c r="BC13" i="108" s="1"/>
  <c r="BB13" i="108"/>
  <c r="BA14" i="108"/>
  <c r="BB14" i="108"/>
  <c r="BA15" i="108"/>
  <c r="BB15" i="108"/>
  <c r="BA16" i="108"/>
  <c r="BC16" i="108" s="1"/>
  <c r="BB16" i="108"/>
  <c r="BA17" i="108"/>
  <c r="BB17" i="108"/>
  <c r="BC17" i="108"/>
  <c r="BA18" i="108"/>
  <c r="BB18" i="108"/>
  <c r="BC18" i="108"/>
  <c r="BA19" i="108"/>
  <c r="BC19" i="108" s="1"/>
  <c r="BB19" i="108"/>
  <c r="BA20" i="108"/>
  <c r="BB20" i="108"/>
  <c r="BA21" i="108"/>
  <c r="BC21" i="108" s="1"/>
  <c r="BB21" i="108"/>
  <c r="BA22" i="108"/>
  <c r="BC22" i="108" s="1"/>
  <c r="BB22" i="108"/>
  <c r="BA23" i="108"/>
  <c r="BB23" i="108"/>
  <c r="BA24" i="108"/>
  <c r="BC24" i="108" s="1"/>
  <c r="BB24" i="108"/>
  <c r="BA25" i="108"/>
  <c r="BB25" i="108"/>
  <c r="BC25" i="108"/>
  <c r="BA26" i="108"/>
  <c r="BB26" i="108"/>
  <c r="BC26" i="108"/>
  <c r="BA27" i="108"/>
  <c r="BC27" i="108" s="1"/>
  <c r="BB27" i="108"/>
  <c r="BB8" i="108"/>
  <c r="BA8" i="108"/>
  <c r="BC8" i="108" s="1"/>
  <c r="AP28" i="108"/>
  <c r="AQ28" i="108"/>
  <c r="AR28" i="108"/>
  <c r="AS28" i="108"/>
  <c r="AT28" i="108"/>
  <c r="AU28" i="108"/>
  <c r="AV28" i="108"/>
  <c r="AW28" i="108"/>
  <c r="AX28" i="108"/>
  <c r="AY28" i="108"/>
  <c r="AZ28" i="108"/>
  <c r="AO28" i="108"/>
  <c r="AH9" i="108"/>
  <c r="AI9" i="108"/>
  <c r="AJ9" i="108" s="1"/>
  <c r="AH10" i="108"/>
  <c r="AI10" i="108"/>
  <c r="AH11" i="108"/>
  <c r="AI11" i="108"/>
  <c r="AH12" i="108"/>
  <c r="AJ12" i="108" s="1"/>
  <c r="AI12" i="108"/>
  <c r="AH13" i="108"/>
  <c r="AI13" i="108"/>
  <c r="AJ13" i="108"/>
  <c r="AH14" i="108"/>
  <c r="AI14" i="108"/>
  <c r="AJ14" i="108"/>
  <c r="AH15" i="108"/>
  <c r="AJ15" i="108" s="1"/>
  <c r="AI15" i="108"/>
  <c r="AH16" i="108"/>
  <c r="AI16" i="108"/>
  <c r="AH17" i="108"/>
  <c r="AJ17" i="108" s="1"/>
  <c r="AI17" i="108"/>
  <c r="AH18" i="108"/>
  <c r="AJ18" i="108" s="1"/>
  <c r="AI18" i="108"/>
  <c r="AH19" i="108"/>
  <c r="AI19" i="108"/>
  <c r="AH20" i="108"/>
  <c r="AJ20" i="108" s="1"/>
  <c r="AI20" i="108"/>
  <c r="AH21" i="108"/>
  <c r="AI21" i="108"/>
  <c r="AJ21" i="108"/>
  <c r="AH22" i="108"/>
  <c r="AI22" i="108"/>
  <c r="AJ22" i="108"/>
  <c r="AH23" i="108"/>
  <c r="AJ23" i="108" s="1"/>
  <c r="AI23" i="108"/>
  <c r="AH24" i="108"/>
  <c r="AI24" i="108"/>
  <c r="AH25" i="108"/>
  <c r="AJ25" i="108" s="1"/>
  <c r="AI25" i="108"/>
  <c r="AH26" i="108"/>
  <c r="AI26" i="108"/>
  <c r="AH27" i="108"/>
  <c r="AI27" i="108"/>
  <c r="AJ8" i="108"/>
  <c r="AI8" i="108"/>
  <c r="AH8" i="108"/>
  <c r="W28" i="108"/>
  <c r="X28" i="108"/>
  <c r="Y28" i="108"/>
  <c r="Z28" i="108"/>
  <c r="AA28" i="108"/>
  <c r="AB28" i="108"/>
  <c r="AC28" i="108"/>
  <c r="AD28" i="108"/>
  <c r="AE28" i="108"/>
  <c r="AF28" i="108"/>
  <c r="AG28" i="108"/>
  <c r="V28" i="108"/>
  <c r="O9" i="108"/>
  <c r="P9" i="108"/>
  <c r="O10" i="108"/>
  <c r="P10" i="108"/>
  <c r="Q10" i="108"/>
  <c r="O11" i="108"/>
  <c r="P11" i="108"/>
  <c r="O12" i="108"/>
  <c r="Q12" i="108" s="1"/>
  <c r="P12" i="108"/>
  <c r="O13" i="108"/>
  <c r="P13" i="108"/>
  <c r="Q13" i="108"/>
  <c r="O14" i="108"/>
  <c r="Q14" i="108" s="1"/>
  <c r="P14" i="108"/>
  <c r="O15" i="108"/>
  <c r="Q15" i="108" s="1"/>
  <c r="P15" i="108"/>
  <c r="O16" i="108"/>
  <c r="P16" i="108"/>
  <c r="O17" i="108"/>
  <c r="Q17" i="108" s="1"/>
  <c r="P17" i="108"/>
  <c r="O18" i="108"/>
  <c r="P18" i="108"/>
  <c r="Q18" i="108"/>
  <c r="O19" i="108"/>
  <c r="P19" i="108"/>
  <c r="O20" i="108"/>
  <c r="P20" i="108"/>
  <c r="O21" i="108"/>
  <c r="P21" i="108"/>
  <c r="Q21" i="108"/>
  <c r="O22" i="108"/>
  <c r="Q22" i="108" s="1"/>
  <c r="P22" i="108"/>
  <c r="O23" i="108"/>
  <c r="P23" i="108"/>
  <c r="O24" i="108"/>
  <c r="P24" i="108"/>
  <c r="O25" i="108"/>
  <c r="P25" i="108"/>
  <c r="O26" i="108"/>
  <c r="P26" i="108"/>
  <c r="Q26" i="108" s="1"/>
  <c r="O27" i="108"/>
  <c r="P27" i="108"/>
  <c r="Q8" i="108"/>
  <c r="P8" i="108"/>
  <c r="O8" i="108"/>
  <c r="D28" i="108"/>
  <c r="E28" i="108"/>
  <c r="F28" i="108"/>
  <c r="G28" i="108"/>
  <c r="H28" i="108"/>
  <c r="I28" i="108"/>
  <c r="J28" i="108"/>
  <c r="K28" i="108"/>
  <c r="L28" i="108"/>
  <c r="M28" i="108"/>
  <c r="N28" i="108"/>
  <c r="C28" i="108"/>
  <c r="C19" i="84"/>
  <c r="D19" i="84"/>
  <c r="E19" i="84"/>
  <c r="F19" i="84"/>
  <c r="G19" i="84"/>
  <c r="H19" i="84"/>
  <c r="I19" i="84"/>
  <c r="J19" i="84"/>
  <c r="K19" i="84"/>
  <c r="L19" i="84"/>
  <c r="M19" i="84"/>
  <c r="B19" i="84"/>
  <c r="N9" i="84"/>
  <c r="O9" i="84"/>
  <c r="N10" i="84"/>
  <c r="O10" i="84"/>
  <c r="N11" i="84"/>
  <c r="O11" i="84"/>
  <c r="N12" i="84"/>
  <c r="O12" i="84"/>
  <c r="N13" i="84"/>
  <c r="O13" i="84"/>
  <c r="N14" i="84"/>
  <c r="O14" i="84"/>
  <c r="N15" i="84"/>
  <c r="O15" i="84"/>
  <c r="P15" i="84" s="1"/>
  <c r="N16" i="84"/>
  <c r="O16" i="84"/>
  <c r="N17" i="84"/>
  <c r="O17" i="84"/>
  <c r="N18" i="84"/>
  <c r="O18" i="84"/>
  <c r="O19" i="84"/>
  <c r="O8" i="84"/>
  <c r="N8" i="84"/>
  <c r="Q20" i="108" l="1"/>
  <c r="AJ10" i="108"/>
  <c r="BC14" i="108"/>
  <c r="Q25" i="108"/>
  <c r="Q23" i="108"/>
  <c r="BV25" i="108"/>
  <c r="BV9" i="108"/>
  <c r="Q27" i="269"/>
  <c r="O29" i="269"/>
  <c r="O26" i="266"/>
  <c r="O23" i="266"/>
  <c r="O18" i="266"/>
  <c r="O14" i="266"/>
  <c r="Q14" i="266" s="1"/>
  <c r="O12" i="266"/>
  <c r="O11" i="266"/>
  <c r="P28" i="108"/>
  <c r="AJ26" i="108"/>
  <c r="BV20" i="108"/>
  <c r="Q23" i="111"/>
  <c r="Q11" i="111"/>
  <c r="H92" i="263"/>
  <c r="E28" i="266"/>
  <c r="P13" i="84"/>
  <c r="AJ16" i="108"/>
  <c r="AJ28" i="108" s="1"/>
  <c r="AJ11" i="108"/>
  <c r="BA28" i="108"/>
  <c r="Q27" i="110"/>
  <c r="Q23" i="110"/>
  <c r="Q15" i="110"/>
  <c r="Q21" i="269"/>
  <c r="Q14" i="269"/>
  <c r="Q12" i="269"/>
  <c r="Q57" i="266"/>
  <c r="Q51" i="266"/>
  <c r="Q43" i="266"/>
  <c r="Q41" i="266"/>
  <c r="Q39" i="266"/>
  <c r="O28" i="108"/>
  <c r="BB28" i="108"/>
  <c r="BV23" i="108"/>
  <c r="BV15" i="108"/>
  <c r="BV12" i="108"/>
  <c r="BT28" i="108"/>
  <c r="Q10" i="110"/>
  <c r="Q29" i="110" s="1"/>
  <c r="Q27" i="111"/>
  <c r="Q25" i="111"/>
  <c r="Q13" i="111"/>
  <c r="Q9" i="111"/>
  <c r="Q28" i="111" s="1"/>
  <c r="Q25" i="269"/>
  <c r="Q18" i="269"/>
  <c r="M28" i="266"/>
  <c r="P11" i="84"/>
  <c r="AJ27" i="108"/>
  <c r="AJ24" i="108"/>
  <c r="AJ19" i="108"/>
  <c r="BC23" i="108"/>
  <c r="BC20" i="108"/>
  <c r="BC15" i="108"/>
  <c r="BC12" i="108"/>
  <c r="BC28" i="108" s="1"/>
  <c r="Q25" i="110"/>
  <c r="P8" i="84"/>
  <c r="P16" i="84"/>
  <c r="Q27" i="108"/>
  <c r="Q24" i="108"/>
  <c r="Q19" i="108"/>
  <c r="Q16" i="108"/>
  <c r="Q11" i="108"/>
  <c r="Q9" i="108"/>
  <c r="AH28" i="108"/>
  <c r="BV27" i="108"/>
  <c r="BV24" i="108"/>
  <c r="BV19" i="108"/>
  <c r="BV16" i="108"/>
  <c r="BV11" i="108"/>
  <c r="BV28" i="108" s="1"/>
  <c r="Q12" i="111"/>
  <c r="Q92" i="263"/>
  <c r="Q9" i="269"/>
  <c r="Q26" i="269"/>
  <c r="Q17" i="269"/>
  <c r="Q15" i="269"/>
  <c r="Q10" i="269"/>
  <c r="Q38" i="266"/>
  <c r="Q56" i="266"/>
  <c r="Q40" i="266"/>
  <c r="Q70" i="266"/>
  <c r="Q82" i="266"/>
  <c r="Q86" i="266"/>
  <c r="Q16" i="110"/>
  <c r="Q19" i="110"/>
  <c r="Q28" i="110"/>
  <c r="Q26" i="110"/>
  <c r="Q17" i="110"/>
  <c r="P29" i="110"/>
  <c r="Q24" i="110"/>
  <c r="Q21" i="110"/>
  <c r="Q13" i="110"/>
  <c r="Q18" i="111"/>
  <c r="Q21" i="111"/>
  <c r="Q24" i="111"/>
  <c r="Q20" i="111"/>
  <c r="Q14" i="111"/>
  <c r="Q26" i="111"/>
  <c r="Q17" i="111"/>
  <c r="Q15" i="111"/>
  <c r="Q22" i="111"/>
  <c r="Q10" i="111"/>
  <c r="Q19" i="111"/>
  <c r="Q16" i="111"/>
  <c r="P28" i="111"/>
  <c r="O28" i="111"/>
  <c r="P10" i="84"/>
  <c r="P9" i="84"/>
  <c r="P12" i="84"/>
  <c r="P17" i="84"/>
  <c r="P18" i="84"/>
  <c r="P14" i="84"/>
  <c r="Q69" i="266"/>
  <c r="Q75" i="266"/>
  <c r="Q77" i="266"/>
  <c r="Q79" i="266"/>
  <c r="Q81" i="266"/>
  <c r="P58" i="266"/>
  <c r="Q48" i="266"/>
  <c r="Q46" i="266"/>
  <c r="Q73" i="266"/>
  <c r="Q55" i="266"/>
  <c r="P20" i="266"/>
  <c r="Q20" i="266" s="1"/>
  <c r="P17" i="266"/>
  <c r="Q17" i="266" s="1"/>
  <c r="P14" i="266"/>
  <c r="Q76" i="266"/>
  <c r="Q80" i="266"/>
  <c r="O27" i="266"/>
  <c r="Q27" i="266" s="1"/>
  <c r="O24" i="266"/>
  <c r="O17" i="266"/>
  <c r="F57" i="263"/>
  <c r="I57" i="263"/>
  <c r="L57" i="263"/>
  <c r="O57" i="263"/>
  <c r="R57" i="263"/>
  <c r="W57" i="263"/>
  <c r="D92" i="263"/>
  <c r="I28" i="263"/>
  <c r="O28" i="263"/>
  <c r="N92" i="263"/>
  <c r="M92" i="263"/>
  <c r="O86" i="263"/>
  <c r="O92" i="263" s="1"/>
  <c r="I58" i="264"/>
  <c r="Q54" i="266"/>
  <c r="Q52" i="266"/>
  <c r="Q44" i="266"/>
  <c r="Q49" i="266"/>
  <c r="Q47" i="266"/>
  <c r="Q53" i="266"/>
  <c r="Q45" i="266"/>
  <c r="Q72" i="266"/>
  <c r="Q74" i="266"/>
  <c r="Q83" i="266"/>
  <c r="Q71" i="266"/>
  <c r="Q78" i="266"/>
  <c r="Q87" i="266"/>
  <c r="O13" i="266"/>
  <c r="O58" i="266"/>
  <c r="O88" i="266"/>
  <c r="P25" i="266"/>
  <c r="P22" i="266"/>
  <c r="D28" i="266"/>
  <c r="Q50" i="266"/>
  <c r="Q42" i="266"/>
  <c r="Q58" i="266" s="1"/>
  <c r="Q68" i="266"/>
  <c r="Q84" i="266"/>
  <c r="K28" i="266"/>
  <c r="O21" i="266"/>
  <c r="Q21" i="266" s="1"/>
  <c r="O20" i="266"/>
  <c r="C28" i="266"/>
  <c r="Q19" i="266"/>
  <c r="Q11" i="266"/>
  <c r="I28" i="266"/>
  <c r="O8" i="266"/>
  <c r="Q16" i="266"/>
  <c r="Q26" i="266"/>
  <c r="Q13" i="266"/>
  <c r="O25" i="266"/>
  <c r="Q9" i="266"/>
  <c r="Q10" i="266"/>
  <c r="Q18" i="266"/>
  <c r="Q22" i="266"/>
  <c r="P8" i="266"/>
  <c r="Q12" i="266"/>
  <c r="Q23" i="266"/>
  <c r="Q15" i="266"/>
  <c r="Q8" i="266"/>
  <c r="Q24" i="266"/>
  <c r="P88" i="266"/>
  <c r="L58" i="264"/>
  <c r="F58" i="264"/>
  <c r="W86" i="263"/>
  <c r="R86" i="263"/>
  <c r="L86" i="263"/>
  <c r="L92" i="263" s="1"/>
  <c r="I86" i="263"/>
  <c r="F86" i="263"/>
  <c r="F92" i="263" s="1"/>
  <c r="W28" i="263"/>
  <c r="R28" i="263"/>
  <c r="L28" i="263"/>
  <c r="F28" i="263"/>
  <c r="O29" i="110"/>
  <c r="AI28" i="108"/>
  <c r="Q28" i="108"/>
  <c r="N19" i="84"/>
  <c r="P19" i="84" s="1"/>
  <c r="I92" i="263" l="1"/>
  <c r="R92" i="263"/>
  <c r="Q29" i="269"/>
  <c r="P28" i="266"/>
  <c r="Q88" i="266"/>
  <c r="W92" i="263"/>
  <c r="Q25" i="266"/>
  <c r="Q28" i="266" s="1"/>
  <c r="O28" i="266"/>
  <c r="M125" i="83" l="1"/>
  <c r="O125" i="83" s="1"/>
  <c r="N125" i="83"/>
  <c r="M126" i="83"/>
  <c r="N126" i="83"/>
  <c r="M127" i="83"/>
  <c r="N127" i="83"/>
  <c r="M128" i="83"/>
  <c r="N128" i="83"/>
  <c r="M129" i="83"/>
  <c r="O129" i="83" s="1"/>
  <c r="N129" i="83"/>
  <c r="M130" i="83"/>
  <c r="N130" i="83"/>
  <c r="M131" i="83"/>
  <c r="N131" i="83"/>
  <c r="M132" i="83"/>
  <c r="N132" i="83"/>
  <c r="M133" i="83"/>
  <c r="N133" i="83"/>
  <c r="M134" i="83"/>
  <c r="N134" i="83"/>
  <c r="O134" i="83" s="1"/>
  <c r="M135" i="83"/>
  <c r="N135" i="83"/>
  <c r="M136" i="83"/>
  <c r="N136" i="83"/>
  <c r="M137" i="83"/>
  <c r="N137" i="83"/>
  <c r="M138" i="83"/>
  <c r="N138" i="83"/>
  <c r="M139" i="83"/>
  <c r="N139" i="83"/>
  <c r="M140" i="83"/>
  <c r="N140" i="83"/>
  <c r="M141" i="83"/>
  <c r="N141" i="83"/>
  <c r="M142" i="83"/>
  <c r="N142" i="83"/>
  <c r="O142" i="83" s="1"/>
  <c r="M143" i="83"/>
  <c r="N143" i="83"/>
  <c r="N124" i="83"/>
  <c r="N144" i="83" s="1"/>
  <c r="M124" i="83"/>
  <c r="O124" i="83" s="1"/>
  <c r="D144" i="83"/>
  <c r="E144" i="83"/>
  <c r="F144" i="83"/>
  <c r="G144" i="83"/>
  <c r="H144" i="83"/>
  <c r="I144" i="83"/>
  <c r="J144" i="83"/>
  <c r="K144" i="83"/>
  <c r="L144" i="83"/>
  <c r="C144" i="83"/>
  <c r="M96" i="83"/>
  <c r="O96" i="83" s="1"/>
  <c r="N96" i="83"/>
  <c r="M97" i="83"/>
  <c r="N97" i="83"/>
  <c r="M98" i="83"/>
  <c r="N98" i="83"/>
  <c r="M99" i="83"/>
  <c r="N99" i="83"/>
  <c r="M100" i="83"/>
  <c r="N100" i="83"/>
  <c r="M101" i="83"/>
  <c r="N101" i="83"/>
  <c r="O101" i="83"/>
  <c r="M102" i="83"/>
  <c r="N102" i="83"/>
  <c r="M103" i="83"/>
  <c r="N103" i="83"/>
  <c r="M104" i="83"/>
  <c r="N104" i="83"/>
  <c r="M105" i="83"/>
  <c r="N105" i="83"/>
  <c r="M106" i="83"/>
  <c r="N106" i="83"/>
  <c r="M107" i="83"/>
  <c r="N107" i="83"/>
  <c r="M108" i="83"/>
  <c r="N108" i="83"/>
  <c r="M109" i="83"/>
  <c r="N109" i="83"/>
  <c r="M110" i="83"/>
  <c r="N110" i="83"/>
  <c r="M111" i="83"/>
  <c r="N111" i="83"/>
  <c r="M112" i="83"/>
  <c r="N112" i="83"/>
  <c r="M113" i="83"/>
  <c r="N113" i="83"/>
  <c r="M114" i="83"/>
  <c r="N114" i="83"/>
  <c r="N95" i="83"/>
  <c r="O95" i="83" s="1"/>
  <c r="M95" i="83"/>
  <c r="D115" i="83"/>
  <c r="E115" i="83"/>
  <c r="F115" i="83"/>
  <c r="G115" i="83"/>
  <c r="H115" i="83"/>
  <c r="I115" i="83"/>
  <c r="J115" i="83"/>
  <c r="K115" i="83"/>
  <c r="L115" i="83"/>
  <c r="C115" i="83"/>
  <c r="M66" i="83"/>
  <c r="N66" i="83"/>
  <c r="M67" i="83"/>
  <c r="N67" i="83"/>
  <c r="M68" i="83"/>
  <c r="N68" i="83"/>
  <c r="M69" i="83"/>
  <c r="N69" i="83"/>
  <c r="M70" i="83"/>
  <c r="N70" i="83"/>
  <c r="M71" i="83"/>
  <c r="N71" i="83"/>
  <c r="M72" i="83"/>
  <c r="N72" i="83"/>
  <c r="M73" i="83"/>
  <c r="N73" i="83"/>
  <c r="M74" i="83"/>
  <c r="O74" i="83" s="1"/>
  <c r="N74" i="83"/>
  <c r="M75" i="83"/>
  <c r="N75" i="83"/>
  <c r="M76" i="83"/>
  <c r="O76" i="83" s="1"/>
  <c r="N76" i="83"/>
  <c r="M77" i="83"/>
  <c r="N77" i="83"/>
  <c r="M78" i="83"/>
  <c r="O78" i="83" s="1"/>
  <c r="N78" i="83"/>
  <c r="M79" i="83"/>
  <c r="N79" i="83"/>
  <c r="O79" i="83" s="1"/>
  <c r="M80" i="83"/>
  <c r="N80" i="83"/>
  <c r="M81" i="83"/>
  <c r="N81" i="83"/>
  <c r="M82" i="83"/>
  <c r="N82" i="83"/>
  <c r="M83" i="83"/>
  <c r="N83" i="83"/>
  <c r="M84" i="83"/>
  <c r="N84" i="83"/>
  <c r="N65" i="83"/>
  <c r="M65" i="83"/>
  <c r="D85" i="83"/>
  <c r="E85" i="83"/>
  <c r="F85" i="83"/>
  <c r="G85" i="83"/>
  <c r="H85" i="83"/>
  <c r="I85" i="83"/>
  <c r="J85" i="83"/>
  <c r="K85" i="83"/>
  <c r="L85" i="83"/>
  <c r="C85" i="83"/>
  <c r="M37" i="83"/>
  <c r="N37" i="83"/>
  <c r="M38" i="83"/>
  <c r="N38" i="83"/>
  <c r="M39" i="83"/>
  <c r="N39" i="83"/>
  <c r="M40" i="83"/>
  <c r="N40" i="83"/>
  <c r="M41" i="83"/>
  <c r="N41" i="83"/>
  <c r="M42" i="83"/>
  <c r="N42" i="83"/>
  <c r="O42" i="83" s="1"/>
  <c r="M43" i="83"/>
  <c r="N43" i="83"/>
  <c r="M44" i="83"/>
  <c r="N44" i="83"/>
  <c r="M45" i="83"/>
  <c r="N45" i="83"/>
  <c r="M46" i="83"/>
  <c r="N46" i="83"/>
  <c r="M47" i="83"/>
  <c r="N47" i="83"/>
  <c r="M48" i="83"/>
  <c r="N48" i="83"/>
  <c r="M49" i="83"/>
  <c r="N49" i="83"/>
  <c r="M50" i="83"/>
  <c r="N50" i="83"/>
  <c r="M51" i="83"/>
  <c r="N51" i="83"/>
  <c r="M52" i="83"/>
  <c r="N52" i="83"/>
  <c r="M53" i="83"/>
  <c r="N53" i="83"/>
  <c r="M54" i="83"/>
  <c r="N54" i="83"/>
  <c r="M55" i="83"/>
  <c r="N55" i="83"/>
  <c r="N36" i="83"/>
  <c r="M36" i="83"/>
  <c r="D56" i="83"/>
  <c r="E56" i="83"/>
  <c r="F56" i="83"/>
  <c r="G56" i="83"/>
  <c r="H56" i="83"/>
  <c r="I56" i="83"/>
  <c r="J56" i="83"/>
  <c r="K56" i="83"/>
  <c r="L56" i="83"/>
  <c r="C56" i="83"/>
  <c r="M9" i="83"/>
  <c r="N9" i="83"/>
  <c r="M10" i="83"/>
  <c r="N10" i="83"/>
  <c r="M11" i="83"/>
  <c r="N11" i="83"/>
  <c r="M12" i="83"/>
  <c r="N12" i="83"/>
  <c r="M13" i="83"/>
  <c r="N13" i="83"/>
  <c r="M14" i="83"/>
  <c r="N14" i="83"/>
  <c r="M15" i="83"/>
  <c r="N15" i="83"/>
  <c r="M16" i="83"/>
  <c r="N16" i="83"/>
  <c r="M17" i="83"/>
  <c r="N17" i="83"/>
  <c r="M18" i="83"/>
  <c r="N18" i="83"/>
  <c r="O18" i="83" s="1"/>
  <c r="M19" i="83"/>
  <c r="N19" i="83"/>
  <c r="M20" i="83"/>
  <c r="N20" i="83"/>
  <c r="M21" i="83"/>
  <c r="N21" i="83"/>
  <c r="M22" i="83"/>
  <c r="N22" i="83"/>
  <c r="M23" i="83"/>
  <c r="N23" i="83"/>
  <c r="M24" i="83"/>
  <c r="N24" i="83"/>
  <c r="M25" i="83"/>
  <c r="N25" i="83"/>
  <c r="M26" i="83"/>
  <c r="N26" i="83"/>
  <c r="M27" i="83"/>
  <c r="N27" i="83"/>
  <c r="N8" i="83"/>
  <c r="M8" i="83"/>
  <c r="O8" i="83" s="1"/>
  <c r="D28" i="83"/>
  <c r="E28" i="83"/>
  <c r="F28" i="83"/>
  <c r="G28" i="83"/>
  <c r="H28" i="83"/>
  <c r="I28" i="83"/>
  <c r="J28" i="83"/>
  <c r="K28" i="83"/>
  <c r="L28" i="83"/>
  <c r="C28" i="83"/>
  <c r="D28" i="82"/>
  <c r="E28" i="82"/>
  <c r="F28" i="82"/>
  <c r="G28" i="82"/>
  <c r="H28" i="82"/>
  <c r="I28" i="82"/>
  <c r="J28" i="82"/>
  <c r="K28" i="82"/>
  <c r="L28" i="82"/>
  <c r="M28" i="82"/>
  <c r="N28" i="82"/>
  <c r="O9" i="82"/>
  <c r="P9" i="82"/>
  <c r="O10" i="82"/>
  <c r="Q10" i="82" s="1"/>
  <c r="P10" i="82"/>
  <c r="O11" i="82"/>
  <c r="P11" i="82"/>
  <c r="O12" i="82"/>
  <c r="Q12" i="82" s="1"/>
  <c r="P12" i="82"/>
  <c r="O13" i="82"/>
  <c r="P13" i="82"/>
  <c r="O14" i="82"/>
  <c r="P14" i="82"/>
  <c r="O15" i="82"/>
  <c r="P15" i="82"/>
  <c r="O16" i="82"/>
  <c r="Q16" i="82" s="1"/>
  <c r="P16" i="82"/>
  <c r="O17" i="82"/>
  <c r="P17" i="82"/>
  <c r="Q17" i="82"/>
  <c r="O18" i="82"/>
  <c r="P18" i="82"/>
  <c r="O19" i="82"/>
  <c r="P19" i="82"/>
  <c r="O20" i="82"/>
  <c r="P20" i="82"/>
  <c r="O21" i="82"/>
  <c r="P21" i="82"/>
  <c r="O22" i="82"/>
  <c r="P22" i="82"/>
  <c r="Q22" i="82" s="1"/>
  <c r="O23" i="82"/>
  <c r="P23" i="82"/>
  <c r="O24" i="82"/>
  <c r="P24" i="82"/>
  <c r="O25" i="82"/>
  <c r="P25" i="82"/>
  <c r="O26" i="82"/>
  <c r="P26" i="82"/>
  <c r="O27" i="82"/>
  <c r="P27" i="82"/>
  <c r="P8" i="82"/>
  <c r="O8" i="82"/>
  <c r="Q8" i="82" s="1"/>
  <c r="C28" i="82"/>
  <c r="Q23" i="82" l="1"/>
  <c r="N85" i="83"/>
  <c r="O109" i="83"/>
  <c r="Q13" i="82"/>
  <c r="O77" i="83"/>
  <c r="O75" i="83"/>
  <c r="O71" i="83"/>
  <c r="O99" i="83"/>
  <c r="O97" i="83"/>
  <c r="O126" i="83"/>
  <c r="Q27" i="82"/>
  <c r="Q25" i="82"/>
  <c r="Q21" i="82"/>
  <c r="Q19" i="82"/>
  <c r="O49" i="83"/>
  <c r="O45" i="83"/>
  <c r="O83" i="83"/>
  <c r="O113" i="83"/>
  <c r="O130" i="83"/>
  <c r="Q15" i="82"/>
  <c r="Q11" i="82"/>
  <c r="Q9" i="82"/>
  <c r="P28" i="82"/>
  <c r="Q26" i="82"/>
  <c r="Q24" i="82"/>
  <c r="Q20" i="82"/>
  <c r="Q18" i="82"/>
  <c r="Q14" i="82"/>
  <c r="Q28" i="82" s="1"/>
  <c r="O27" i="83"/>
  <c r="O25" i="83"/>
  <c r="O21" i="83"/>
  <c r="O19" i="83"/>
  <c r="O17" i="83"/>
  <c r="O13" i="83"/>
  <c r="O9" i="83"/>
  <c r="O54" i="83"/>
  <c r="O50" i="83"/>
  <c r="O84" i="83"/>
  <c r="O82" i="83"/>
  <c r="O70" i="83"/>
  <c r="O66" i="83"/>
  <c r="O108" i="83"/>
  <c r="O104" i="83"/>
  <c r="O102" i="83"/>
  <c r="O143" i="83"/>
  <c r="O137" i="83"/>
  <c r="O135" i="83"/>
  <c r="O133" i="83"/>
  <c r="O100" i="83"/>
  <c r="O11" i="83"/>
  <c r="O65" i="83"/>
  <c r="O80" i="83"/>
  <c r="O69" i="83"/>
  <c r="O67" i="83"/>
  <c r="O131" i="83"/>
  <c r="O26" i="83"/>
  <c r="O72" i="83"/>
  <c r="O112" i="83"/>
  <c r="O110" i="83"/>
  <c r="O107" i="83"/>
  <c r="O105" i="83"/>
  <c r="O140" i="83"/>
  <c r="O138" i="83"/>
  <c r="O127" i="83"/>
  <c r="M28" i="83"/>
  <c r="O24" i="83"/>
  <c r="O22" i="83"/>
  <c r="O16" i="83"/>
  <c r="O14" i="83"/>
  <c r="O10" i="83"/>
  <c r="O53" i="83"/>
  <c r="O38" i="83"/>
  <c r="O81" i="83"/>
  <c r="O141" i="83"/>
  <c r="M56" i="83"/>
  <c r="O56" i="83" s="1"/>
  <c r="O36" i="83"/>
  <c r="O114" i="83"/>
  <c r="O111" i="83"/>
  <c r="O106" i="83"/>
  <c r="O103" i="83"/>
  <c r="O98" i="83"/>
  <c r="O139" i="83"/>
  <c r="O136" i="83"/>
  <c r="O128" i="83"/>
  <c r="N115" i="83"/>
  <c r="N28" i="83"/>
  <c r="O28" i="83" s="1"/>
  <c r="O37" i="83"/>
  <c r="O132" i="83"/>
  <c r="N56" i="83"/>
  <c r="O46" i="83"/>
  <c r="O41" i="83"/>
  <c r="O73" i="83"/>
  <c r="O68" i="83"/>
  <c r="O28" i="82"/>
  <c r="M144" i="83"/>
  <c r="M115" i="83"/>
  <c r="M85" i="83"/>
  <c r="O23" i="83"/>
  <c r="O15" i="83"/>
  <c r="O12" i="83"/>
  <c r="O51" i="83"/>
  <c r="O48" i="83"/>
  <c r="O43" i="83"/>
  <c r="O40" i="83"/>
  <c r="O55" i="83"/>
  <c r="O52" i="83"/>
  <c r="O47" i="83"/>
  <c r="O44" i="83"/>
  <c r="O39" i="83"/>
  <c r="O20" i="83"/>
  <c r="O115" i="83" l="1"/>
  <c r="O85" i="83"/>
  <c r="AC9" i="133"/>
  <c r="AD9" i="133"/>
  <c r="AE9" i="133" s="1"/>
  <c r="AC10" i="133"/>
  <c r="AE10" i="133" s="1"/>
  <c r="AD10" i="133"/>
  <c r="AC11" i="133"/>
  <c r="AD11" i="133"/>
  <c r="AC12" i="133"/>
  <c r="AD12" i="133"/>
  <c r="AC13" i="133"/>
  <c r="AE13" i="133" s="1"/>
  <c r="AD13" i="133"/>
  <c r="AC14" i="133"/>
  <c r="AD14" i="133"/>
  <c r="AE14" i="133"/>
  <c r="AC15" i="133"/>
  <c r="AD15" i="133"/>
  <c r="AC16" i="133"/>
  <c r="AD16" i="133"/>
  <c r="AC17" i="133"/>
  <c r="AD17" i="133"/>
  <c r="AE17" i="133"/>
  <c r="AC18" i="133"/>
  <c r="AE18" i="133" s="1"/>
  <c r="AD18" i="133"/>
  <c r="AC19" i="133"/>
  <c r="AD19" i="133"/>
  <c r="AC20" i="133"/>
  <c r="AD20" i="133"/>
  <c r="AC21" i="133"/>
  <c r="AE21" i="133" s="1"/>
  <c r="AD21" i="133"/>
  <c r="AC22" i="133"/>
  <c r="AD22" i="133"/>
  <c r="AE22" i="133"/>
  <c r="AC23" i="133"/>
  <c r="AD23" i="133"/>
  <c r="AC24" i="133"/>
  <c r="AD24" i="133"/>
  <c r="AC25" i="133"/>
  <c r="AD25" i="133"/>
  <c r="AE25" i="133"/>
  <c r="AC26" i="133"/>
  <c r="AE26" i="133" s="1"/>
  <c r="AD26" i="133"/>
  <c r="AC27" i="133"/>
  <c r="AD27" i="133"/>
  <c r="AC28" i="133"/>
  <c r="AD28" i="133"/>
  <c r="AD8" i="133"/>
  <c r="AE8" i="133" s="1"/>
  <c r="AC8" i="133"/>
  <c r="AE24" i="133" l="1"/>
  <c r="AE19" i="133"/>
  <c r="AE11" i="133"/>
  <c r="AE27" i="133"/>
  <c r="AE16" i="133"/>
  <c r="AE28" i="133"/>
  <c r="AE23" i="133"/>
  <c r="AE20" i="133"/>
  <c r="AE15" i="133"/>
  <c r="AE12" i="133"/>
  <c r="D28" i="246"/>
  <c r="E28" i="246"/>
  <c r="F28" i="246"/>
  <c r="G28" i="246"/>
  <c r="H28" i="246"/>
  <c r="I28" i="246"/>
  <c r="J28" i="246"/>
  <c r="K28" i="246"/>
  <c r="L28" i="246"/>
  <c r="M28" i="246"/>
  <c r="N28" i="246"/>
  <c r="O28" i="246"/>
  <c r="P28" i="246"/>
  <c r="Q28" i="246"/>
  <c r="R28" i="246"/>
  <c r="S28" i="246"/>
  <c r="T28" i="246"/>
  <c r="C28" i="246"/>
  <c r="D30" i="245"/>
  <c r="E30" i="245"/>
  <c r="F30" i="245"/>
  <c r="G30" i="245"/>
  <c r="H30" i="245"/>
  <c r="I30" i="245"/>
  <c r="J30" i="245"/>
  <c r="K30" i="245"/>
  <c r="L30" i="245"/>
  <c r="M30" i="245"/>
  <c r="N30" i="245"/>
  <c r="O30" i="245"/>
  <c r="P30" i="245"/>
  <c r="Q30" i="245"/>
  <c r="R30" i="245"/>
  <c r="C30" i="245"/>
  <c r="D30" i="244"/>
  <c r="E30" i="244"/>
  <c r="F30" i="244"/>
  <c r="G30" i="244"/>
  <c r="H30" i="244"/>
  <c r="I30" i="244"/>
  <c r="J30" i="244"/>
  <c r="K30" i="244"/>
  <c r="L30" i="244"/>
  <c r="M30" i="244"/>
  <c r="C30" i="244"/>
  <c r="K26" i="242"/>
  <c r="J26" i="242"/>
  <c r="I26" i="242"/>
  <c r="D28" i="241"/>
  <c r="E28" i="241"/>
  <c r="C28" i="241"/>
  <c r="W30" i="240"/>
  <c r="X30" i="240"/>
  <c r="Y30" i="240" s="1"/>
  <c r="C30" i="240"/>
  <c r="D28" i="237"/>
  <c r="E28" i="237"/>
  <c r="F28" i="237"/>
  <c r="G28" i="237"/>
  <c r="H28" i="237"/>
  <c r="I28" i="237"/>
  <c r="J28" i="237"/>
  <c r="C28" i="237"/>
  <c r="D28" i="106"/>
  <c r="E28" i="106"/>
  <c r="F28" i="106"/>
  <c r="G28" i="106"/>
  <c r="H28" i="106"/>
  <c r="I28" i="106"/>
  <c r="J28" i="106"/>
  <c r="K28" i="106"/>
  <c r="L28" i="106"/>
  <c r="M28" i="106"/>
  <c r="N28" i="106"/>
  <c r="O28" i="106"/>
  <c r="P28" i="106"/>
  <c r="Q28" i="106"/>
  <c r="C28" i="106"/>
  <c r="D28" i="105"/>
  <c r="E28" i="105"/>
  <c r="F28" i="105"/>
  <c r="G28" i="105"/>
  <c r="H28" i="105"/>
  <c r="I28" i="105"/>
  <c r="J28" i="105"/>
  <c r="K28" i="105"/>
  <c r="L28" i="105"/>
  <c r="M28" i="105"/>
  <c r="N28" i="105"/>
  <c r="C28" i="105"/>
  <c r="D28" i="104"/>
  <c r="E28" i="104"/>
  <c r="F28" i="104"/>
  <c r="G28" i="104"/>
  <c r="H28" i="104"/>
  <c r="I28" i="104"/>
  <c r="J28" i="104"/>
  <c r="K28" i="104"/>
  <c r="L28" i="104"/>
  <c r="M28" i="104"/>
  <c r="N28" i="104"/>
  <c r="O28" i="104"/>
  <c r="P28" i="104"/>
  <c r="Q28" i="104"/>
  <c r="C28" i="104"/>
  <c r="D28" i="132"/>
  <c r="E28" i="132"/>
  <c r="F28" i="132"/>
  <c r="G28" i="132"/>
  <c r="H28" i="132"/>
  <c r="I28" i="132"/>
  <c r="J28" i="132"/>
  <c r="K28" i="132"/>
  <c r="L28" i="132"/>
  <c r="M28" i="132"/>
  <c r="N28" i="132"/>
  <c r="O28" i="132"/>
  <c r="P28" i="132"/>
  <c r="Q28" i="132"/>
  <c r="C28" i="132"/>
  <c r="D28" i="131"/>
  <c r="E28" i="131"/>
  <c r="F28" i="131"/>
  <c r="G28" i="131"/>
  <c r="H28" i="131"/>
  <c r="I28" i="131"/>
  <c r="J28" i="131"/>
  <c r="K28" i="131"/>
  <c r="L28" i="131"/>
  <c r="M28" i="131"/>
  <c r="N28" i="131"/>
  <c r="O28" i="131"/>
  <c r="P28" i="131"/>
  <c r="Q28" i="131"/>
  <c r="C28" i="131"/>
  <c r="D29" i="232" l="1"/>
  <c r="E29" i="232"/>
  <c r="F29" i="232"/>
  <c r="G29" i="232"/>
  <c r="H29" i="232"/>
  <c r="I29" i="232"/>
  <c r="J29" i="232"/>
  <c r="K29" i="232"/>
  <c r="L29" i="232"/>
  <c r="M29" i="232"/>
  <c r="N29" i="232"/>
  <c r="O29" i="232"/>
  <c r="P29" i="232"/>
  <c r="Q29" i="232"/>
  <c r="C29" i="232"/>
  <c r="I28" i="229" l="1"/>
  <c r="L28" i="229"/>
  <c r="F28" i="229"/>
  <c r="L28" i="237" l="1"/>
  <c r="K28" i="237"/>
  <c r="J29" i="247"/>
  <c r="I29" i="247"/>
  <c r="H29" i="247"/>
  <c r="G29" i="247"/>
  <c r="F29" i="247"/>
  <c r="E29" i="247"/>
  <c r="D29" i="247"/>
  <c r="C29" i="247"/>
  <c r="W28" i="246"/>
  <c r="D28" i="234"/>
  <c r="E28" i="234"/>
  <c r="F28" i="234"/>
  <c r="G28" i="234"/>
  <c r="H28" i="234"/>
  <c r="I28" i="234"/>
  <c r="J28" i="234"/>
  <c r="K28" i="234"/>
  <c r="L28" i="234"/>
  <c r="M28" i="234"/>
  <c r="N28" i="234"/>
  <c r="O28" i="234"/>
  <c r="P28" i="234"/>
  <c r="Q28" i="234"/>
  <c r="C28" i="234"/>
  <c r="P28" i="105"/>
  <c r="O28" i="105"/>
  <c r="V28" i="69"/>
  <c r="W28" i="69"/>
  <c r="X28" i="69"/>
  <c r="Y28" i="69"/>
  <c r="Z28" i="69"/>
  <c r="AA28" i="69"/>
  <c r="AB28" i="69"/>
  <c r="AC28" i="69"/>
  <c r="AD28" i="69"/>
  <c r="AE28" i="69"/>
  <c r="U28" i="69"/>
  <c r="D28" i="69"/>
  <c r="E28" i="69"/>
  <c r="F28" i="69"/>
  <c r="G28" i="69"/>
  <c r="H28" i="69"/>
  <c r="I28" i="69"/>
  <c r="J28" i="69"/>
  <c r="K28" i="69"/>
  <c r="L28" i="69"/>
  <c r="M28" i="69"/>
  <c r="N28" i="69"/>
  <c r="O28" i="69"/>
  <c r="P28" i="69"/>
  <c r="C28" i="69"/>
  <c r="O144" i="83" l="1"/>
  <c r="V28" i="246"/>
  <c r="U28" i="246"/>
  <c r="X28" i="246" l="1"/>
  <c r="M28" i="237"/>
  <c r="Q28" i="105"/>
  <c r="C19" i="68"/>
  <c r="D19" i="68"/>
  <c r="E19" i="68"/>
  <c r="F19" i="68"/>
  <c r="G19" i="68"/>
  <c r="H19" i="68"/>
  <c r="I19" i="68"/>
  <c r="J19" i="68"/>
  <c r="K19" i="68"/>
  <c r="L19" i="68"/>
  <c r="M19" i="68"/>
  <c r="B19" i="68"/>
  <c r="D145" i="61"/>
  <c r="E145" i="61"/>
  <c r="F145" i="61"/>
  <c r="G145" i="61"/>
  <c r="H145" i="61"/>
  <c r="I145" i="61"/>
  <c r="J145" i="61"/>
  <c r="K145" i="61"/>
  <c r="L145" i="61"/>
  <c r="C145" i="61"/>
  <c r="D116" i="61"/>
  <c r="E116" i="61"/>
  <c r="F116" i="61"/>
  <c r="G116" i="61"/>
  <c r="H116" i="61"/>
  <c r="I116" i="61"/>
  <c r="J116" i="61"/>
  <c r="K116" i="61"/>
  <c r="L116" i="61"/>
  <c r="C116" i="61"/>
  <c r="D58" i="61"/>
  <c r="E58" i="61"/>
  <c r="F58" i="61"/>
  <c r="G58" i="61"/>
  <c r="H58" i="61"/>
  <c r="I58" i="61"/>
  <c r="J58" i="61"/>
  <c r="K58" i="61"/>
  <c r="L58" i="61"/>
  <c r="C58" i="61"/>
  <c r="D28" i="61"/>
  <c r="E28" i="61"/>
  <c r="F28" i="61"/>
  <c r="G28" i="61"/>
  <c r="H28" i="61"/>
  <c r="I28" i="61"/>
  <c r="J28" i="61"/>
  <c r="K28" i="61"/>
  <c r="L28" i="61"/>
  <c r="C28" i="61"/>
  <c r="D28" i="99"/>
  <c r="E28" i="99"/>
  <c r="F28" i="99"/>
  <c r="G28" i="99"/>
  <c r="H28" i="99"/>
  <c r="I28" i="99"/>
  <c r="J28" i="99"/>
  <c r="K28" i="99"/>
  <c r="L28" i="99"/>
  <c r="M28" i="99"/>
  <c r="N28" i="99"/>
  <c r="C28" i="99"/>
  <c r="D28" i="230"/>
  <c r="E28" i="230"/>
  <c r="F28" i="230"/>
  <c r="G28" i="230"/>
  <c r="H28" i="230"/>
  <c r="I28" i="230"/>
  <c r="J28" i="230"/>
  <c r="K28" i="230"/>
  <c r="L28" i="230"/>
  <c r="C28" i="230"/>
  <c r="V28" i="229"/>
  <c r="T28" i="229"/>
  <c r="C28" i="229"/>
  <c r="D56" i="229"/>
  <c r="E56" i="229"/>
  <c r="E90" i="229" s="1"/>
  <c r="G56" i="229"/>
  <c r="H56" i="229"/>
  <c r="H90" i="229" s="1"/>
  <c r="J56" i="229"/>
  <c r="K56" i="229"/>
  <c r="K90" i="229" s="1"/>
  <c r="M56" i="229"/>
  <c r="N56" i="229"/>
  <c r="P56" i="229"/>
  <c r="Q56" i="229"/>
  <c r="Q90" i="229" s="1"/>
  <c r="S56" i="229"/>
  <c r="T56" i="229"/>
  <c r="T90" i="229" s="1"/>
  <c r="U56" i="229"/>
  <c r="V56" i="229"/>
  <c r="V90" i="229" s="1"/>
  <c r="C56" i="229"/>
  <c r="S90" i="229"/>
  <c r="D90" i="229"/>
  <c r="C90" i="229"/>
  <c r="E28" i="229"/>
  <c r="N28" i="61" l="1"/>
  <c r="N58" i="61"/>
  <c r="N145" i="61"/>
  <c r="P90" i="229"/>
  <c r="G90" i="229"/>
  <c r="N116" i="61"/>
  <c r="M58" i="61"/>
  <c r="M145" i="61"/>
  <c r="M116" i="61"/>
  <c r="O145" i="61"/>
  <c r="H28" i="229"/>
  <c r="K28" i="229"/>
  <c r="Q28" i="229"/>
  <c r="U90" i="229"/>
  <c r="D28" i="229"/>
  <c r="G28" i="229"/>
  <c r="J28" i="229"/>
  <c r="M28" i="229"/>
  <c r="P28" i="229"/>
  <c r="U28" i="229"/>
  <c r="O58" i="61"/>
  <c r="M28" i="61"/>
  <c r="S28" i="229"/>
  <c r="N28" i="229"/>
  <c r="J90" i="229"/>
  <c r="M90" i="229"/>
  <c r="N90" i="229"/>
  <c r="I56" i="229"/>
  <c r="I90" i="229" s="1"/>
  <c r="L56" i="229"/>
  <c r="L90" i="229" s="1"/>
  <c r="W56" i="229"/>
  <c r="W90" i="229" s="1"/>
  <c r="O56" i="229"/>
  <c r="O90" i="229" s="1"/>
  <c r="F56" i="229"/>
  <c r="F90" i="229" s="1"/>
  <c r="R56" i="229"/>
  <c r="R90" i="229" s="1"/>
  <c r="O28" i="229"/>
  <c r="O28" i="61" l="1"/>
  <c r="W28" i="229"/>
  <c r="R28" i="229"/>
  <c r="O116" i="61"/>
  <c r="H93" i="201" l="1"/>
  <c r="T93" i="201"/>
  <c r="P93" i="201"/>
  <c r="M93" i="201"/>
  <c r="D93" i="201"/>
  <c r="K93" i="201" l="1"/>
  <c r="G93" i="201"/>
  <c r="S93" i="201"/>
  <c r="W93" i="201"/>
  <c r="F93" i="201"/>
  <c r="R93" i="201"/>
  <c r="C93" i="201"/>
  <c r="N93" i="201"/>
  <c r="E93" i="201"/>
  <c r="Q93" i="201"/>
  <c r="V93" i="201"/>
  <c r="I93" i="201"/>
  <c r="J93" i="201"/>
  <c r="U93" i="201"/>
  <c r="O93" i="201"/>
  <c r="L93" i="201"/>
  <c r="Z92" i="147" l="1"/>
  <c r="Y92" i="147"/>
  <c r="X92" i="147"/>
  <c r="W92" i="147"/>
  <c r="U92" i="147"/>
  <c r="T92" i="147"/>
  <c r="R92" i="147"/>
  <c r="Q92" i="147"/>
  <c r="K92" i="147"/>
  <c r="J92" i="147"/>
  <c r="G92" i="147"/>
  <c r="E92" i="147"/>
  <c r="D92" i="147"/>
  <c r="C92" i="147"/>
  <c r="H92" i="147" l="1"/>
  <c r="F92" i="147"/>
  <c r="L92" i="147"/>
  <c r="V92" i="147"/>
  <c r="I92" i="147"/>
  <c r="S92" i="147"/>
  <c r="AA92" i="147"/>
  <c r="P28" i="99" l="1"/>
  <c r="C87" i="61"/>
  <c r="D87" i="61"/>
  <c r="E87" i="61"/>
  <c r="F87" i="61"/>
  <c r="G87" i="61"/>
  <c r="H87" i="61"/>
  <c r="I87" i="61"/>
  <c r="J87" i="61"/>
  <c r="K87" i="61"/>
  <c r="M87" i="61" s="1"/>
  <c r="L87" i="61"/>
  <c r="F6" i="56"/>
  <c r="I6" i="56"/>
  <c r="L6" i="56"/>
  <c r="O6" i="56"/>
  <c r="F7" i="56"/>
  <c r="I7" i="56"/>
  <c r="L7" i="56"/>
  <c r="O7" i="56"/>
  <c r="F8" i="56"/>
  <c r="I8" i="56"/>
  <c r="L8" i="56"/>
  <c r="O8" i="56"/>
  <c r="F9" i="56"/>
  <c r="I9" i="56"/>
  <c r="L9" i="56"/>
  <c r="O9" i="56"/>
  <c r="F10" i="56"/>
  <c r="I10" i="56"/>
  <c r="L10" i="56"/>
  <c r="O10" i="56"/>
  <c r="F11" i="56"/>
  <c r="I11" i="56"/>
  <c r="L11" i="56"/>
  <c r="O11" i="56"/>
  <c r="F12" i="56"/>
  <c r="I12" i="56"/>
  <c r="L12" i="56"/>
  <c r="O12" i="56"/>
  <c r="F13" i="56"/>
  <c r="I13" i="56"/>
  <c r="L13" i="56"/>
  <c r="O13" i="56"/>
  <c r="F14" i="56"/>
  <c r="I14" i="56"/>
  <c r="L14" i="56"/>
  <c r="O14" i="56"/>
  <c r="F15" i="56"/>
  <c r="I15" i="56"/>
  <c r="L15" i="56"/>
  <c r="O15" i="56"/>
  <c r="F16" i="56"/>
  <c r="I16" i="56"/>
  <c r="L16" i="56"/>
  <c r="O16" i="56"/>
  <c r="F17" i="56"/>
  <c r="I17" i="56"/>
  <c r="L17" i="56"/>
  <c r="O17" i="56"/>
  <c r="F18" i="56"/>
  <c r="I18" i="56"/>
  <c r="L18" i="56"/>
  <c r="O18" i="56"/>
  <c r="F19" i="56"/>
  <c r="I19" i="56"/>
  <c r="L19" i="56"/>
  <c r="O19" i="56"/>
  <c r="F20" i="56"/>
  <c r="I20" i="56"/>
  <c r="L20" i="56"/>
  <c r="O20" i="56"/>
  <c r="F21" i="56"/>
  <c r="I21" i="56"/>
  <c r="L21" i="56"/>
  <c r="O21" i="56"/>
  <c r="F22" i="56"/>
  <c r="I22" i="56"/>
  <c r="L22" i="56"/>
  <c r="O22" i="56"/>
  <c r="F23" i="56"/>
  <c r="I23" i="56"/>
  <c r="L23" i="56"/>
  <c r="O23" i="56"/>
  <c r="F24" i="56"/>
  <c r="I24" i="56"/>
  <c r="L24" i="56"/>
  <c r="O24" i="56"/>
  <c r="F25" i="56"/>
  <c r="F26" i="56" s="1"/>
  <c r="I25" i="56"/>
  <c r="L25" i="56"/>
  <c r="O25" i="56"/>
  <c r="C26" i="56"/>
  <c r="D26" i="56"/>
  <c r="E26" i="56"/>
  <c r="G26" i="56"/>
  <c r="H26" i="56"/>
  <c r="J26" i="56"/>
  <c r="K26" i="56"/>
  <c r="M26" i="56"/>
  <c r="N26" i="56"/>
  <c r="F31" i="56"/>
  <c r="I31" i="56"/>
  <c r="L31" i="56"/>
  <c r="O31" i="56"/>
  <c r="S31" i="56"/>
  <c r="F32" i="56"/>
  <c r="I32" i="56"/>
  <c r="L32" i="56"/>
  <c r="O32" i="56"/>
  <c r="S32" i="56"/>
  <c r="F33" i="56"/>
  <c r="I33" i="56"/>
  <c r="L33" i="56"/>
  <c r="O33" i="56"/>
  <c r="S33" i="56"/>
  <c r="F34" i="56"/>
  <c r="I34" i="56"/>
  <c r="L34" i="56"/>
  <c r="O34" i="56"/>
  <c r="S34" i="56"/>
  <c r="F35" i="56"/>
  <c r="I35" i="56"/>
  <c r="L35" i="56"/>
  <c r="O35" i="56"/>
  <c r="S35" i="56"/>
  <c r="F36" i="56"/>
  <c r="I36" i="56"/>
  <c r="L36" i="56"/>
  <c r="O36" i="56"/>
  <c r="S36" i="56"/>
  <c r="F37" i="56"/>
  <c r="I37" i="56"/>
  <c r="L37" i="56"/>
  <c r="O37" i="56"/>
  <c r="S37" i="56"/>
  <c r="F38" i="56"/>
  <c r="I38" i="56"/>
  <c r="L38" i="56"/>
  <c r="O38" i="56"/>
  <c r="S38" i="56"/>
  <c r="F39" i="56"/>
  <c r="I39" i="56"/>
  <c r="L39" i="56"/>
  <c r="O39" i="56"/>
  <c r="S39" i="56"/>
  <c r="F40" i="56"/>
  <c r="I40" i="56"/>
  <c r="L40" i="56"/>
  <c r="O40" i="56"/>
  <c r="S40" i="56"/>
  <c r="F41" i="56"/>
  <c r="I41" i="56"/>
  <c r="L41" i="56"/>
  <c r="O41" i="56"/>
  <c r="S41" i="56"/>
  <c r="F42" i="56"/>
  <c r="I42" i="56"/>
  <c r="L42" i="56"/>
  <c r="O42" i="56"/>
  <c r="S42" i="56"/>
  <c r="F43" i="56"/>
  <c r="I43" i="56"/>
  <c r="L43" i="56"/>
  <c r="O43" i="56"/>
  <c r="S43" i="56"/>
  <c r="F44" i="56"/>
  <c r="I44" i="56"/>
  <c r="L44" i="56"/>
  <c r="O44" i="56"/>
  <c r="S44" i="56"/>
  <c r="F45" i="56"/>
  <c r="I45" i="56"/>
  <c r="L45" i="56"/>
  <c r="O45" i="56"/>
  <c r="S45" i="56"/>
  <c r="F46" i="56"/>
  <c r="I46" i="56"/>
  <c r="L46" i="56"/>
  <c r="O46" i="56"/>
  <c r="S46" i="56"/>
  <c r="F47" i="56"/>
  <c r="I47" i="56"/>
  <c r="L47" i="56"/>
  <c r="O47" i="56"/>
  <c r="S47" i="56"/>
  <c r="F48" i="56"/>
  <c r="I48" i="56"/>
  <c r="L48" i="56"/>
  <c r="O48" i="56"/>
  <c r="S48" i="56"/>
  <c r="F49" i="56"/>
  <c r="I49" i="56"/>
  <c r="L49" i="56"/>
  <c r="O49" i="56"/>
  <c r="S49" i="56"/>
  <c r="F50" i="56"/>
  <c r="I50" i="56"/>
  <c r="L50" i="56"/>
  <c r="O50" i="56"/>
  <c r="S50" i="56"/>
  <c r="C51" i="56"/>
  <c r="D51" i="56"/>
  <c r="E51" i="56"/>
  <c r="G51" i="56"/>
  <c r="H51" i="56"/>
  <c r="J51" i="56"/>
  <c r="K51" i="56"/>
  <c r="M51" i="56"/>
  <c r="N51" i="56"/>
  <c r="P51" i="56"/>
  <c r="Q51" i="56"/>
  <c r="R51" i="56"/>
  <c r="C70" i="56"/>
  <c r="D70" i="56"/>
  <c r="E70" i="56"/>
  <c r="F70" i="56"/>
  <c r="G70" i="56"/>
  <c r="H70" i="56"/>
  <c r="I70" i="56"/>
  <c r="J70" i="56"/>
  <c r="K70" i="56"/>
  <c r="L70" i="56"/>
  <c r="M70" i="56"/>
  <c r="N70" i="56"/>
  <c r="P70" i="56" s="1"/>
  <c r="C71" i="56"/>
  <c r="D71" i="56"/>
  <c r="E71" i="56"/>
  <c r="F71" i="56"/>
  <c r="G71" i="56"/>
  <c r="H71" i="56"/>
  <c r="I71" i="56"/>
  <c r="J71" i="56"/>
  <c r="K71" i="56"/>
  <c r="L71" i="56"/>
  <c r="M71" i="56"/>
  <c r="O71" i="56" s="1"/>
  <c r="N71" i="56"/>
  <c r="C72" i="56"/>
  <c r="D72" i="56"/>
  <c r="E72" i="56"/>
  <c r="F72" i="56"/>
  <c r="G72" i="56"/>
  <c r="H72" i="56"/>
  <c r="I72" i="56"/>
  <c r="J72" i="56"/>
  <c r="K72" i="56"/>
  <c r="L72" i="56"/>
  <c r="M72" i="56"/>
  <c r="O72" i="56" s="1"/>
  <c r="N72" i="56"/>
  <c r="C73" i="56"/>
  <c r="D73" i="56"/>
  <c r="E73" i="56"/>
  <c r="F73" i="56"/>
  <c r="G73" i="56"/>
  <c r="H73" i="56"/>
  <c r="I73" i="56"/>
  <c r="J73" i="56"/>
  <c r="K73" i="56"/>
  <c r="L73" i="56"/>
  <c r="M73" i="56"/>
  <c r="N73" i="56"/>
  <c r="P73" i="56" s="1"/>
  <c r="O73" i="56"/>
  <c r="C74" i="56"/>
  <c r="D74" i="56"/>
  <c r="E74" i="56"/>
  <c r="F74" i="56"/>
  <c r="G74" i="56"/>
  <c r="H74" i="56"/>
  <c r="I74" i="56"/>
  <c r="J74" i="56"/>
  <c r="K74" i="56"/>
  <c r="L74" i="56"/>
  <c r="M74" i="56"/>
  <c r="O74" i="56" s="1"/>
  <c r="N74" i="56"/>
  <c r="P74" i="56" s="1"/>
  <c r="C75" i="56"/>
  <c r="D75" i="56"/>
  <c r="E75" i="56"/>
  <c r="F75" i="56"/>
  <c r="G75" i="56"/>
  <c r="H75" i="56"/>
  <c r="I75" i="56"/>
  <c r="J75" i="56"/>
  <c r="K75" i="56"/>
  <c r="L75" i="56"/>
  <c r="M75" i="56"/>
  <c r="O75" i="56" s="1"/>
  <c r="N75" i="56"/>
  <c r="P75" i="56" s="1"/>
  <c r="C76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 s="1"/>
  <c r="C77" i="56"/>
  <c r="D77" i="56"/>
  <c r="E77" i="56"/>
  <c r="F77" i="56"/>
  <c r="G77" i="56"/>
  <c r="H77" i="56"/>
  <c r="I77" i="56"/>
  <c r="J77" i="56"/>
  <c r="K77" i="56"/>
  <c r="L77" i="56"/>
  <c r="M77" i="56"/>
  <c r="O77" i="56" s="1"/>
  <c r="N77" i="56"/>
  <c r="P77" i="56" s="1"/>
  <c r="Q77" i="56" s="1"/>
  <c r="C78" i="56"/>
  <c r="D78" i="56"/>
  <c r="E78" i="56"/>
  <c r="F78" i="56"/>
  <c r="G78" i="56"/>
  <c r="H78" i="56"/>
  <c r="I78" i="56"/>
  <c r="J78" i="56"/>
  <c r="K78" i="56"/>
  <c r="L78" i="56"/>
  <c r="M78" i="56"/>
  <c r="O78" i="56" s="1"/>
  <c r="N78" i="56"/>
  <c r="P78" i="56" s="1"/>
  <c r="C79" i="56"/>
  <c r="D79" i="56"/>
  <c r="E79" i="56"/>
  <c r="F79" i="56"/>
  <c r="G79" i="56"/>
  <c r="H79" i="56"/>
  <c r="I79" i="56"/>
  <c r="J79" i="56"/>
  <c r="K79" i="56"/>
  <c r="L79" i="56"/>
  <c r="M79" i="56"/>
  <c r="N79" i="56"/>
  <c r="C80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C81" i="56"/>
  <c r="D81" i="56"/>
  <c r="E81" i="56"/>
  <c r="F81" i="56"/>
  <c r="G81" i="56"/>
  <c r="H81" i="56"/>
  <c r="I81" i="56"/>
  <c r="J81" i="56"/>
  <c r="K81" i="56"/>
  <c r="L81" i="56"/>
  <c r="M81" i="56"/>
  <c r="O81" i="56" s="1"/>
  <c r="N81" i="56"/>
  <c r="P81" i="56" s="1"/>
  <c r="Q81" i="56" s="1"/>
  <c r="C82" i="56"/>
  <c r="D82" i="56"/>
  <c r="E82" i="56"/>
  <c r="F82" i="56"/>
  <c r="G82" i="56"/>
  <c r="H82" i="56"/>
  <c r="I82" i="56"/>
  <c r="J82" i="56"/>
  <c r="K82" i="56"/>
  <c r="L82" i="56"/>
  <c r="M82" i="56"/>
  <c r="O82" i="56" s="1"/>
  <c r="N82" i="56"/>
  <c r="P82" i="56" s="1"/>
  <c r="C83" i="56"/>
  <c r="D83" i="56"/>
  <c r="E83" i="56"/>
  <c r="F83" i="56"/>
  <c r="G83" i="56"/>
  <c r="H83" i="56"/>
  <c r="I83" i="56"/>
  <c r="J83" i="56"/>
  <c r="K83" i="56"/>
  <c r="L83" i="56"/>
  <c r="M83" i="56"/>
  <c r="O83" i="56" s="1"/>
  <c r="N83" i="56"/>
  <c r="C84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C85" i="56"/>
  <c r="D85" i="56"/>
  <c r="E85" i="56"/>
  <c r="F85" i="56"/>
  <c r="G85" i="56"/>
  <c r="H85" i="56"/>
  <c r="I85" i="56"/>
  <c r="J85" i="56"/>
  <c r="K85" i="56"/>
  <c r="L85" i="56"/>
  <c r="M85" i="56"/>
  <c r="O85" i="56" s="1"/>
  <c r="N85" i="56"/>
  <c r="P85" i="56" s="1"/>
  <c r="C86" i="56"/>
  <c r="D86" i="56"/>
  <c r="E86" i="56"/>
  <c r="F86" i="56"/>
  <c r="G86" i="56"/>
  <c r="H86" i="56"/>
  <c r="I86" i="56"/>
  <c r="J86" i="56"/>
  <c r="K86" i="56"/>
  <c r="L86" i="56"/>
  <c r="M86" i="56"/>
  <c r="O86" i="56" s="1"/>
  <c r="N86" i="56"/>
  <c r="P86" i="56" s="1"/>
  <c r="C87" i="56"/>
  <c r="D87" i="56"/>
  <c r="E87" i="56"/>
  <c r="F87" i="56"/>
  <c r="G87" i="56"/>
  <c r="H87" i="56"/>
  <c r="I87" i="56"/>
  <c r="J87" i="56"/>
  <c r="K87" i="56"/>
  <c r="L87" i="56"/>
  <c r="M87" i="56"/>
  <c r="O87" i="56" s="1"/>
  <c r="N87" i="56"/>
  <c r="C88" i="56"/>
  <c r="D88" i="56"/>
  <c r="E88" i="56"/>
  <c r="F88" i="56"/>
  <c r="G88" i="56"/>
  <c r="H88" i="56"/>
  <c r="I88" i="56"/>
  <c r="J88" i="56"/>
  <c r="K88" i="56"/>
  <c r="L88" i="56"/>
  <c r="M88" i="56"/>
  <c r="N88" i="56"/>
  <c r="O88" i="56"/>
  <c r="P88" i="56"/>
  <c r="C89" i="56"/>
  <c r="D89" i="56"/>
  <c r="E89" i="56"/>
  <c r="F89" i="56"/>
  <c r="G89" i="56"/>
  <c r="H89" i="56"/>
  <c r="I89" i="56"/>
  <c r="J89" i="56"/>
  <c r="K89" i="56"/>
  <c r="L89" i="56"/>
  <c r="M89" i="56"/>
  <c r="O89" i="56" s="1"/>
  <c r="N89" i="56"/>
  <c r="P89" i="56" s="1"/>
  <c r="O96" i="56"/>
  <c r="P96" i="56"/>
  <c r="O97" i="56"/>
  <c r="P97" i="56"/>
  <c r="O98" i="56"/>
  <c r="P98" i="56"/>
  <c r="O99" i="56"/>
  <c r="P99" i="56"/>
  <c r="O100" i="56"/>
  <c r="P100" i="56"/>
  <c r="O101" i="56"/>
  <c r="P101" i="56"/>
  <c r="O102" i="56"/>
  <c r="P102" i="56"/>
  <c r="O103" i="56"/>
  <c r="P103" i="56"/>
  <c r="O104" i="56"/>
  <c r="P104" i="56"/>
  <c r="Q104" i="56"/>
  <c r="O105" i="56"/>
  <c r="P105" i="56"/>
  <c r="O106" i="56"/>
  <c r="P106" i="56"/>
  <c r="Q106" i="56" s="1"/>
  <c r="O107" i="56"/>
  <c r="P107" i="56"/>
  <c r="O108" i="56"/>
  <c r="P108" i="56"/>
  <c r="O109" i="56"/>
  <c r="P109" i="56"/>
  <c r="O110" i="56"/>
  <c r="P110" i="56"/>
  <c r="O111" i="56"/>
  <c r="P111" i="56"/>
  <c r="O112" i="56"/>
  <c r="P112" i="56"/>
  <c r="O113" i="56"/>
  <c r="P113" i="56"/>
  <c r="O114" i="56"/>
  <c r="P114" i="56"/>
  <c r="O115" i="56"/>
  <c r="P115" i="56"/>
  <c r="C116" i="56"/>
  <c r="D116" i="56"/>
  <c r="E116" i="56"/>
  <c r="F116" i="56"/>
  <c r="G116" i="56"/>
  <c r="H116" i="56"/>
  <c r="I116" i="56"/>
  <c r="J116" i="56"/>
  <c r="K116" i="56"/>
  <c r="L116" i="56"/>
  <c r="M116" i="56"/>
  <c r="N116" i="56"/>
  <c r="O125" i="56"/>
  <c r="P125" i="56"/>
  <c r="O126" i="56"/>
  <c r="P126" i="56"/>
  <c r="O127" i="56"/>
  <c r="P127" i="56"/>
  <c r="O128" i="56"/>
  <c r="P128" i="56"/>
  <c r="O129" i="56"/>
  <c r="P129" i="56"/>
  <c r="O130" i="56"/>
  <c r="P130" i="56"/>
  <c r="O131" i="56"/>
  <c r="P131" i="56"/>
  <c r="O132" i="56"/>
  <c r="P132" i="56"/>
  <c r="O133" i="56"/>
  <c r="P133" i="56"/>
  <c r="O134" i="56"/>
  <c r="P134" i="56"/>
  <c r="O135" i="56"/>
  <c r="P135" i="56"/>
  <c r="O136" i="56"/>
  <c r="P136" i="56"/>
  <c r="O137" i="56"/>
  <c r="P137" i="56"/>
  <c r="O138" i="56"/>
  <c r="P138" i="56"/>
  <c r="O139" i="56"/>
  <c r="P139" i="56"/>
  <c r="O140" i="56"/>
  <c r="P140" i="56"/>
  <c r="O141" i="56"/>
  <c r="P141" i="56"/>
  <c r="O142" i="56"/>
  <c r="P142" i="56"/>
  <c r="O143" i="56"/>
  <c r="P143" i="56"/>
  <c r="O144" i="56"/>
  <c r="P144" i="56"/>
  <c r="C145" i="56"/>
  <c r="D145" i="56"/>
  <c r="E145" i="56"/>
  <c r="F145" i="56"/>
  <c r="G145" i="56"/>
  <c r="H145" i="56"/>
  <c r="I145" i="56"/>
  <c r="J145" i="56"/>
  <c r="K145" i="56"/>
  <c r="L145" i="56"/>
  <c r="M145" i="56"/>
  <c r="N145" i="56"/>
  <c r="O145" i="56"/>
  <c r="M153" i="56"/>
  <c r="N153" i="56"/>
  <c r="M154" i="56"/>
  <c r="N154" i="56"/>
  <c r="M155" i="56"/>
  <c r="N155" i="56"/>
  <c r="M156" i="56"/>
  <c r="N156" i="56"/>
  <c r="M157" i="56"/>
  <c r="N157" i="56"/>
  <c r="M158" i="56"/>
  <c r="N158" i="56"/>
  <c r="M159" i="56"/>
  <c r="N159" i="56"/>
  <c r="M160" i="56"/>
  <c r="N160" i="56"/>
  <c r="M161" i="56"/>
  <c r="N161" i="56"/>
  <c r="M162" i="56"/>
  <c r="N162" i="56"/>
  <c r="M163" i="56"/>
  <c r="N163" i="56"/>
  <c r="M164" i="56"/>
  <c r="N164" i="56"/>
  <c r="M165" i="56"/>
  <c r="N165" i="56"/>
  <c r="M166" i="56"/>
  <c r="N166" i="56"/>
  <c r="N173" i="56" s="1"/>
  <c r="M167" i="56"/>
  <c r="N167" i="56"/>
  <c r="M168" i="56"/>
  <c r="N168" i="56"/>
  <c r="M169" i="56"/>
  <c r="N169" i="56"/>
  <c r="M170" i="56"/>
  <c r="N170" i="56"/>
  <c r="M171" i="56"/>
  <c r="N171" i="56"/>
  <c r="M172" i="56"/>
  <c r="N172" i="56"/>
  <c r="C173" i="56"/>
  <c r="D173" i="56"/>
  <c r="E173" i="56"/>
  <c r="F173" i="56"/>
  <c r="G173" i="56"/>
  <c r="H173" i="56"/>
  <c r="I173" i="56"/>
  <c r="J173" i="56"/>
  <c r="K173" i="56"/>
  <c r="L173" i="56"/>
  <c r="N180" i="56"/>
  <c r="O180" i="56"/>
  <c r="N181" i="56"/>
  <c r="O181" i="56"/>
  <c r="N182" i="56"/>
  <c r="O182" i="56"/>
  <c r="N183" i="56"/>
  <c r="O183" i="56"/>
  <c r="N184" i="56"/>
  <c r="O184" i="56"/>
  <c r="N185" i="56"/>
  <c r="O185" i="56"/>
  <c r="N186" i="56"/>
  <c r="O186" i="56"/>
  <c r="P186" i="56" s="1"/>
  <c r="N187" i="56"/>
  <c r="O187" i="56"/>
  <c r="N188" i="56"/>
  <c r="O188" i="56"/>
  <c r="N189" i="56"/>
  <c r="O189" i="56"/>
  <c r="N190" i="56"/>
  <c r="O190" i="56"/>
  <c r="N191" i="56"/>
  <c r="O191" i="56"/>
  <c r="N192" i="56"/>
  <c r="O192" i="56"/>
  <c r="N193" i="56"/>
  <c r="O193" i="56"/>
  <c r="N194" i="56"/>
  <c r="O194" i="56"/>
  <c r="N195" i="56"/>
  <c r="O195" i="56"/>
  <c r="N196" i="56"/>
  <c r="O196" i="56"/>
  <c r="N197" i="56"/>
  <c r="O197" i="56"/>
  <c r="N198" i="56"/>
  <c r="O198" i="56"/>
  <c r="N199" i="56"/>
  <c r="P199" i="56" s="1"/>
  <c r="O199" i="56"/>
  <c r="D200" i="56"/>
  <c r="E200" i="56"/>
  <c r="F200" i="56"/>
  <c r="G200" i="56"/>
  <c r="H200" i="56"/>
  <c r="I200" i="56"/>
  <c r="J200" i="56"/>
  <c r="K200" i="56"/>
  <c r="L200" i="56"/>
  <c r="M200" i="56"/>
  <c r="D210" i="56"/>
  <c r="E210" i="56"/>
  <c r="F210" i="56"/>
  <c r="G210" i="56"/>
  <c r="H210" i="56"/>
  <c r="I210" i="56"/>
  <c r="J210" i="56"/>
  <c r="K210" i="56"/>
  <c r="O210" i="56" s="1"/>
  <c r="L210" i="56"/>
  <c r="N210" i="56" s="1"/>
  <c r="M210" i="56"/>
  <c r="D211" i="56"/>
  <c r="E211" i="56"/>
  <c r="F211" i="56"/>
  <c r="G211" i="56"/>
  <c r="H211" i="56"/>
  <c r="I211" i="56"/>
  <c r="J211" i="56"/>
  <c r="K211" i="56"/>
  <c r="L211" i="56"/>
  <c r="N211" i="56" s="1"/>
  <c r="M211" i="56"/>
  <c r="O211" i="56" s="1"/>
  <c r="D212" i="56"/>
  <c r="E212" i="56"/>
  <c r="F212" i="56"/>
  <c r="G212" i="56"/>
  <c r="H212" i="56"/>
  <c r="I212" i="56"/>
  <c r="J212" i="56"/>
  <c r="K212" i="56"/>
  <c r="L212" i="56"/>
  <c r="M212" i="56"/>
  <c r="O212" i="56" s="1"/>
  <c r="D213" i="56"/>
  <c r="E213" i="56"/>
  <c r="F213" i="56"/>
  <c r="G213" i="56"/>
  <c r="H213" i="56"/>
  <c r="I213" i="56"/>
  <c r="J213" i="56"/>
  <c r="K213" i="56"/>
  <c r="L213" i="56"/>
  <c r="M213" i="56"/>
  <c r="O213" i="56"/>
  <c r="D214" i="56"/>
  <c r="E214" i="56"/>
  <c r="F214" i="56"/>
  <c r="G214" i="56"/>
  <c r="H214" i="56"/>
  <c r="I214" i="56"/>
  <c r="J214" i="56"/>
  <c r="K214" i="56"/>
  <c r="O214" i="56" s="1"/>
  <c r="L214" i="56"/>
  <c r="N214" i="56" s="1"/>
  <c r="M214" i="56"/>
  <c r="D215" i="56"/>
  <c r="E215" i="56"/>
  <c r="F215" i="56"/>
  <c r="G215" i="56"/>
  <c r="H215" i="56"/>
  <c r="I215" i="56"/>
  <c r="J215" i="56"/>
  <c r="K215" i="56"/>
  <c r="L215" i="56"/>
  <c r="N215" i="56" s="1"/>
  <c r="M215" i="56"/>
  <c r="O215" i="56" s="1"/>
  <c r="D216" i="56"/>
  <c r="E216" i="56"/>
  <c r="F216" i="56"/>
  <c r="G216" i="56"/>
  <c r="H216" i="56"/>
  <c r="I216" i="56"/>
  <c r="J216" i="56"/>
  <c r="K216" i="56"/>
  <c r="L216" i="56"/>
  <c r="N216" i="56" s="1"/>
  <c r="M216" i="56"/>
  <c r="O216" i="56" s="1"/>
  <c r="D217" i="56"/>
  <c r="E217" i="56"/>
  <c r="F217" i="56"/>
  <c r="G217" i="56"/>
  <c r="H217" i="56"/>
  <c r="I217" i="56"/>
  <c r="J217" i="56"/>
  <c r="K217" i="56"/>
  <c r="L217" i="56"/>
  <c r="M217" i="56"/>
  <c r="N217" i="56"/>
  <c r="O217" i="56"/>
  <c r="D218" i="56"/>
  <c r="E218" i="56"/>
  <c r="F218" i="56"/>
  <c r="G218" i="56"/>
  <c r="H218" i="56"/>
  <c r="I218" i="56"/>
  <c r="J218" i="56"/>
  <c r="K218" i="56"/>
  <c r="L218" i="56"/>
  <c r="M218" i="56"/>
  <c r="N218" i="56"/>
  <c r="O218" i="56"/>
  <c r="D219" i="56"/>
  <c r="E219" i="56"/>
  <c r="F219" i="56"/>
  <c r="G219" i="56"/>
  <c r="H219" i="56"/>
  <c r="I219" i="56"/>
  <c r="J219" i="56"/>
  <c r="K219" i="56"/>
  <c r="L219" i="56"/>
  <c r="M219" i="56"/>
  <c r="N219" i="56"/>
  <c r="O219" i="56"/>
  <c r="D220" i="56"/>
  <c r="E220" i="56"/>
  <c r="F220" i="56"/>
  <c r="G220" i="56"/>
  <c r="H220" i="56"/>
  <c r="I220" i="56"/>
  <c r="J220" i="56"/>
  <c r="K220" i="56"/>
  <c r="L220" i="56"/>
  <c r="M220" i="56"/>
  <c r="N220" i="56"/>
  <c r="O220" i="56"/>
  <c r="D221" i="56"/>
  <c r="E221" i="56"/>
  <c r="F221" i="56"/>
  <c r="G221" i="56"/>
  <c r="H221" i="56"/>
  <c r="I221" i="56"/>
  <c r="J221" i="56"/>
  <c r="K221" i="56"/>
  <c r="L221" i="56"/>
  <c r="M221" i="56"/>
  <c r="N221" i="56"/>
  <c r="O221" i="56"/>
  <c r="D222" i="56"/>
  <c r="E222" i="56"/>
  <c r="F222" i="56"/>
  <c r="G222" i="56"/>
  <c r="H222" i="56"/>
  <c r="I222" i="56"/>
  <c r="J222" i="56"/>
  <c r="K222" i="56"/>
  <c r="L222" i="56"/>
  <c r="M222" i="56"/>
  <c r="N222" i="56"/>
  <c r="O222" i="56"/>
  <c r="D223" i="56"/>
  <c r="E223" i="56"/>
  <c r="F223" i="56"/>
  <c r="G223" i="56"/>
  <c r="H223" i="56"/>
  <c r="I223" i="56"/>
  <c r="J223" i="56"/>
  <c r="K223" i="56"/>
  <c r="L223" i="56"/>
  <c r="M223" i="56"/>
  <c r="N223" i="56"/>
  <c r="O223" i="56"/>
  <c r="D224" i="56"/>
  <c r="E224" i="56"/>
  <c r="F224" i="56"/>
  <c r="G224" i="56"/>
  <c r="H224" i="56"/>
  <c r="I224" i="56"/>
  <c r="J224" i="56"/>
  <c r="K224" i="56"/>
  <c r="L224" i="56"/>
  <c r="M224" i="56"/>
  <c r="N224" i="56"/>
  <c r="O224" i="56"/>
  <c r="D225" i="56"/>
  <c r="E225" i="56"/>
  <c r="F225" i="56"/>
  <c r="G225" i="56"/>
  <c r="H225" i="56"/>
  <c r="I225" i="56"/>
  <c r="J225" i="56"/>
  <c r="K225" i="56"/>
  <c r="L225" i="56"/>
  <c r="M225" i="56"/>
  <c r="N225" i="56"/>
  <c r="O225" i="56"/>
  <c r="D226" i="56"/>
  <c r="E226" i="56"/>
  <c r="F226" i="56"/>
  <c r="G226" i="56"/>
  <c r="H226" i="56"/>
  <c r="I226" i="56"/>
  <c r="J226" i="56"/>
  <c r="K226" i="56"/>
  <c r="L226" i="56"/>
  <c r="M226" i="56"/>
  <c r="N226" i="56"/>
  <c r="O226" i="56"/>
  <c r="D227" i="56"/>
  <c r="E227" i="56"/>
  <c r="F227" i="56"/>
  <c r="G227" i="56"/>
  <c r="H227" i="56"/>
  <c r="I227" i="56"/>
  <c r="J227" i="56"/>
  <c r="K227" i="56"/>
  <c r="L227" i="56"/>
  <c r="M227" i="56"/>
  <c r="N227" i="56"/>
  <c r="O227" i="56"/>
  <c r="D228" i="56"/>
  <c r="E228" i="56"/>
  <c r="F228" i="56"/>
  <c r="G228" i="56"/>
  <c r="H228" i="56"/>
  <c r="I228" i="56"/>
  <c r="J228" i="56"/>
  <c r="K228" i="56"/>
  <c r="L228" i="56"/>
  <c r="M228" i="56"/>
  <c r="N228" i="56"/>
  <c r="O228" i="56"/>
  <c r="D229" i="56"/>
  <c r="E229" i="56"/>
  <c r="F229" i="56"/>
  <c r="G229" i="56"/>
  <c r="H229" i="56"/>
  <c r="I229" i="56"/>
  <c r="J229" i="56"/>
  <c r="K229" i="56"/>
  <c r="L229" i="56"/>
  <c r="M229" i="56"/>
  <c r="N229" i="56"/>
  <c r="O229" i="56"/>
  <c r="M239" i="56"/>
  <c r="N239" i="56"/>
  <c r="M240" i="56"/>
  <c r="O240" i="56" s="1"/>
  <c r="N240" i="56"/>
  <c r="M241" i="56"/>
  <c r="N241" i="56"/>
  <c r="M242" i="56"/>
  <c r="N242" i="56"/>
  <c r="M243" i="56"/>
  <c r="N243" i="56"/>
  <c r="M244" i="56"/>
  <c r="N244" i="56"/>
  <c r="M245" i="56"/>
  <c r="N245" i="56"/>
  <c r="M246" i="56"/>
  <c r="N246" i="56"/>
  <c r="M247" i="56"/>
  <c r="N247" i="56"/>
  <c r="O247" i="56" s="1"/>
  <c r="M248" i="56"/>
  <c r="N248" i="56"/>
  <c r="M249" i="56"/>
  <c r="N249" i="56"/>
  <c r="M250" i="56"/>
  <c r="N250" i="56"/>
  <c r="M251" i="56"/>
  <c r="N251" i="56"/>
  <c r="M252" i="56"/>
  <c r="N252" i="56"/>
  <c r="M253" i="56"/>
  <c r="N253" i="56"/>
  <c r="M254" i="56"/>
  <c r="N254" i="56"/>
  <c r="M255" i="56"/>
  <c r="N255" i="56"/>
  <c r="M256" i="56"/>
  <c r="N256" i="56"/>
  <c r="M257" i="56"/>
  <c r="N257" i="56"/>
  <c r="M258" i="56"/>
  <c r="N258" i="56"/>
  <c r="C259" i="56"/>
  <c r="D259" i="56"/>
  <c r="E259" i="56"/>
  <c r="F259" i="56"/>
  <c r="G259" i="56"/>
  <c r="H259" i="56"/>
  <c r="I259" i="56"/>
  <c r="J259" i="56"/>
  <c r="K259" i="56"/>
  <c r="L259" i="56"/>
  <c r="N266" i="56"/>
  <c r="O266" i="56"/>
  <c r="N267" i="56"/>
  <c r="O267" i="56"/>
  <c r="N268" i="56"/>
  <c r="O268" i="56"/>
  <c r="N269" i="56"/>
  <c r="O269" i="56"/>
  <c r="N270" i="56"/>
  <c r="O270" i="56"/>
  <c r="N271" i="56"/>
  <c r="O271" i="56"/>
  <c r="N272" i="56"/>
  <c r="O272" i="56"/>
  <c r="N273" i="56"/>
  <c r="O273" i="56"/>
  <c r="P273" i="56" s="1"/>
  <c r="N274" i="56"/>
  <c r="O274" i="56"/>
  <c r="N275" i="56"/>
  <c r="O275" i="56"/>
  <c r="P275" i="56" s="1"/>
  <c r="N276" i="56"/>
  <c r="O276" i="56"/>
  <c r="N277" i="56"/>
  <c r="O277" i="56"/>
  <c r="N278" i="56"/>
  <c r="O278" i="56"/>
  <c r="N279" i="56"/>
  <c r="O279" i="56"/>
  <c r="N280" i="56"/>
  <c r="O280" i="56"/>
  <c r="N281" i="56"/>
  <c r="O281" i="56"/>
  <c r="N282" i="56"/>
  <c r="O282" i="56"/>
  <c r="N283" i="56"/>
  <c r="O283" i="56"/>
  <c r="P283" i="56" s="1"/>
  <c r="N284" i="56"/>
  <c r="O284" i="56"/>
  <c r="N285" i="56"/>
  <c r="O285" i="56"/>
  <c r="P285" i="56" s="1"/>
  <c r="D286" i="56"/>
  <c r="E286" i="56"/>
  <c r="F286" i="56"/>
  <c r="G286" i="56"/>
  <c r="H286" i="56"/>
  <c r="I286" i="56"/>
  <c r="J286" i="56"/>
  <c r="K286" i="56"/>
  <c r="L286" i="56"/>
  <c r="N286" i="56" s="1"/>
  <c r="M286" i="56"/>
  <c r="O286" i="56" s="1"/>
  <c r="C296" i="56"/>
  <c r="D296" i="56"/>
  <c r="E296" i="56"/>
  <c r="F296" i="56"/>
  <c r="G296" i="56"/>
  <c r="H296" i="56"/>
  <c r="I296" i="56"/>
  <c r="J296" i="56"/>
  <c r="K296" i="56"/>
  <c r="L296" i="56"/>
  <c r="C297" i="56"/>
  <c r="D297" i="56"/>
  <c r="E297" i="56"/>
  <c r="F297" i="56"/>
  <c r="G297" i="56"/>
  <c r="H297" i="56"/>
  <c r="I297" i="56"/>
  <c r="J297" i="56"/>
  <c r="K297" i="56"/>
  <c r="M297" i="56" s="1"/>
  <c r="L297" i="56"/>
  <c r="N297" i="56" s="1"/>
  <c r="C298" i="56"/>
  <c r="D298" i="56"/>
  <c r="E298" i="56"/>
  <c r="F298" i="56"/>
  <c r="G298" i="56"/>
  <c r="H298" i="56"/>
  <c r="I298" i="56"/>
  <c r="J298" i="56"/>
  <c r="K298" i="56"/>
  <c r="L298" i="56"/>
  <c r="N298" i="56" s="1"/>
  <c r="C299" i="56"/>
  <c r="D299" i="56"/>
  <c r="E299" i="56"/>
  <c r="F299" i="56"/>
  <c r="G299" i="56"/>
  <c r="H299" i="56"/>
  <c r="I299" i="56"/>
  <c r="J299" i="56"/>
  <c r="K299" i="56"/>
  <c r="L299" i="56"/>
  <c r="N299" i="56"/>
  <c r="C300" i="56"/>
  <c r="D300" i="56"/>
  <c r="E300" i="56"/>
  <c r="F300" i="56"/>
  <c r="G300" i="56"/>
  <c r="H300" i="56"/>
  <c r="I300" i="56"/>
  <c r="J300" i="56"/>
  <c r="N300" i="56" s="1"/>
  <c r="K300" i="56"/>
  <c r="M300" i="56" s="1"/>
  <c r="L300" i="56"/>
  <c r="C301" i="56"/>
  <c r="D301" i="56"/>
  <c r="E301" i="56"/>
  <c r="F301" i="56"/>
  <c r="G301" i="56"/>
  <c r="H301" i="56"/>
  <c r="I301" i="56"/>
  <c r="J301" i="56"/>
  <c r="K301" i="56"/>
  <c r="M301" i="56" s="1"/>
  <c r="L301" i="56"/>
  <c r="N301" i="56" s="1"/>
  <c r="C302" i="56"/>
  <c r="D302" i="56"/>
  <c r="E302" i="56"/>
  <c r="F302" i="56"/>
  <c r="G302" i="56"/>
  <c r="H302" i="56"/>
  <c r="I302" i="56"/>
  <c r="J302" i="56"/>
  <c r="K302" i="56"/>
  <c r="L302" i="56"/>
  <c r="N302" i="56" s="1"/>
  <c r="C303" i="56"/>
  <c r="D303" i="56"/>
  <c r="E303" i="56"/>
  <c r="F303" i="56"/>
  <c r="G303" i="56"/>
  <c r="H303" i="56"/>
  <c r="I303" i="56"/>
  <c r="J303" i="56"/>
  <c r="K303" i="56"/>
  <c r="L303" i="56"/>
  <c r="N303" i="56"/>
  <c r="C304" i="56"/>
  <c r="D304" i="56"/>
  <c r="E304" i="56"/>
  <c r="F304" i="56"/>
  <c r="G304" i="56"/>
  <c r="H304" i="56"/>
  <c r="I304" i="56"/>
  <c r="J304" i="56"/>
  <c r="N304" i="56" s="1"/>
  <c r="K304" i="56"/>
  <c r="M304" i="56" s="1"/>
  <c r="L304" i="56"/>
  <c r="C305" i="56"/>
  <c r="D305" i="56"/>
  <c r="E305" i="56"/>
  <c r="F305" i="56"/>
  <c r="G305" i="56"/>
  <c r="H305" i="56"/>
  <c r="I305" i="56"/>
  <c r="J305" i="56"/>
  <c r="K305" i="56"/>
  <c r="M305" i="56" s="1"/>
  <c r="L305" i="56"/>
  <c r="N305" i="56" s="1"/>
  <c r="C306" i="56"/>
  <c r="D306" i="56"/>
  <c r="E306" i="56"/>
  <c r="F306" i="56"/>
  <c r="G306" i="56"/>
  <c r="H306" i="56"/>
  <c r="I306" i="56"/>
  <c r="J306" i="56"/>
  <c r="K306" i="56"/>
  <c r="L306" i="56"/>
  <c r="N306" i="56" s="1"/>
  <c r="C307" i="56"/>
  <c r="D307" i="56"/>
  <c r="E307" i="56"/>
  <c r="F307" i="56"/>
  <c r="G307" i="56"/>
  <c r="H307" i="56"/>
  <c r="I307" i="56"/>
  <c r="J307" i="56"/>
  <c r="K307" i="56"/>
  <c r="L307" i="56"/>
  <c r="N307" i="56"/>
  <c r="C308" i="56"/>
  <c r="D308" i="56"/>
  <c r="E308" i="56"/>
  <c r="F308" i="56"/>
  <c r="G308" i="56"/>
  <c r="H308" i="56"/>
  <c r="I308" i="56"/>
  <c r="J308" i="56"/>
  <c r="N308" i="56" s="1"/>
  <c r="K308" i="56"/>
  <c r="M308" i="56" s="1"/>
  <c r="L308" i="56"/>
  <c r="C309" i="56"/>
  <c r="D309" i="56"/>
  <c r="E309" i="56"/>
  <c r="F309" i="56"/>
  <c r="G309" i="56"/>
  <c r="H309" i="56"/>
  <c r="I309" i="56"/>
  <c r="J309" i="56"/>
  <c r="K309" i="56"/>
  <c r="M309" i="56" s="1"/>
  <c r="O309" i="56" s="1"/>
  <c r="L309" i="56"/>
  <c r="N309" i="56" s="1"/>
  <c r="C310" i="56"/>
  <c r="D310" i="56"/>
  <c r="E310" i="56"/>
  <c r="F310" i="56"/>
  <c r="G310" i="56"/>
  <c r="H310" i="56"/>
  <c r="I310" i="56"/>
  <c r="J310" i="56"/>
  <c r="K310" i="56"/>
  <c r="L310" i="56"/>
  <c r="N310" i="56" s="1"/>
  <c r="O310" i="56" s="1"/>
  <c r="M310" i="56"/>
  <c r="C311" i="56"/>
  <c r="D311" i="56"/>
  <c r="E311" i="56"/>
  <c r="F311" i="56"/>
  <c r="G311" i="56"/>
  <c r="H311" i="56"/>
  <c r="I311" i="56"/>
  <c r="J311" i="56"/>
  <c r="K311" i="56"/>
  <c r="L311" i="56"/>
  <c r="N311" i="56" s="1"/>
  <c r="O311" i="56" s="1"/>
  <c r="M311" i="56"/>
  <c r="C312" i="56"/>
  <c r="D312" i="56"/>
  <c r="E312" i="56"/>
  <c r="F312" i="56"/>
  <c r="G312" i="56"/>
  <c r="H312" i="56"/>
  <c r="I312" i="56"/>
  <c r="J312" i="56"/>
  <c r="K312" i="56"/>
  <c r="L312" i="56"/>
  <c r="N312" i="56" s="1"/>
  <c r="O312" i="56" s="1"/>
  <c r="M312" i="56"/>
  <c r="C313" i="56"/>
  <c r="D313" i="56"/>
  <c r="E313" i="56"/>
  <c r="F313" i="56"/>
  <c r="G313" i="56"/>
  <c r="H313" i="56"/>
  <c r="I313" i="56"/>
  <c r="J313" i="56"/>
  <c r="K313" i="56"/>
  <c r="L313" i="56"/>
  <c r="N313" i="56" s="1"/>
  <c r="M313" i="56"/>
  <c r="C314" i="56"/>
  <c r="D314" i="56"/>
  <c r="E314" i="56"/>
  <c r="F314" i="56"/>
  <c r="G314" i="56"/>
  <c r="H314" i="56"/>
  <c r="I314" i="56"/>
  <c r="J314" i="56"/>
  <c r="K314" i="56"/>
  <c r="L314" i="56"/>
  <c r="N314" i="56" s="1"/>
  <c r="M314" i="56"/>
  <c r="C315" i="56"/>
  <c r="D315" i="56"/>
  <c r="E315" i="56"/>
  <c r="F315" i="56"/>
  <c r="G315" i="56"/>
  <c r="H315" i="56"/>
  <c r="I315" i="56"/>
  <c r="J315" i="56"/>
  <c r="K315" i="56"/>
  <c r="L315" i="56"/>
  <c r="N315" i="56" s="1"/>
  <c r="O315" i="56" s="1"/>
  <c r="M315" i="56"/>
  <c r="M326" i="56"/>
  <c r="N326" i="56"/>
  <c r="M327" i="56"/>
  <c r="N327" i="56"/>
  <c r="M328" i="56"/>
  <c r="N328" i="56"/>
  <c r="M329" i="56"/>
  <c r="N329" i="56"/>
  <c r="M330" i="56"/>
  <c r="N330" i="56"/>
  <c r="M331" i="56"/>
  <c r="N331" i="56"/>
  <c r="M332" i="56"/>
  <c r="N332" i="56"/>
  <c r="O332" i="56" s="1"/>
  <c r="M333" i="56"/>
  <c r="N333" i="56"/>
  <c r="M334" i="56"/>
  <c r="N334" i="56"/>
  <c r="M335" i="56"/>
  <c r="N335" i="56"/>
  <c r="M336" i="56"/>
  <c r="N336" i="56"/>
  <c r="M337" i="56"/>
  <c r="N337" i="56"/>
  <c r="M338" i="56"/>
  <c r="N338" i="56"/>
  <c r="M339" i="56"/>
  <c r="N339" i="56"/>
  <c r="M340" i="56"/>
  <c r="N340" i="56"/>
  <c r="M341" i="56"/>
  <c r="N341" i="56"/>
  <c r="M342" i="56"/>
  <c r="N342" i="56"/>
  <c r="O342" i="56" s="1"/>
  <c r="M343" i="56"/>
  <c r="N343" i="56"/>
  <c r="M344" i="56"/>
  <c r="N344" i="56"/>
  <c r="M345" i="56"/>
  <c r="N345" i="56"/>
  <c r="C346" i="56"/>
  <c r="D346" i="56"/>
  <c r="E346" i="56"/>
  <c r="F346" i="56"/>
  <c r="G346" i="56"/>
  <c r="H346" i="56"/>
  <c r="I346" i="56"/>
  <c r="J346" i="56"/>
  <c r="K346" i="56"/>
  <c r="L346" i="56"/>
  <c r="N353" i="56"/>
  <c r="O353" i="56"/>
  <c r="N354" i="56"/>
  <c r="O354" i="56"/>
  <c r="N355" i="56"/>
  <c r="O355" i="56"/>
  <c r="N356" i="56"/>
  <c r="O356" i="56"/>
  <c r="N357" i="56"/>
  <c r="O357" i="56"/>
  <c r="N358" i="56"/>
  <c r="O358" i="56"/>
  <c r="N359" i="56"/>
  <c r="O359" i="56"/>
  <c r="N360" i="56"/>
  <c r="O360" i="56"/>
  <c r="N361" i="56"/>
  <c r="O361" i="56"/>
  <c r="N362" i="56"/>
  <c r="O362" i="56"/>
  <c r="N363" i="56"/>
  <c r="O363" i="56"/>
  <c r="N364" i="56"/>
  <c r="O364" i="56"/>
  <c r="N365" i="56"/>
  <c r="O365" i="56"/>
  <c r="N366" i="56"/>
  <c r="O366" i="56"/>
  <c r="N367" i="56"/>
  <c r="O367" i="56"/>
  <c r="N368" i="56"/>
  <c r="O368" i="56"/>
  <c r="N369" i="56"/>
  <c r="O369" i="56"/>
  <c r="N370" i="56"/>
  <c r="O370" i="56"/>
  <c r="N371" i="56"/>
  <c r="O371" i="56"/>
  <c r="N372" i="56"/>
  <c r="O372" i="56"/>
  <c r="D373" i="56"/>
  <c r="E373" i="56"/>
  <c r="F373" i="56"/>
  <c r="G373" i="56"/>
  <c r="H373" i="56"/>
  <c r="I373" i="56"/>
  <c r="J373" i="56"/>
  <c r="K373" i="56"/>
  <c r="L373" i="56"/>
  <c r="M373" i="56"/>
  <c r="C382" i="56"/>
  <c r="D382" i="56"/>
  <c r="E382" i="56"/>
  <c r="F382" i="56"/>
  <c r="G382" i="56"/>
  <c r="H382" i="56"/>
  <c r="I382" i="56"/>
  <c r="J382" i="56"/>
  <c r="K382" i="56"/>
  <c r="M382" i="56" s="1"/>
  <c r="L382" i="56"/>
  <c r="N382" i="56" s="1"/>
  <c r="C383" i="56"/>
  <c r="D383" i="56"/>
  <c r="E383" i="56"/>
  <c r="F383" i="56"/>
  <c r="G383" i="56"/>
  <c r="H383" i="56"/>
  <c r="I383" i="56"/>
  <c r="J383" i="56"/>
  <c r="K383" i="56"/>
  <c r="L383" i="56"/>
  <c r="N383" i="56" s="1"/>
  <c r="C384" i="56"/>
  <c r="D384" i="56"/>
  <c r="E384" i="56"/>
  <c r="F384" i="56"/>
  <c r="G384" i="56"/>
  <c r="H384" i="56"/>
  <c r="I384" i="56"/>
  <c r="J384" i="56"/>
  <c r="K384" i="56"/>
  <c r="M384" i="56" s="1"/>
  <c r="L384" i="56"/>
  <c r="C385" i="56"/>
  <c r="D385" i="56"/>
  <c r="E385" i="56"/>
  <c r="F385" i="56"/>
  <c r="G385" i="56"/>
  <c r="H385" i="56"/>
  <c r="I385" i="56"/>
  <c r="J385" i="56"/>
  <c r="K385" i="56"/>
  <c r="L385" i="56"/>
  <c r="N385" i="56" s="1"/>
  <c r="C386" i="56"/>
  <c r="D386" i="56"/>
  <c r="E386" i="56"/>
  <c r="F386" i="56"/>
  <c r="G386" i="56"/>
  <c r="H386" i="56"/>
  <c r="I386" i="56"/>
  <c r="J386" i="56"/>
  <c r="K386" i="56"/>
  <c r="M386" i="56" s="1"/>
  <c r="L386" i="56"/>
  <c r="C387" i="56"/>
  <c r="D387" i="56"/>
  <c r="E387" i="56"/>
  <c r="F387" i="56"/>
  <c r="G387" i="56"/>
  <c r="H387" i="56"/>
  <c r="I387" i="56"/>
  <c r="J387" i="56"/>
  <c r="K387" i="56"/>
  <c r="L387" i="56"/>
  <c r="N387" i="56" s="1"/>
  <c r="C388" i="56"/>
  <c r="D388" i="56"/>
  <c r="E388" i="56"/>
  <c r="F388" i="56"/>
  <c r="G388" i="56"/>
  <c r="H388" i="56"/>
  <c r="I388" i="56"/>
  <c r="J388" i="56"/>
  <c r="K388" i="56"/>
  <c r="M388" i="56" s="1"/>
  <c r="L388" i="56"/>
  <c r="C389" i="56"/>
  <c r="D389" i="56"/>
  <c r="E389" i="56"/>
  <c r="F389" i="56"/>
  <c r="G389" i="56"/>
  <c r="H389" i="56"/>
  <c r="I389" i="56"/>
  <c r="J389" i="56"/>
  <c r="K389" i="56"/>
  <c r="L389" i="56"/>
  <c r="N389" i="56" s="1"/>
  <c r="C390" i="56"/>
  <c r="D390" i="56"/>
  <c r="E390" i="56"/>
  <c r="F390" i="56"/>
  <c r="G390" i="56"/>
  <c r="H390" i="56"/>
  <c r="I390" i="56"/>
  <c r="J390" i="56"/>
  <c r="K390" i="56"/>
  <c r="M390" i="56" s="1"/>
  <c r="L390" i="56"/>
  <c r="C391" i="56"/>
  <c r="D391" i="56"/>
  <c r="E391" i="56"/>
  <c r="F391" i="56"/>
  <c r="G391" i="56"/>
  <c r="H391" i="56"/>
  <c r="I391" i="56"/>
  <c r="J391" i="56"/>
  <c r="K391" i="56"/>
  <c r="L391" i="56"/>
  <c r="N391" i="56" s="1"/>
  <c r="C392" i="56"/>
  <c r="D392" i="56"/>
  <c r="E392" i="56"/>
  <c r="F392" i="56"/>
  <c r="G392" i="56"/>
  <c r="H392" i="56"/>
  <c r="I392" i="56"/>
  <c r="J392" i="56"/>
  <c r="K392" i="56"/>
  <c r="M392" i="56" s="1"/>
  <c r="L392" i="56"/>
  <c r="C393" i="56"/>
  <c r="D393" i="56"/>
  <c r="E393" i="56"/>
  <c r="F393" i="56"/>
  <c r="G393" i="56"/>
  <c r="H393" i="56"/>
  <c r="I393" i="56"/>
  <c r="J393" i="56"/>
  <c r="K393" i="56"/>
  <c r="L393" i="56"/>
  <c r="N393" i="56" s="1"/>
  <c r="C394" i="56"/>
  <c r="D394" i="56"/>
  <c r="E394" i="56"/>
  <c r="F394" i="56"/>
  <c r="G394" i="56"/>
  <c r="H394" i="56"/>
  <c r="I394" i="56"/>
  <c r="J394" i="56"/>
  <c r="K394" i="56"/>
  <c r="M394" i="56" s="1"/>
  <c r="L394" i="56"/>
  <c r="C395" i="56"/>
  <c r="D395" i="56"/>
  <c r="E395" i="56"/>
  <c r="F395" i="56"/>
  <c r="G395" i="56"/>
  <c r="H395" i="56"/>
  <c r="I395" i="56"/>
  <c r="J395" i="56"/>
  <c r="K395" i="56"/>
  <c r="L395" i="56"/>
  <c r="N395" i="56" s="1"/>
  <c r="C396" i="56"/>
  <c r="D396" i="56"/>
  <c r="E396" i="56"/>
  <c r="F396" i="56"/>
  <c r="G396" i="56"/>
  <c r="H396" i="56"/>
  <c r="I396" i="56"/>
  <c r="J396" i="56"/>
  <c r="K396" i="56"/>
  <c r="M396" i="56" s="1"/>
  <c r="L396" i="56"/>
  <c r="C397" i="56"/>
  <c r="D397" i="56"/>
  <c r="E397" i="56"/>
  <c r="F397" i="56"/>
  <c r="G397" i="56"/>
  <c r="H397" i="56"/>
  <c r="I397" i="56"/>
  <c r="J397" i="56"/>
  <c r="K397" i="56"/>
  <c r="L397" i="56"/>
  <c r="N397" i="56" s="1"/>
  <c r="C398" i="56"/>
  <c r="D398" i="56"/>
  <c r="E398" i="56"/>
  <c r="F398" i="56"/>
  <c r="G398" i="56"/>
  <c r="H398" i="56"/>
  <c r="I398" i="56"/>
  <c r="J398" i="56"/>
  <c r="K398" i="56"/>
  <c r="M398" i="56" s="1"/>
  <c r="L398" i="56"/>
  <c r="C399" i="56"/>
  <c r="D399" i="56"/>
  <c r="E399" i="56"/>
  <c r="F399" i="56"/>
  <c r="G399" i="56"/>
  <c r="H399" i="56"/>
  <c r="I399" i="56"/>
  <c r="J399" i="56"/>
  <c r="K399" i="56"/>
  <c r="L399" i="56"/>
  <c r="N399" i="56" s="1"/>
  <c r="C400" i="56"/>
  <c r="D400" i="56"/>
  <c r="E400" i="56"/>
  <c r="F400" i="56"/>
  <c r="G400" i="56"/>
  <c r="H400" i="56"/>
  <c r="I400" i="56"/>
  <c r="J400" i="56"/>
  <c r="K400" i="56"/>
  <c r="M400" i="56" s="1"/>
  <c r="L400" i="56"/>
  <c r="C401" i="56"/>
  <c r="D401" i="56"/>
  <c r="E401" i="56"/>
  <c r="F401" i="56"/>
  <c r="G401" i="56"/>
  <c r="H401" i="56"/>
  <c r="I401" i="56"/>
  <c r="J401" i="56"/>
  <c r="K401" i="56"/>
  <c r="L401" i="56"/>
  <c r="N401" i="56" s="1"/>
  <c r="I402" i="56"/>
  <c r="M411" i="56"/>
  <c r="N411" i="56"/>
  <c r="M412" i="56"/>
  <c r="N412" i="56"/>
  <c r="M413" i="56"/>
  <c r="N413" i="56"/>
  <c r="M414" i="56"/>
  <c r="O414" i="56" s="1"/>
  <c r="N414" i="56"/>
  <c r="M415" i="56"/>
  <c r="N415" i="56"/>
  <c r="O415" i="56" s="1"/>
  <c r="M416" i="56"/>
  <c r="N416" i="56"/>
  <c r="M417" i="56"/>
  <c r="N417" i="56"/>
  <c r="M418" i="56"/>
  <c r="N418" i="56"/>
  <c r="M419" i="56"/>
  <c r="N419" i="56"/>
  <c r="M420" i="56"/>
  <c r="O420" i="56" s="1"/>
  <c r="N420" i="56"/>
  <c r="M421" i="56"/>
  <c r="N421" i="56"/>
  <c r="O421" i="56" s="1"/>
  <c r="M422" i="56"/>
  <c r="N422" i="56"/>
  <c r="M423" i="56"/>
  <c r="N423" i="56"/>
  <c r="O423" i="56" s="1"/>
  <c r="M424" i="56"/>
  <c r="N424" i="56"/>
  <c r="M425" i="56"/>
  <c r="N425" i="56"/>
  <c r="M426" i="56"/>
  <c r="N426" i="56"/>
  <c r="M427" i="56"/>
  <c r="N427" i="56"/>
  <c r="O427" i="56" s="1"/>
  <c r="M428" i="56"/>
  <c r="N428" i="56"/>
  <c r="M429" i="56"/>
  <c r="N429" i="56"/>
  <c r="O429" i="56" s="1"/>
  <c r="M430" i="56"/>
  <c r="N430" i="56"/>
  <c r="C431" i="56"/>
  <c r="D431" i="56"/>
  <c r="E431" i="56"/>
  <c r="F431" i="56"/>
  <c r="G431" i="56"/>
  <c r="H431" i="56"/>
  <c r="I431" i="56"/>
  <c r="J431" i="56"/>
  <c r="K431" i="56"/>
  <c r="L431" i="56"/>
  <c r="N438" i="56"/>
  <c r="N458" i="56" s="1"/>
  <c r="O438" i="56"/>
  <c r="N439" i="56"/>
  <c r="O439" i="56"/>
  <c r="P439" i="56" s="1"/>
  <c r="N440" i="56"/>
  <c r="O440" i="56"/>
  <c r="N441" i="56"/>
  <c r="O441" i="56"/>
  <c r="N442" i="56"/>
  <c r="O442" i="56"/>
  <c r="N443" i="56"/>
  <c r="O443" i="56"/>
  <c r="P443" i="56" s="1"/>
  <c r="N444" i="56"/>
  <c r="O444" i="56"/>
  <c r="N445" i="56"/>
  <c r="O445" i="56"/>
  <c r="N446" i="56"/>
  <c r="O446" i="56"/>
  <c r="N447" i="56"/>
  <c r="O447" i="56"/>
  <c r="N448" i="56"/>
  <c r="O448" i="56"/>
  <c r="N449" i="56"/>
  <c r="O449" i="56"/>
  <c r="N450" i="56"/>
  <c r="O450" i="56"/>
  <c r="N451" i="56"/>
  <c r="O451" i="56"/>
  <c r="N452" i="56"/>
  <c r="O452" i="56"/>
  <c r="N453" i="56"/>
  <c r="O453" i="56"/>
  <c r="N454" i="56"/>
  <c r="O454" i="56"/>
  <c r="N455" i="56"/>
  <c r="O455" i="56"/>
  <c r="N456" i="56"/>
  <c r="O456" i="56"/>
  <c r="N457" i="56"/>
  <c r="O457" i="56"/>
  <c r="D458" i="56"/>
  <c r="E458" i="56"/>
  <c r="F458" i="56"/>
  <c r="G458" i="56"/>
  <c r="H458" i="56"/>
  <c r="I458" i="56"/>
  <c r="J458" i="56"/>
  <c r="K458" i="56"/>
  <c r="L458" i="56"/>
  <c r="M458" i="56"/>
  <c r="C470" i="56"/>
  <c r="D470" i="56"/>
  <c r="E470" i="56"/>
  <c r="F470" i="56"/>
  <c r="G470" i="56"/>
  <c r="H470" i="56"/>
  <c r="I470" i="56"/>
  <c r="J470" i="56"/>
  <c r="K470" i="56"/>
  <c r="L470" i="56"/>
  <c r="N470" i="56" s="1"/>
  <c r="O470" i="56" s="1"/>
  <c r="M470" i="56"/>
  <c r="C471" i="56"/>
  <c r="D471" i="56"/>
  <c r="E471" i="56"/>
  <c r="F471" i="56"/>
  <c r="G471" i="56"/>
  <c r="H471" i="56"/>
  <c r="I471" i="56"/>
  <c r="J471" i="56"/>
  <c r="K471" i="56"/>
  <c r="L471" i="56"/>
  <c r="N471" i="56" s="1"/>
  <c r="M471" i="56"/>
  <c r="C472" i="56"/>
  <c r="D472" i="56"/>
  <c r="E472" i="56"/>
  <c r="F472" i="56"/>
  <c r="G472" i="56"/>
  <c r="H472" i="56"/>
  <c r="I472" i="56"/>
  <c r="J472" i="56"/>
  <c r="K472" i="56"/>
  <c r="L472" i="56"/>
  <c r="N472" i="56" s="1"/>
  <c r="M472" i="56"/>
  <c r="C473" i="56"/>
  <c r="D473" i="56"/>
  <c r="E473" i="56"/>
  <c r="F473" i="56"/>
  <c r="G473" i="56"/>
  <c r="H473" i="56"/>
  <c r="I473" i="56"/>
  <c r="J473" i="56"/>
  <c r="K473" i="56"/>
  <c r="L473" i="56"/>
  <c r="M473" i="56"/>
  <c r="C474" i="56"/>
  <c r="D474" i="56"/>
  <c r="E474" i="56"/>
  <c r="F474" i="56"/>
  <c r="G474" i="56"/>
  <c r="H474" i="56"/>
  <c r="I474" i="56"/>
  <c r="J474" i="56"/>
  <c r="K474" i="56"/>
  <c r="L474" i="56"/>
  <c r="M474" i="56"/>
  <c r="N474" i="56"/>
  <c r="C475" i="56"/>
  <c r="D475" i="56"/>
  <c r="E475" i="56"/>
  <c r="F475" i="56"/>
  <c r="G475" i="56"/>
  <c r="H475" i="56"/>
  <c r="I475" i="56"/>
  <c r="J475" i="56"/>
  <c r="K475" i="56"/>
  <c r="L475" i="56"/>
  <c r="M475" i="56"/>
  <c r="N475" i="56"/>
  <c r="C476" i="56"/>
  <c r="D476" i="56"/>
  <c r="E476" i="56"/>
  <c r="F476" i="56"/>
  <c r="G476" i="56"/>
  <c r="H476" i="56"/>
  <c r="I476" i="56"/>
  <c r="J476" i="56"/>
  <c r="K476" i="56"/>
  <c r="L476" i="56"/>
  <c r="M476" i="56"/>
  <c r="N476" i="56"/>
  <c r="C477" i="56"/>
  <c r="D477" i="56"/>
  <c r="E477" i="56"/>
  <c r="F477" i="56"/>
  <c r="G477" i="56"/>
  <c r="H477" i="56"/>
  <c r="I477" i="56"/>
  <c r="J477" i="56"/>
  <c r="K477" i="56"/>
  <c r="L477" i="56"/>
  <c r="M477" i="56"/>
  <c r="N477" i="56"/>
  <c r="C478" i="56"/>
  <c r="D478" i="56"/>
  <c r="E478" i="56"/>
  <c r="F478" i="56"/>
  <c r="G478" i="56"/>
  <c r="H478" i="56"/>
  <c r="I478" i="56"/>
  <c r="J478" i="56"/>
  <c r="K478" i="56"/>
  <c r="L478" i="56"/>
  <c r="M478" i="56"/>
  <c r="N478" i="56"/>
  <c r="C479" i="56"/>
  <c r="D479" i="56"/>
  <c r="E479" i="56"/>
  <c r="F479" i="56"/>
  <c r="G479" i="56"/>
  <c r="H479" i="56"/>
  <c r="I479" i="56"/>
  <c r="J479" i="56"/>
  <c r="N479" i="56" s="1"/>
  <c r="K479" i="56"/>
  <c r="L479" i="56"/>
  <c r="M479" i="56"/>
  <c r="C480" i="56"/>
  <c r="D480" i="56"/>
  <c r="E480" i="56"/>
  <c r="F480" i="56"/>
  <c r="G480" i="56"/>
  <c r="H480" i="56"/>
  <c r="I480" i="56"/>
  <c r="J480" i="56"/>
  <c r="N480" i="56" s="1"/>
  <c r="O480" i="56" s="1"/>
  <c r="K480" i="56"/>
  <c r="M480" i="56" s="1"/>
  <c r="L480" i="56"/>
  <c r="C481" i="56"/>
  <c r="D481" i="56"/>
  <c r="E481" i="56"/>
  <c r="F481" i="56"/>
  <c r="G481" i="56"/>
  <c r="H481" i="56"/>
  <c r="I481" i="56"/>
  <c r="J481" i="56"/>
  <c r="K481" i="56"/>
  <c r="M481" i="56" s="1"/>
  <c r="L481" i="56"/>
  <c r="N481" i="56"/>
  <c r="C482" i="56"/>
  <c r="D482" i="56"/>
  <c r="E482" i="56"/>
  <c r="F482" i="56"/>
  <c r="G482" i="56"/>
  <c r="H482" i="56"/>
  <c r="I482" i="56"/>
  <c r="J482" i="56"/>
  <c r="K482" i="56"/>
  <c r="M482" i="56" s="1"/>
  <c r="L482" i="56"/>
  <c r="N482" i="56"/>
  <c r="C483" i="56"/>
  <c r="D483" i="56"/>
  <c r="E483" i="56"/>
  <c r="F483" i="56"/>
  <c r="G483" i="56"/>
  <c r="H483" i="56"/>
  <c r="I483" i="56"/>
  <c r="J483" i="56"/>
  <c r="N483" i="56" s="1"/>
  <c r="O483" i="56" s="1"/>
  <c r="K483" i="56"/>
  <c r="M483" i="56" s="1"/>
  <c r="L483" i="56"/>
  <c r="C484" i="56"/>
  <c r="D484" i="56"/>
  <c r="E484" i="56"/>
  <c r="F484" i="56"/>
  <c r="G484" i="56"/>
  <c r="H484" i="56"/>
  <c r="I484" i="56"/>
  <c r="J484" i="56"/>
  <c r="N484" i="56" s="1"/>
  <c r="K484" i="56"/>
  <c r="M484" i="56" s="1"/>
  <c r="L484" i="56"/>
  <c r="C485" i="56"/>
  <c r="D485" i="56"/>
  <c r="E485" i="56"/>
  <c r="F485" i="56"/>
  <c r="G485" i="56"/>
  <c r="H485" i="56"/>
  <c r="I485" i="56"/>
  <c r="J485" i="56"/>
  <c r="K485" i="56"/>
  <c r="M485" i="56" s="1"/>
  <c r="L485" i="56"/>
  <c r="N485" i="56"/>
  <c r="C486" i="56"/>
  <c r="D486" i="56"/>
  <c r="E486" i="56"/>
  <c r="F486" i="56"/>
  <c r="G486" i="56"/>
  <c r="H486" i="56"/>
  <c r="I486" i="56"/>
  <c r="J486" i="56"/>
  <c r="K486" i="56"/>
  <c r="M486" i="56" s="1"/>
  <c r="L486" i="56"/>
  <c r="N486" i="56"/>
  <c r="C487" i="56"/>
  <c r="D487" i="56"/>
  <c r="E487" i="56"/>
  <c r="F487" i="56"/>
  <c r="G487" i="56"/>
  <c r="H487" i="56"/>
  <c r="I487" i="56"/>
  <c r="J487" i="56"/>
  <c r="N487" i="56" s="1"/>
  <c r="O487" i="56" s="1"/>
  <c r="K487" i="56"/>
  <c r="M487" i="56" s="1"/>
  <c r="L487" i="56"/>
  <c r="C488" i="56"/>
  <c r="D488" i="56"/>
  <c r="E488" i="56"/>
  <c r="F488" i="56"/>
  <c r="G488" i="56"/>
  <c r="H488" i="56"/>
  <c r="I488" i="56"/>
  <c r="J488" i="56"/>
  <c r="N488" i="56" s="1"/>
  <c r="K488" i="56"/>
  <c r="M488" i="56" s="1"/>
  <c r="L488" i="56"/>
  <c r="C489" i="56"/>
  <c r="D489" i="56"/>
  <c r="E489" i="56"/>
  <c r="F489" i="56"/>
  <c r="G489" i="56"/>
  <c r="H489" i="56"/>
  <c r="I489" i="56"/>
  <c r="J489" i="56"/>
  <c r="K489" i="56"/>
  <c r="M489" i="56" s="1"/>
  <c r="L489" i="56"/>
  <c r="N489" i="56"/>
  <c r="M499" i="56"/>
  <c r="N499" i="56"/>
  <c r="M500" i="56"/>
  <c r="N500" i="56"/>
  <c r="M501" i="56"/>
  <c r="N501" i="56"/>
  <c r="M502" i="56"/>
  <c r="N502" i="56"/>
  <c r="M503" i="56"/>
  <c r="N503" i="56"/>
  <c r="M504" i="56"/>
  <c r="N504" i="56"/>
  <c r="M505" i="56"/>
  <c r="N505" i="56"/>
  <c r="M506" i="56"/>
  <c r="N506" i="56"/>
  <c r="M507" i="56"/>
  <c r="N507" i="56"/>
  <c r="M508" i="56"/>
  <c r="N508" i="56"/>
  <c r="M509" i="56"/>
  <c r="N509" i="56"/>
  <c r="M510" i="56"/>
  <c r="N510" i="56"/>
  <c r="M511" i="56"/>
  <c r="N511" i="56"/>
  <c r="M512" i="56"/>
  <c r="N512" i="56"/>
  <c r="M513" i="56"/>
  <c r="N513" i="56"/>
  <c r="M514" i="56"/>
  <c r="N514" i="56"/>
  <c r="M515" i="56"/>
  <c r="N515" i="56"/>
  <c r="M516" i="56"/>
  <c r="N516" i="56"/>
  <c r="M517" i="56"/>
  <c r="N517" i="56"/>
  <c r="M518" i="56"/>
  <c r="N518" i="56"/>
  <c r="C519" i="56"/>
  <c r="D519" i="56"/>
  <c r="E519" i="56"/>
  <c r="F519" i="56"/>
  <c r="G519" i="56"/>
  <c r="H519" i="56"/>
  <c r="I519" i="56"/>
  <c r="J519" i="56"/>
  <c r="K519" i="56"/>
  <c r="L519" i="56"/>
  <c r="N529" i="56"/>
  <c r="O529" i="56"/>
  <c r="N530" i="56"/>
  <c r="O530" i="56"/>
  <c r="N531" i="56"/>
  <c r="O531" i="56"/>
  <c r="N532" i="56"/>
  <c r="O532" i="56"/>
  <c r="N533" i="56"/>
  <c r="O533" i="56"/>
  <c r="N534" i="56"/>
  <c r="O534" i="56"/>
  <c r="N535" i="56"/>
  <c r="O535" i="56"/>
  <c r="N536" i="56"/>
  <c r="O536" i="56"/>
  <c r="N537" i="56"/>
  <c r="O537" i="56"/>
  <c r="N538" i="56"/>
  <c r="O538" i="56"/>
  <c r="N539" i="56"/>
  <c r="O539" i="56"/>
  <c r="N540" i="56"/>
  <c r="O540" i="56"/>
  <c r="N541" i="56"/>
  <c r="O541" i="56"/>
  <c r="N542" i="56"/>
  <c r="O542" i="56"/>
  <c r="N543" i="56"/>
  <c r="O543" i="56"/>
  <c r="N544" i="56"/>
  <c r="O544" i="56"/>
  <c r="N545" i="56"/>
  <c r="O545" i="56"/>
  <c r="N546" i="56"/>
  <c r="O546" i="56"/>
  <c r="N547" i="56"/>
  <c r="O547" i="56"/>
  <c r="N548" i="56"/>
  <c r="O548" i="56"/>
  <c r="D549" i="56"/>
  <c r="E549" i="56"/>
  <c r="F549" i="56"/>
  <c r="G549" i="56"/>
  <c r="H549" i="56"/>
  <c r="I549" i="56"/>
  <c r="J549" i="56"/>
  <c r="K549" i="56"/>
  <c r="L549" i="56"/>
  <c r="M549" i="56"/>
  <c r="C557" i="56"/>
  <c r="D557" i="56"/>
  <c r="E557" i="56"/>
  <c r="F557" i="56"/>
  <c r="G557" i="56"/>
  <c r="H557" i="56"/>
  <c r="I557" i="56"/>
  <c r="J557" i="56"/>
  <c r="K557" i="56"/>
  <c r="M557" i="56" s="1"/>
  <c r="L557" i="56"/>
  <c r="C558" i="56"/>
  <c r="D558" i="56"/>
  <c r="E558" i="56"/>
  <c r="F558" i="56"/>
  <c r="G558" i="56"/>
  <c r="H558" i="56"/>
  <c r="I558" i="56"/>
  <c r="J558" i="56"/>
  <c r="K558" i="56"/>
  <c r="M558" i="56" s="1"/>
  <c r="L558" i="56"/>
  <c r="N558" i="56" s="1"/>
  <c r="C559" i="56"/>
  <c r="D559" i="56"/>
  <c r="E559" i="56"/>
  <c r="F559" i="56"/>
  <c r="G559" i="56"/>
  <c r="H559" i="56"/>
  <c r="I559" i="56"/>
  <c r="J559" i="56"/>
  <c r="K559" i="56"/>
  <c r="L559" i="56"/>
  <c r="N559" i="56" s="1"/>
  <c r="O559" i="56" s="1"/>
  <c r="M559" i="56"/>
  <c r="C560" i="56"/>
  <c r="D560" i="56"/>
  <c r="E560" i="56"/>
  <c r="F560" i="56"/>
  <c r="G560" i="56"/>
  <c r="H560" i="56"/>
  <c r="I560" i="56"/>
  <c r="M560" i="56" s="1"/>
  <c r="J560" i="56"/>
  <c r="K560" i="56"/>
  <c r="L560" i="56"/>
  <c r="C561" i="56"/>
  <c r="D561" i="56"/>
  <c r="E561" i="56"/>
  <c r="F561" i="56"/>
  <c r="G561" i="56"/>
  <c r="H561" i="56"/>
  <c r="I561" i="56"/>
  <c r="J561" i="56"/>
  <c r="K561" i="56"/>
  <c r="M561" i="56" s="1"/>
  <c r="L561" i="56"/>
  <c r="N561" i="56" s="1"/>
  <c r="C562" i="56"/>
  <c r="D562" i="56"/>
  <c r="E562" i="56"/>
  <c r="F562" i="56"/>
  <c r="G562" i="56"/>
  <c r="H562" i="56"/>
  <c r="I562" i="56"/>
  <c r="J562" i="56"/>
  <c r="K562" i="56"/>
  <c r="L562" i="56"/>
  <c r="N562" i="56" s="1"/>
  <c r="M562" i="56"/>
  <c r="C563" i="56"/>
  <c r="D563" i="56"/>
  <c r="E563" i="56"/>
  <c r="F563" i="56"/>
  <c r="G563" i="56"/>
  <c r="H563" i="56"/>
  <c r="I563" i="56"/>
  <c r="J563" i="56"/>
  <c r="K563" i="56"/>
  <c r="L563" i="56"/>
  <c r="M563" i="56"/>
  <c r="C564" i="56"/>
  <c r="D564" i="56"/>
  <c r="E564" i="56"/>
  <c r="F564" i="56"/>
  <c r="G564" i="56"/>
  <c r="H564" i="56"/>
  <c r="I564" i="56"/>
  <c r="J564" i="56"/>
  <c r="K564" i="56"/>
  <c r="M564" i="56" s="1"/>
  <c r="L564" i="56"/>
  <c r="C565" i="56"/>
  <c r="D565" i="56"/>
  <c r="E565" i="56"/>
  <c r="F565" i="56"/>
  <c r="G565" i="56"/>
  <c r="H565" i="56"/>
  <c r="I565" i="56"/>
  <c r="J565" i="56"/>
  <c r="K565" i="56"/>
  <c r="M565" i="56" s="1"/>
  <c r="L565" i="56"/>
  <c r="N565" i="56" s="1"/>
  <c r="C566" i="56"/>
  <c r="D566" i="56"/>
  <c r="E566" i="56"/>
  <c r="F566" i="56"/>
  <c r="G566" i="56"/>
  <c r="H566" i="56"/>
  <c r="I566" i="56"/>
  <c r="J566" i="56"/>
  <c r="K566" i="56"/>
  <c r="L566" i="56"/>
  <c r="N566" i="56" s="1"/>
  <c r="M566" i="56"/>
  <c r="C567" i="56"/>
  <c r="D567" i="56"/>
  <c r="E567" i="56"/>
  <c r="F567" i="56"/>
  <c r="G567" i="56"/>
  <c r="H567" i="56"/>
  <c r="I567" i="56"/>
  <c r="J567" i="56"/>
  <c r="K567" i="56"/>
  <c r="L567" i="56"/>
  <c r="M567" i="56"/>
  <c r="C568" i="56"/>
  <c r="D568" i="56"/>
  <c r="E568" i="56"/>
  <c r="F568" i="56"/>
  <c r="G568" i="56"/>
  <c r="H568" i="56"/>
  <c r="I568" i="56"/>
  <c r="J568" i="56"/>
  <c r="K568" i="56"/>
  <c r="M568" i="56" s="1"/>
  <c r="L568" i="56"/>
  <c r="C569" i="56"/>
  <c r="D569" i="56"/>
  <c r="E569" i="56"/>
  <c r="F569" i="56"/>
  <c r="G569" i="56"/>
  <c r="H569" i="56"/>
  <c r="I569" i="56"/>
  <c r="J569" i="56"/>
  <c r="K569" i="56"/>
  <c r="M569" i="56" s="1"/>
  <c r="L569" i="56"/>
  <c r="N569" i="56" s="1"/>
  <c r="C570" i="56"/>
  <c r="D570" i="56"/>
  <c r="E570" i="56"/>
  <c r="F570" i="56"/>
  <c r="G570" i="56"/>
  <c r="H570" i="56"/>
  <c r="I570" i="56"/>
  <c r="J570" i="56"/>
  <c r="K570" i="56"/>
  <c r="L570" i="56"/>
  <c r="N570" i="56" s="1"/>
  <c r="M570" i="56"/>
  <c r="C571" i="56"/>
  <c r="D571" i="56"/>
  <c r="E571" i="56"/>
  <c r="F571" i="56"/>
  <c r="G571" i="56"/>
  <c r="H571" i="56"/>
  <c r="I571" i="56"/>
  <c r="J571" i="56"/>
  <c r="K571" i="56"/>
  <c r="L571" i="56"/>
  <c r="M571" i="56"/>
  <c r="C572" i="56"/>
  <c r="D572" i="56"/>
  <c r="E572" i="56"/>
  <c r="F572" i="56"/>
  <c r="G572" i="56"/>
  <c r="H572" i="56"/>
  <c r="I572" i="56"/>
  <c r="J572" i="56"/>
  <c r="K572" i="56"/>
  <c r="M572" i="56" s="1"/>
  <c r="L572" i="56"/>
  <c r="C573" i="56"/>
  <c r="D573" i="56"/>
  <c r="E573" i="56"/>
  <c r="F573" i="56"/>
  <c r="G573" i="56"/>
  <c r="H573" i="56"/>
  <c r="I573" i="56"/>
  <c r="J573" i="56"/>
  <c r="K573" i="56"/>
  <c r="M573" i="56" s="1"/>
  <c r="L573" i="56"/>
  <c r="N573" i="56" s="1"/>
  <c r="C574" i="56"/>
  <c r="D574" i="56"/>
  <c r="E574" i="56"/>
  <c r="F574" i="56"/>
  <c r="G574" i="56"/>
  <c r="H574" i="56"/>
  <c r="I574" i="56"/>
  <c r="M574" i="56" s="1"/>
  <c r="J574" i="56"/>
  <c r="K574" i="56"/>
  <c r="L574" i="56"/>
  <c r="N574" i="56" s="1"/>
  <c r="C575" i="56"/>
  <c r="D575" i="56"/>
  <c r="E575" i="56"/>
  <c r="F575" i="56"/>
  <c r="G575" i="56"/>
  <c r="H575" i="56"/>
  <c r="I575" i="56"/>
  <c r="J575" i="56"/>
  <c r="K575" i="56"/>
  <c r="M575" i="56" s="1"/>
  <c r="L575" i="56"/>
  <c r="C576" i="56"/>
  <c r="D576" i="56"/>
  <c r="E576" i="56"/>
  <c r="F576" i="56"/>
  <c r="G576" i="56"/>
  <c r="H576" i="56"/>
  <c r="I576" i="56"/>
  <c r="J576" i="56"/>
  <c r="K576" i="56"/>
  <c r="M576" i="56" s="1"/>
  <c r="L576" i="56"/>
  <c r="N576" i="56" s="1"/>
  <c r="C606" i="56"/>
  <c r="D606" i="56"/>
  <c r="E606" i="56"/>
  <c r="F606" i="56"/>
  <c r="G606" i="56"/>
  <c r="H606" i="56"/>
  <c r="I606" i="56"/>
  <c r="J606" i="56"/>
  <c r="K606" i="56"/>
  <c r="L606" i="56"/>
  <c r="M606" i="56"/>
  <c r="N606" i="56"/>
  <c r="C635" i="56"/>
  <c r="D635" i="56"/>
  <c r="E635" i="56"/>
  <c r="F635" i="56"/>
  <c r="G635" i="56"/>
  <c r="H635" i="56"/>
  <c r="I635" i="56"/>
  <c r="J635" i="56"/>
  <c r="K635" i="56"/>
  <c r="L635" i="56"/>
  <c r="M635" i="56"/>
  <c r="N635" i="56"/>
  <c r="O635" i="56"/>
  <c r="P635" i="56"/>
  <c r="D644" i="56"/>
  <c r="E644" i="56"/>
  <c r="F644" i="56"/>
  <c r="G644" i="56"/>
  <c r="H644" i="56"/>
  <c r="I644" i="56"/>
  <c r="J644" i="56"/>
  <c r="K644" i="56"/>
  <c r="L644" i="56"/>
  <c r="M644" i="56"/>
  <c r="N644" i="56"/>
  <c r="O644" i="56"/>
  <c r="D645" i="56"/>
  <c r="E645" i="56"/>
  <c r="F645" i="56"/>
  <c r="G645" i="56"/>
  <c r="H645" i="56"/>
  <c r="I645" i="56"/>
  <c r="J645" i="56"/>
  <c r="K645" i="56"/>
  <c r="L645" i="56"/>
  <c r="M645" i="56"/>
  <c r="N645" i="56"/>
  <c r="O645" i="56"/>
  <c r="D646" i="56"/>
  <c r="E646" i="56"/>
  <c r="F646" i="56"/>
  <c r="G646" i="56"/>
  <c r="H646" i="56"/>
  <c r="I646" i="56"/>
  <c r="J646" i="56"/>
  <c r="K646" i="56"/>
  <c r="L646" i="56"/>
  <c r="M646" i="56"/>
  <c r="N646" i="56"/>
  <c r="O646" i="56"/>
  <c r="D647" i="56"/>
  <c r="E647" i="56"/>
  <c r="F647" i="56"/>
  <c r="G647" i="56"/>
  <c r="H647" i="56"/>
  <c r="I647" i="56"/>
  <c r="J647" i="56"/>
  <c r="K647" i="56"/>
  <c r="L647" i="56"/>
  <c r="M647" i="56"/>
  <c r="N647" i="56"/>
  <c r="O647" i="56"/>
  <c r="D648" i="56"/>
  <c r="E648" i="56"/>
  <c r="F648" i="56"/>
  <c r="G648" i="56"/>
  <c r="H648" i="56"/>
  <c r="I648" i="56"/>
  <c r="J648" i="56"/>
  <c r="K648" i="56"/>
  <c r="L648" i="56"/>
  <c r="M648" i="56"/>
  <c r="N648" i="56"/>
  <c r="O648" i="56"/>
  <c r="D649" i="56"/>
  <c r="E649" i="56"/>
  <c r="F649" i="56"/>
  <c r="G649" i="56"/>
  <c r="H649" i="56"/>
  <c r="I649" i="56"/>
  <c r="J649" i="56"/>
  <c r="K649" i="56"/>
  <c r="L649" i="56"/>
  <c r="M649" i="56"/>
  <c r="N649" i="56"/>
  <c r="O649" i="56"/>
  <c r="D650" i="56"/>
  <c r="E650" i="56"/>
  <c r="F650" i="56"/>
  <c r="G650" i="56"/>
  <c r="H650" i="56"/>
  <c r="I650" i="56"/>
  <c r="J650" i="56"/>
  <c r="K650" i="56"/>
  <c r="L650" i="56"/>
  <c r="M650" i="56"/>
  <c r="N650" i="56"/>
  <c r="O650" i="56"/>
  <c r="D651" i="56"/>
  <c r="E651" i="56"/>
  <c r="F651" i="56"/>
  <c r="G651" i="56"/>
  <c r="H651" i="56"/>
  <c r="I651" i="56"/>
  <c r="J651" i="56"/>
  <c r="K651" i="56"/>
  <c r="L651" i="56"/>
  <c r="M651" i="56"/>
  <c r="N651" i="56"/>
  <c r="O651" i="56"/>
  <c r="D652" i="56"/>
  <c r="E652" i="56"/>
  <c r="F652" i="56"/>
  <c r="G652" i="56"/>
  <c r="H652" i="56"/>
  <c r="I652" i="56"/>
  <c r="J652" i="56"/>
  <c r="K652" i="56"/>
  <c r="L652" i="56"/>
  <c r="M652" i="56"/>
  <c r="N652" i="56"/>
  <c r="O652" i="56"/>
  <c r="D653" i="56"/>
  <c r="E653" i="56"/>
  <c r="F653" i="56"/>
  <c r="G653" i="56"/>
  <c r="H653" i="56"/>
  <c r="I653" i="56"/>
  <c r="J653" i="56"/>
  <c r="K653" i="56"/>
  <c r="L653" i="56"/>
  <c r="M653" i="56"/>
  <c r="N653" i="56"/>
  <c r="O653" i="56"/>
  <c r="D654" i="56"/>
  <c r="E654" i="56"/>
  <c r="F654" i="56"/>
  <c r="G654" i="56"/>
  <c r="H654" i="56"/>
  <c r="I654" i="56"/>
  <c r="J654" i="56"/>
  <c r="K654" i="56"/>
  <c r="L654" i="56"/>
  <c r="M654" i="56"/>
  <c r="N654" i="56"/>
  <c r="O654" i="56"/>
  <c r="D655" i="56"/>
  <c r="E655" i="56"/>
  <c r="F655" i="56"/>
  <c r="G655" i="56"/>
  <c r="H655" i="56"/>
  <c r="I655" i="56"/>
  <c r="J655" i="56"/>
  <c r="K655" i="56"/>
  <c r="L655" i="56"/>
  <c r="M655" i="56"/>
  <c r="N655" i="56"/>
  <c r="N741" i="56" s="1"/>
  <c r="O655" i="56"/>
  <c r="D656" i="56"/>
  <c r="E656" i="56"/>
  <c r="F656" i="56"/>
  <c r="G656" i="56"/>
  <c r="H656" i="56"/>
  <c r="I656" i="56"/>
  <c r="J656" i="56"/>
  <c r="K656" i="56"/>
  <c r="L656" i="56"/>
  <c r="M656" i="56"/>
  <c r="N656" i="56"/>
  <c r="O656" i="56"/>
  <c r="D657" i="56"/>
  <c r="E657" i="56"/>
  <c r="F657" i="56"/>
  <c r="G657" i="56"/>
  <c r="H657" i="56"/>
  <c r="I657" i="56"/>
  <c r="J657" i="56"/>
  <c r="K657" i="56"/>
  <c r="L657" i="56"/>
  <c r="M657" i="56"/>
  <c r="N657" i="56"/>
  <c r="O657" i="56"/>
  <c r="D658" i="56"/>
  <c r="E658" i="56"/>
  <c r="F658" i="56"/>
  <c r="G658" i="56"/>
  <c r="H658" i="56"/>
  <c r="I658" i="56"/>
  <c r="J658" i="56"/>
  <c r="K658" i="56"/>
  <c r="L658" i="56"/>
  <c r="M658" i="56"/>
  <c r="N658" i="56"/>
  <c r="O658" i="56"/>
  <c r="D659" i="56"/>
  <c r="E659" i="56"/>
  <c r="F659" i="56"/>
  <c r="G659" i="56"/>
  <c r="H659" i="56"/>
  <c r="I659" i="56"/>
  <c r="J659" i="56"/>
  <c r="K659" i="56"/>
  <c r="L659" i="56"/>
  <c r="M659" i="56"/>
  <c r="N659" i="56"/>
  <c r="N745" i="56" s="1"/>
  <c r="O659" i="56"/>
  <c r="D660" i="56"/>
  <c r="E660" i="56"/>
  <c r="F660" i="56"/>
  <c r="G660" i="56"/>
  <c r="H660" i="56"/>
  <c r="I660" i="56"/>
  <c r="J660" i="56"/>
  <c r="K660" i="56"/>
  <c r="L660" i="56"/>
  <c r="M660" i="56"/>
  <c r="N660" i="56"/>
  <c r="N746" i="56" s="1"/>
  <c r="O660" i="56"/>
  <c r="D661" i="56"/>
  <c r="E661" i="56"/>
  <c r="F661" i="56"/>
  <c r="G661" i="56"/>
  <c r="H661" i="56"/>
  <c r="I661" i="56"/>
  <c r="J661" i="56"/>
  <c r="K661" i="56"/>
  <c r="L661" i="56"/>
  <c r="M661" i="56"/>
  <c r="N661" i="56"/>
  <c r="N747" i="56" s="1"/>
  <c r="O661" i="56"/>
  <c r="D662" i="56"/>
  <c r="E662" i="56"/>
  <c r="F662" i="56"/>
  <c r="G662" i="56"/>
  <c r="H662" i="56"/>
  <c r="I662" i="56"/>
  <c r="J662" i="56"/>
  <c r="K662" i="56"/>
  <c r="L662" i="56"/>
  <c r="M662" i="56"/>
  <c r="N662" i="56"/>
  <c r="O662" i="56"/>
  <c r="D663" i="56"/>
  <c r="E663" i="56"/>
  <c r="F663" i="56"/>
  <c r="G663" i="56"/>
  <c r="H663" i="56"/>
  <c r="I663" i="56"/>
  <c r="J663" i="56"/>
  <c r="K663" i="56"/>
  <c r="L663" i="56"/>
  <c r="M663" i="56"/>
  <c r="N663" i="56"/>
  <c r="O663" i="56"/>
  <c r="D664" i="56"/>
  <c r="E664" i="56"/>
  <c r="F664" i="56"/>
  <c r="G664" i="56"/>
  <c r="H664" i="56"/>
  <c r="I664" i="56"/>
  <c r="J664" i="56"/>
  <c r="K664" i="56"/>
  <c r="L664" i="56"/>
  <c r="M664" i="56"/>
  <c r="N664" i="56"/>
  <c r="O664" i="56"/>
  <c r="L673" i="56"/>
  <c r="M673" i="56"/>
  <c r="N673" i="56" s="1"/>
  <c r="L674" i="56"/>
  <c r="M674" i="56"/>
  <c r="L675" i="56"/>
  <c r="M675" i="56"/>
  <c r="N675" i="56" s="1"/>
  <c r="L676" i="56"/>
  <c r="M676" i="56"/>
  <c r="L677" i="56"/>
  <c r="M677" i="56"/>
  <c r="L678" i="56"/>
  <c r="M678" i="56"/>
  <c r="L679" i="56"/>
  <c r="M679" i="56"/>
  <c r="L680" i="56"/>
  <c r="M680" i="56"/>
  <c r="L681" i="56"/>
  <c r="M681" i="56"/>
  <c r="L682" i="56"/>
  <c r="M682" i="56"/>
  <c r="L683" i="56"/>
  <c r="M683" i="56"/>
  <c r="N683" i="56" s="1"/>
  <c r="L684" i="56"/>
  <c r="M684" i="56"/>
  <c r="L685" i="56"/>
  <c r="M685" i="56"/>
  <c r="L686" i="56"/>
  <c r="M686" i="56"/>
  <c r="L687" i="56"/>
  <c r="M687" i="56"/>
  <c r="L688" i="56"/>
  <c r="M688" i="56"/>
  <c r="L689" i="56"/>
  <c r="M689" i="56"/>
  <c r="L690" i="56"/>
  <c r="M690" i="56"/>
  <c r="L691" i="56"/>
  <c r="M691" i="56"/>
  <c r="L692" i="56"/>
  <c r="M692" i="56"/>
  <c r="D693" i="56"/>
  <c r="E693" i="56"/>
  <c r="F693" i="56"/>
  <c r="G693" i="56"/>
  <c r="H693" i="56"/>
  <c r="I693" i="56"/>
  <c r="J693" i="56"/>
  <c r="L693" i="56" s="1"/>
  <c r="K693" i="56"/>
  <c r="M702" i="56"/>
  <c r="N702" i="56"/>
  <c r="M703" i="56"/>
  <c r="N703" i="56"/>
  <c r="M704" i="56"/>
  <c r="N704" i="56"/>
  <c r="M705" i="56"/>
  <c r="N705" i="56"/>
  <c r="M706" i="56"/>
  <c r="N706" i="56"/>
  <c r="M707" i="56"/>
  <c r="N707" i="56"/>
  <c r="M708" i="56"/>
  <c r="N708" i="56"/>
  <c r="M709" i="56"/>
  <c r="N709" i="56"/>
  <c r="M710" i="56"/>
  <c r="N710" i="56"/>
  <c r="O710" i="56" s="1"/>
  <c r="M711" i="56"/>
  <c r="N711" i="56"/>
  <c r="M712" i="56"/>
  <c r="N712" i="56"/>
  <c r="M713" i="56"/>
  <c r="N713" i="56"/>
  <c r="M714" i="56"/>
  <c r="N714" i="56"/>
  <c r="M715" i="56"/>
  <c r="N715" i="56"/>
  <c r="M716" i="56"/>
  <c r="N716" i="56"/>
  <c r="M717" i="56"/>
  <c r="N717" i="56"/>
  <c r="M718" i="56"/>
  <c r="N718" i="56"/>
  <c r="M719" i="56"/>
  <c r="N719" i="56"/>
  <c r="M720" i="56"/>
  <c r="N720" i="56"/>
  <c r="M721" i="56"/>
  <c r="N721" i="56"/>
  <c r="C722" i="56"/>
  <c r="D722" i="56"/>
  <c r="E722" i="56"/>
  <c r="F722" i="56"/>
  <c r="G722" i="56"/>
  <c r="H722" i="56"/>
  <c r="I722" i="56"/>
  <c r="J722" i="56"/>
  <c r="K722" i="56"/>
  <c r="L722" i="56"/>
  <c r="N722" i="56" s="1"/>
  <c r="D730" i="56"/>
  <c r="E730" i="56"/>
  <c r="F730" i="56"/>
  <c r="G730" i="56"/>
  <c r="H730" i="56"/>
  <c r="I730" i="56"/>
  <c r="J730" i="56"/>
  <c r="K730" i="56"/>
  <c r="L730" i="56"/>
  <c r="M730" i="56"/>
  <c r="O730" i="56"/>
  <c r="D731" i="56"/>
  <c r="E731" i="56"/>
  <c r="F731" i="56"/>
  <c r="G731" i="56"/>
  <c r="H731" i="56"/>
  <c r="H750" i="56" s="1"/>
  <c r="I731" i="56"/>
  <c r="J731" i="56"/>
  <c r="K731" i="56"/>
  <c r="O731" i="56" s="1"/>
  <c r="L731" i="56"/>
  <c r="M731" i="56"/>
  <c r="D732" i="56"/>
  <c r="D750" i="56" s="1"/>
  <c r="E732" i="56"/>
  <c r="F732" i="56"/>
  <c r="G732" i="56"/>
  <c r="H732" i="56"/>
  <c r="I732" i="56"/>
  <c r="J732" i="56"/>
  <c r="K732" i="56"/>
  <c r="L732" i="56"/>
  <c r="L750" i="56" s="1"/>
  <c r="M732" i="56"/>
  <c r="D733" i="56"/>
  <c r="E733" i="56"/>
  <c r="F733" i="56"/>
  <c r="G733" i="56"/>
  <c r="H733" i="56"/>
  <c r="I733" i="56"/>
  <c r="J733" i="56"/>
  <c r="N733" i="56" s="1"/>
  <c r="K733" i="56"/>
  <c r="L733" i="56"/>
  <c r="M733" i="56"/>
  <c r="O733" i="56"/>
  <c r="D734" i="56"/>
  <c r="E734" i="56"/>
  <c r="F734" i="56"/>
  <c r="G734" i="56"/>
  <c r="H734" i="56"/>
  <c r="I734" i="56"/>
  <c r="J734" i="56"/>
  <c r="N734" i="56" s="1"/>
  <c r="K734" i="56"/>
  <c r="O734" i="56" s="1"/>
  <c r="L734" i="56"/>
  <c r="M734" i="56"/>
  <c r="D735" i="56"/>
  <c r="E735" i="56"/>
  <c r="F735" i="56"/>
  <c r="G735" i="56"/>
  <c r="H735" i="56"/>
  <c r="I735" i="56"/>
  <c r="J735" i="56"/>
  <c r="K735" i="56"/>
  <c r="O735" i="56" s="1"/>
  <c r="L735" i="56"/>
  <c r="M735" i="56"/>
  <c r="D736" i="56"/>
  <c r="E736" i="56"/>
  <c r="F736" i="56"/>
  <c r="G736" i="56"/>
  <c r="H736" i="56"/>
  <c r="I736" i="56"/>
  <c r="J736" i="56"/>
  <c r="K736" i="56"/>
  <c r="L736" i="56"/>
  <c r="M736" i="56"/>
  <c r="O736" i="56"/>
  <c r="D737" i="56"/>
  <c r="E737" i="56"/>
  <c r="F737" i="56"/>
  <c r="G737" i="56"/>
  <c r="H737" i="56"/>
  <c r="I737" i="56"/>
  <c r="J737" i="56"/>
  <c r="N737" i="56" s="1"/>
  <c r="K737" i="56"/>
  <c r="O737" i="56" s="1"/>
  <c r="L737" i="56"/>
  <c r="M737" i="56"/>
  <c r="D738" i="56"/>
  <c r="E738" i="56"/>
  <c r="F738" i="56"/>
  <c r="G738" i="56"/>
  <c r="H738" i="56"/>
  <c r="I738" i="56"/>
  <c r="J738" i="56"/>
  <c r="K738" i="56"/>
  <c r="O738" i="56" s="1"/>
  <c r="L738" i="56"/>
  <c r="M738" i="56"/>
  <c r="D739" i="56"/>
  <c r="E739" i="56"/>
  <c r="F739" i="56"/>
  <c r="G739" i="56"/>
  <c r="H739" i="56"/>
  <c r="I739" i="56"/>
  <c r="J739" i="56"/>
  <c r="K739" i="56"/>
  <c r="L739" i="56"/>
  <c r="M739" i="56"/>
  <c r="O739" i="56" s="1"/>
  <c r="D740" i="56"/>
  <c r="E740" i="56"/>
  <c r="F740" i="56"/>
  <c r="G740" i="56"/>
  <c r="H740" i="56"/>
  <c r="I740" i="56"/>
  <c r="J740" i="56"/>
  <c r="K740" i="56"/>
  <c r="L740" i="56"/>
  <c r="M740" i="56"/>
  <c r="O740" i="56"/>
  <c r="D741" i="56"/>
  <c r="E741" i="56"/>
  <c r="F741" i="56"/>
  <c r="G741" i="56"/>
  <c r="H741" i="56"/>
  <c r="I741" i="56"/>
  <c r="J741" i="56"/>
  <c r="K741" i="56"/>
  <c r="L741" i="56"/>
  <c r="M741" i="56"/>
  <c r="O741" i="56" s="1"/>
  <c r="D742" i="56"/>
  <c r="E742" i="56"/>
  <c r="F742" i="56"/>
  <c r="G742" i="56"/>
  <c r="H742" i="56"/>
  <c r="I742" i="56"/>
  <c r="J742" i="56"/>
  <c r="K742" i="56"/>
  <c r="O742" i="56" s="1"/>
  <c r="L742" i="56"/>
  <c r="M742" i="56"/>
  <c r="D743" i="56"/>
  <c r="E743" i="56"/>
  <c r="F743" i="56"/>
  <c r="G743" i="56"/>
  <c r="H743" i="56"/>
  <c r="I743" i="56"/>
  <c r="J743" i="56"/>
  <c r="K743" i="56"/>
  <c r="L743" i="56"/>
  <c r="M743" i="56"/>
  <c r="D744" i="56"/>
  <c r="E744" i="56"/>
  <c r="F744" i="56"/>
  <c r="G744" i="56"/>
  <c r="H744" i="56"/>
  <c r="I744" i="56"/>
  <c r="J744" i="56"/>
  <c r="K744" i="56"/>
  <c r="L744" i="56"/>
  <c r="M744" i="56"/>
  <c r="O744" i="56"/>
  <c r="D745" i="56"/>
  <c r="E745" i="56"/>
  <c r="F745" i="56"/>
  <c r="G745" i="56"/>
  <c r="H745" i="56"/>
  <c r="I745" i="56"/>
  <c r="J745" i="56"/>
  <c r="K745" i="56"/>
  <c r="L745" i="56"/>
  <c r="M745" i="56"/>
  <c r="D746" i="56"/>
  <c r="E746" i="56"/>
  <c r="F746" i="56"/>
  <c r="G746" i="56"/>
  <c r="H746" i="56"/>
  <c r="I746" i="56"/>
  <c r="J746" i="56"/>
  <c r="K746" i="56"/>
  <c r="O746" i="56" s="1"/>
  <c r="L746" i="56"/>
  <c r="M746" i="56"/>
  <c r="D747" i="56"/>
  <c r="E747" i="56"/>
  <c r="F747" i="56"/>
  <c r="G747" i="56"/>
  <c r="H747" i="56"/>
  <c r="I747" i="56"/>
  <c r="J747" i="56"/>
  <c r="K747" i="56"/>
  <c r="L747" i="56"/>
  <c r="M747" i="56"/>
  <c r="D748" i="56"/>
  <c r="E748" i="56"/>
  <c r="F748" i="56"/>
  <c r="G748" i="56"/>
  <c r="H748" i="56"/>
  <c r="I748" i="56"/>
  <c r="J748" i="56"/>
  <c r="K748" i="56"/>
  <c r="L748" i="56"/>
  <c r="M748" i="56"/>
  <c r="O748" i="56" s="1"/>
  <c r="D749" i="56"/>
  <c r="E749" i="56"/>
  <c r="F749" i="56"/>
  <c r="G749" i="56"/>
  <c r="H749" i="56"/>
  <c r="I749" i="56"/>
  <c r="J749" i="56"/>
  <c r="K749" i="56"/>
  <c r="L749" i="56"/>
  <c r="M749" i="56"/>
  <c r="D758" i="56"/>
  <c r="I758" i="56"/>
  <c r="J758" i="56"/>
  <c r="K758" i="56"/>
  <c r="D759" i="56"/>
  <c r="I759" i="56"/>
  <c r="J759" i="56"/>
  <c r="K759" i="56"/>
  <c r="D760" i="56"/>
  <c r="I760" i="56"/>
  <c r="J760" i="56"/>
  <c r="K760" i="56"/>
  <c r="D761" i="56"/>
  <c r="I761" i="56"/>
  <c r="J761" i="56"/>
  <c r="K761" i="56"/>
  <c r="D762" i="56"/>
  <c r="I762" i="56"/>
  <c r="J762" i="56"/>
  <c r="K762" i="56"/>
  <c r="D763" i="56"/>
  <c r="I763" i="56"/>
  <c r="J763" i="56"/>
  <c r="K763" i="56"/>
  <c r="D764" i="56"/>
  <c r="I764" i="56"/>
  <c r="J764" i="56"/>
  <c r="K764" i="56"/>
  <c r="D765" i="56"/>
  <c r="I765" i="56"/>
  <c r="J765" i="56"/>
  <c r="K765" i="56"/>
  <c r="D766" i="56"/>
  <c r="I766" i="56"/>
  <c r="J766" i="56"/>
  <c r="K766" i="56"/>
  <c r="D767" i="56"/>
  <c r="I767" i="56"/>
  <c r="J767" i="56"/>
  <c r="K767" i="56"/>
  <c r="D768" i="56"/>
  <c r="I768" i="56"/>
  <c r="J768" i="56"/>
  <c r="K768" i="56"/>
  <c r="D769" i="56"/>
  <c r="I769" i="56"/>
  <c r="J769" i="56"/>
  <c r="K769" i="56"/>
  <c r="D770" i="56"/>
  <c r="I770" i="56"/>
  <c r="J770" i="56"/>
  <c r="K770" i="56"/>
  <c r="D771" i="56"/>
  <c r="I771" i="56"/>
  <c r="J771" i="56"/>
  <c r="K771" i="56"/>
  <c r="D772" i="56"/>
  <c r="I772" i="56"/>
  <c r="J772" i="56"/>
  <c r="K772" i="56"/>
  <c r="D773" i="56"/>
  <c r="I773" i="56"/>
  <c r="J773" i="56"/>
  <c r="K773" i="56"/>
  <c r="D774" i="56"/>
  <c r="I774" i="56"/>
  <c r="J774" i="56"/>
  <c r="K774" i="56"/>
  <c r="D775" i="56"/>
  <c r="I775" i="56"/>
  <c r="J775" i="56"/>
  <c r="K775" i="56"/>
  <c r="D776" i="56"/>
  <c r="I776" i="56"/>
  <c r="J776" i="56"/>
  <c r="K776" i="56"/>
  <c r="D777" i="56"/>
  <c r="I777" i="56"/>
  <c r="J777" i="56"/>
  <c r="K777" i="56"/>
  <c r="A778" i="56"/>
  <c r="I778" i="56" s="1"/>
  <c r="B778" i="56"/>
  <c r="J778" i="56" s="1"/>
  <c r="C778" i="56"/>
  <c r="K778" i="56"/>
  <c r="O383" i="56" l="1"/>
  <c r="I90" i="56"/>
  <c r="F750" i="56"/>
  <c r="M750" i="56"/>
  <c r="N748" i="56"/>
  <c r="N738" i="56"/>
  <c r="O709" i="56"/>
  <c r="P72" i="56"/>
  <c r="J750" i="56"/>
  <c r="N749" i="56"/>
  <c r="O747" i="56"/>
  <c r="O745" i="56"/>
  <c r="O732" i="56"/>
  <c r="K750" i="56"/>
  <c r="G750" i="56"/>
  <c r="M722" i="56"/>
  <c r="N744" i="56"/>
  <c r="N743" i="56"/>
  <c r="N742" i="56"/>
  <c r="N740" i="56"/>
  <c r="N736" i="56"/>
  <c r="N735" i="56"/>
  <c r="N731" i="56"/>
  <c r="F577" i="56"/>
  <c r="O481" i="56"/>
  <c r="L51" i="56"/>
  <c r="I750" i="56"/>
  <c r="N571" i="56"/>
  <c r="O571" i="56" s="1"/>
  <c r="N567" i="56"/>
  <c r="O567" i="56" s="1"/>
  <c r="N563" i="56"/>
  <c r="N560" i="56"/>
  <c r="O502" i="56"/>
  <c r="M401" i="56"/>
  <c r="O401" i="56" s="1"/>
  <c r="M399" i="56"/>
  <c r="M397" i="56"/>
  <c r="O397" i="56" s="1"/>
  <c r="M395" i="56"/>
  <c r="M393" i="56"/>
  <c r="M391" i="56"/>
  <c r="O391" i="56" s="1"/>
  <c r="M389" i="56"/>
  <c r="M387" i="56"/>
  <c r="M385" i="56"/>
  <c r="O385" i="56" s="1"/>
  <c r="M383" i="56"/>
  <c r="O330" i="56"/>
  <c r="M306" i="56"/>
  <c r="M302" i="56"/>
  <c r="O302" i="56" s="1"/>
  <c r="M298" i="56"/>
  <c r="N296" i="56"/>
  <c r="H316" i="56"/>
  <c r="D316" i="56"/>
  <c r="P216" i="56"/>
  <c r="N212" i="56"/>
  <c r="M90" i="56"/>
  <c r="E90" i="56"/>
  <c r="E750" i="56"/>
  <c r="M693" i="56"/>
  <c r="O743" i="56"/>
  <c r="N739" i="56"/>
  <c r="N732" i="56"/>
  <c r="O717" i="56"/>
  <c r="O713" i="56"/>
  <c r="O711" i="56"/>
  <c r="N575" i="56"/>
  <c r="O575" i="56" s="1"/>
  <c r="N572" i="56"/>
  <c r="N568" i="56"/>
  <c r="N564" i="56"/>
  <c r="N577" i="56" s="1"/>
  <c r="N557" i="56"/>
  <c r="P548" i="56"/>
  <c r="P546" i="56"/>
  <c r="P542" i="56"/>
  <c r="P536" i="56"/>
  <c r="P532" i="56"/>
  <c r="O517" i="56"/>
  <c r="O513" i="56"/>
  <c r="H490" i="56"/>
  <c r="N473" i="56"/>
  <c r="P449" i="56"/>
  <c r="N400" i="56"/>
  <c r="N398" i="56"/>
  <c r="N396" i="56"/>
  <c r="N394" i="56"/>
  <c r="N392" i="56"/>
  <c r="O392" i="56" s="1"/>
  <c r="N390" i="56"/>
  <c r="N388" i="56"/>
  <c r="N386" i="56"/>
  <c r="N384" i="56"/>
  <c r="E402" i="56"/>
  <c r="O337" i="56"/>
  <c r="O331" i="56"/>
  <c r="M307" i="56"/>
  <c r="O307" i="56" s="1"/>
  <c r="M303" i="56"/>
  <c r="M299" i="56"/>
  <c r="M296" i="56"/>
  <c r="P271" i="56"/>
  <c r="O251" i="56"/>
  <c r="N213" i="56"/>
  <c r="P145" i="56"/>
  <c r="Q132" i="56"/>
  <c r="Q130" i="56"/>
  <c r="Q128" i="56"/>
  <c r="Q109" i="56"/>
  <c r="Q107" i="56"/>
  <c r="Q105" i="56"/>
  <c r="P87" i="56"/>
  <c r="P83" i="56"/>
  <c r="P79" i="56"/>
  <c r="Q79" i="56" s="1"/>
  <c r="N87" i="61"/>
  <c r="O479" i="56"/>
  <c r="P456" i="56"/>
  <c r="P454" i="56"/>
  <c r="P452" i="56"/>
  <c r="P450" i="56"/>
  <c r="P440" i="56"/>
  <c r="P438" i="56"/>
  <c r="O428" i="56"/>
  <c r="O426" i="56"/>
  <c r="O422" i="56"/>
  <c r="P366" i="56"/>
  <c r="P356" i="56"/>
  <c r="O344" i="56"/>
  <c r="P284" i="56"/>
  <c r="P272" i="56"/>
  <c r="O258" i="56"/>
  <c r="O252" i="56"/>
  <c r="O244" i="56"/>
  <c r="P224" i="56"/>
  <c r="P220" i="56"/>
  <c r="P218" i="56"/>
  <c r="P217" i="56"/>
  <c r="H230" i="56"/>
  <c r="O79" i="56"/>
  <c r="P71" i="56"/>
  <c r="L26" i="56"/>
  <c r="O19" i="68"/>
  <c r="N19" i="68"/>
  <c r="O87" i="61"/>
  <c r="O28" i="99"/>
  <c r="O750" i="56"/>
  <c r="O557" i="56"/>
  <c r="O386" i="56"/>
  <c r="O384" i="56"/>
  <c r="O382" i="56"/>
  <c r="O296" i="56"/>
  <c r="Q75" i="56"/>
  <c r="N750" i="56"/>
  <c r="L316" i="56"/>
  <c r="O304" i="56"/>
  <c r="O300" i="56"/>
  <c r="O298" i="56"/>
  <c r="O297" i="56"/>
  <c r="L776" i="56"/>
  <c r="L762" i="56"/>
  <c r="L759" i="56"/>
  <c r="O749" i="56"/>
  <c r="O70" i="56"/>
  <c r="Q70" i="56" s="1"/>
  <c r="O722" i="56"/>
  <c r="N730" i="56"/>
  <c r="L768" i="56"/>
  <c r="L764" i="56"/>
  <c r="L761" i="56"/>
  <c r="L760" i="56"/>
  <c r="O704" i="56"/>
  <c r="N692" i="56"/>
  <c r="N690" i="56"/>
  <c r="N686" i="56"/>
  <c r="N684" i="56"/>
  <c r="N682" i="56"/>
  <c r="N678" i="56"/>
  <c r="P547" i="56"/>
  <c r="P545" i="56"/>
  <c r="P543" i="56"/>
  <c r="P541" i="56"/>
  <c r="P533" i="56"/>
  <c r="P531" i="56"/>
  <c r="O518" i="56"/>
  <c r="O516" i="56"/>
  <c r="O506" i="56"/>
  <c r="O504" i="56"/>
  <c r="P455" i="56"/>
  <c r="P451" i="56"/>
  <c r="O416" i="56"/>
  <c r="O431" i="56" s="1"/>
  <c r="P371" i="56"/>
  <c r="P369" i="56"/>
  <c r="P367" i="56"/>
  <c r="P365" i="56"/>
  <c r="P361" i="56"/>
  <c r="P357" i="56"/>
  <c r="P355" i="56"/>
  <c r="P353" i="56"/>
  <c r="O343" i="56"/>
  <c r="O257" i="56"/>
  <c r="O255" i="56"/>
  <c r="O172" i="56"/>
  <c r="O164" i="56"/>
  <c r="O156" i="56"/>
  <c r="Q133" i="56"/>
  <c r="Q131" i="56"/>
  <c r="Q129" i="56"/>
  <c r="O719" i="56"/>
  <c r="O718" i="56"/>
  <c r="N691" i="56"/>
  <c r="J577" i="56"/>
  <c r="O569" i="56"/>
  <c r="O568" i="56"/>
  <c r="O515" i="56"/>
  <c r="O514" i="56"/>
  <c r="P364" i="56"/>
  <c r="P363" i="56"/>
  <c r="P362" i="56"/>
  <c r="L230" i="56"/>
  <c r="D230" i="56"/>
  <c r="K90" i="56"/>
  <c r="G90" i="56"/>
  <c r="C90" i="56"/>
  <c r="L777" i="56"/>
  <c r="L490" i="56"/>
  <c r="D490" i="56"/>
  <c r="O411" i="56"/>
  <c r="O399" i="56"/>
  <c r="O398" i="56"/>
  <c r="P372" i="56"/>
  <c r="O249" i="56"/>
  <c r="O248" i="56"/>
  <c r="O168" i="56"/>
  <c r="O166" i="56"/>
  <c r="O165" i="56"/>
  <c r="Q126" i="56"/>
  <c r="Q125" i="56"/>
  <c r="Q111" i="56"/>
  <c r="Q110" i="56"/>
  <c r="O116" i="56"/>
  <c r="Q100" i="56"/>
  <c r="Q98" i="56"/>
  <c r="Q97" i="56"/>
  <c r="Q96" i="56"/>
  <c r="Q71" i="56"/>
  <c r="L758" i="56"/>
  <c r="O715" i="56"/>
  <c r="O714" i="56"/>
  <c r="O707" i="56"/>
  <c r="O706" i="56"/>
  <c r="O705" i="56"/>
  <c r="N688" i="56"/>
  <c r="N687" i="56"/>
  <c r="N680" i="56"/>
  <c r="N679" i="56"/>
  <c r="O576" i="56"/>
  <c r="L577" i="56"/>
  <c r="H577" i="56"/>
  <c r="D577" i="56"/>
  <c r="O563" i="56"/>
  <c r="O561" i="56"/>
  <c r="O560" i="56"/>
  <c r="M577" i="56"/>
  <c r="K577" i="56"/>
  <c r="I577" i="56"/>
  <c r="G577" i="56"/>
  <c r="E577" i="56"/>
  <c r="C577" i="56"/>
  <c r="J490" i="56"/>
  <c r="F490" i="56"/>
  <c r="M431" i="56"/>
  <c r="P354" i="56"/>
  <c r="O373" i="56"/>
  <c r="N373" i="56"/>
  <c r="M346" i="56"/>
  <c r="L772" i="56"/>
  <c r="L770" i="56"/>
  <c r="L769" i="56"/>
  <c r="N549" i="56"/>
  <c r="O503" i="56"/>
  <c r="N519" i="56"/>
  <c r="M519" i="56"/>
  <c r="L402" i="56"/>
  <c r="J402" i="56"/>
  <c r="H402" i="56"/>
  <c r="F402" i="56"/>
  <c r="D402" i="56"/>
  <c r="K402" i="56"/>
  <c r="G402" i="56"/>
  <c r="C402" i="56"/>
  <c r="J316" i="56"/>
  <c r="F316" i="56"/>
  <c r="P544" i="56"/>
  <c r="P538" i="56"/>
  <c r="P537" i="56"/>
  <c r="O510" i="56"/>
  <c r="O508" i="56"/>
  <c r="O507" i="56"/>
  <c r="O499" i="56"/>
  <c r="O489" i="56"/>
  <c r="O488" i="56"/>
  <c r="O475" i="56"/>
  <c r="O473" i="56"/>
  <c r="O472" i="56"/>
  <c r="O471" i="56"/>
  <c r="K490" i="56"/>
  <c r="I490" i="56"/>
  <c r="G490" i="56"/>
  <c r="E490" i="56"/>
  <c r="C490" i="56"/>
  <c r="P457" i="56"/>
  <c r="P453" i="56"/>
  <c r="P447" i="56"/>
  <c r="P446" i="56"/>
  <c r="P445" i="56"/>
  <c r="P444" i="56"/>
  <c r="O424" i="56"/>
  <c r="O417" i="56"/>
  <c r="O413" i="56"/>
  <c r="O412" i="56"/>
  <c r="O394" i="56"/>
  <c r="O393" i="56"/>
  <c r="P370" i="56"/>
  <c r="P358" i="56"/>
  <c r="O339" i="56"/>
  <c r="O338" i="56"/>
  <c r="O326" i="56"/>
  <c r="O306" i="56"/>
  <c r="O305" i="56"/>
  <c r="N200" i="56"/>
  <c r="P200" i="56" s="1"/>
  <c r="N90" i="56"/>
  <c r="L90" i="56"/>
  <c r="J90" i="56"/>
  <c r="H90" i="56"/>
  <c r="F90" i="56"/>
  <c r="D90" i="56"/>
  <c r="S51" i="56"/>
  <c r="K316" i="56"/>
  <c r="O241" i="56"/>
  <c r="N259" i="56"/>
  <c r="M259" i="56"/>
  <c r="J230" i="56"/>
  <c r="F230" i="56"/>
  <c r="P180" i="56"/>
  <c r="O200" i="56"/>
  <c r="O51" i="56"/>
  <c r="I316" i="56"/>
  <c r="G316" i="56"/>
  <c r="E316" i="56"/>
  <c r="C316" i="56"/>
  <c r="P281" i="56"/>
  <c r="P280" i="56"/>
  <c r="P279" i="56"/>
  <c r="P278" i="56"/>
  <c r="P277" i="56"/>
  <c r="P276" i="56"/>
  <c r="P266" i="56"/>
  <c r="O256" i="56"/>
  <c r="O250" i="56"/>
  <c r="O246" i="56"/>
  <c r="O245" i="56"/>
  <c r="P228" i="56"/>
  <c r="P226" i="56"/>
  <c r="P225" i="56"/>
  <c r="P212" i="56"/>
  <c r="P210" i="56"/>
  <c r="M230" i="56"/>
  <c r="K230" i="56"/>
  <c r="I230" i="56"/>
  <c r="G230" i="56"/>
  <c r="E230" i="56"/>
  <c r="P190" i="56"/>
  <c r="P189" i="56"/>
  <c r="P188" i="56"/>
  <c r="P187" i="56"/>
  <c r="M173" i="56"/>
  <c r="O160" i="56"/>
  <c r="O158" i="56"/>
  <c r="O157" i="56"/>
  <c r="Q127" i="56"/>
  <c r="Q115" i="56"/>
  <c r="Q114" i="56"/>
  <c r="Q113" i="56"/>
  <c r="Q112" i="56"/>
  <c r="Q108" i="56"/>
  <c r="Q102" i="56"/>
  <c r="Q101" i="56"/>
  <c r="Q85" i="56"/>
  <c r="Q83" i="56"/>
  <c r="Q82" i="56"/>
  <c r="Q73" i="56"/>
  <c r="Q72" i="56"/>
  <c r="I51" i="56"/>
  <c r="L774" i="56"/>
  <c r="L773" i="56"/>
  <c r="L766" i="56"/>
  <c r="L765" i="56"/>
  <c r="O721" i="56"/>
  <c r="O720" i="56"/>
  <c r="O716" i="56"/>
  <c r="O712" i="56"/>
  <c r="O708" i="56"/>
  <c r="O702" i="56"/>
  <c r="N693" i="56"/>
  <c r="N689" i="56"/>
  <c r="N685" i="56"/>
  <c r="N681" i="56"/>
  <c r="N676" i="56"/>
  <c r="O573" i="56"/>
  <c r="O572" i="56"/>
  <c r="O565" i="56"/>
  <c r="O564" i="56"/>
  <c r="O558" i="56"/>
  <c r="O549" i="56"/>
  <c r="P549" i="56" s="1"/>
  <c r="P540" i="56"/>
  <c r="P539" i="56"/>
  <c r="P535" i="56"/>
  <c r="P534" i="56"/>
  <c r="P530" i="56"/>
  <c r="P529" i="56"/>
  <c r="O512" i="56"/>
  <c r="O511" i="56"/>
  <c r="O505" i="56"/>
  <c r="O501" i="56"/>
  <c r="O500" i="56"/>
  <c r="O485" i="56"/>
  <c r="O484" i="56"/>
  <c r="O477" i="56"/>
  <c r="O476" i="56"/>
  <c r="O458" i="56"/>
  <c r="P458" i="56" s="1"/>
  <c r="P448" i="56"/>
  <c r="P442" i="56"/>
  <c r="P441" i="56"/>
  <c r="N431" i="56"/>
  <c r="O430" i="56"/>
  <c r="O425" i="56"/>
  <c r="O419" i="56"/>
  <c r="O418" i="56"/>
  <c r="O400" i="56"/>
  <c r="O396" i="56"/>
  <c r="O395" i="56"/>
  <c r="O390" i="56"/>
  <c r="O389" i="56"/>
  <c r="O387" i="56"/>
  <c r="P368" i="56"/>
  <c r="P360" i="56"/>
  <c r="P359" i="56"/>
  <c r="N346" i="56"/>
  <c r="O345" i="56"/>
  <c r="O341" i="56"/>
  <c r="O340" i="56"/>
  <c r="O336" i="56"/>
  <c r="O335" i="56"/>
  <c r="O334" i="56"/>
  <c r="O333" i="56"/>
  <c r="O329" i="56"/>
  <c r="O328" i="56"/>
  <c r="O327" i="56"/>
  <c r="O313" i="56"/>
  <c r="O308" i="56"/>
  <c r="O301" i="56"/>
  <c r="P286" i="56"/>
  <c r="P282" i="56"/>
  <c r="P274" i="56"/>
  <c r="P270" i="56"/>
  <c r="P269" i="56"/>
  <c r="P268" i="56"/>
  <c r="P267" i="56"/>
  <c r="O254" i="56"/>
  <c r="O253" i="56"/>
  <c r="O243" i="56"/>
  <c r="O242" i="56"/>
  <c r="O239" i="56"/>
  <c r="P229" i="56"/>
  <c r="P222" i="56"/>
  <c r="P221" i="56"/>
  <c r="P214" i="56"/>
  <c r="P213" i="56"/>
  <c r="P198" i="56"/>
  <c r="P197" i="56"/>
  <c r="P196" i="56"/>
  <c r="P195" i="56"/>
  <c r="P194" i="56"/>
  <c r="P193" i="56"/>
  <c r="P192" i="56"/>
  <c r="P191" i="56"/>
  <c r="P185" i="56"/>
  <c r="P184" i="56"/>
  <c r="P183" i="56"/>
  <c r="P182" i="56"/>
  <c r="P181" i="56"/>
  <c r="O170" i="56"/>
  <c r="O169" i="56"/>
  <c r="O162" i="56"/>
  <c r="O161" i="56"/>
  <c r="O154" i="56"/>
  <c r="O153" i="56"/>
  <c r="Q145" i="56"/>
  <c r="Q144" i="56"/>
  <c r="Q143" i="56"/>
  <c r="Q142" i="56"/>
  <c r="Q141" i="56"/>
  <c r="Q140" i="56"/>
  <c r="Q139" i="56"/>
  <c r="Q138" i="56"/>
  <c r="Q137" i="56"/>
  <c r="Q136" i="56"/>
  <c r="Q135" i="56"/>
  <c r="Q134" i="56"/>
  <c r="P116" i="56"/>
  <c r="Q116" i="56" s="1"/>
  <c r="Q103" i="56"/>
  <c r="Q99" i="56"/>
  <c r="Q89" i="56"/>
  <c r="Q87" i="56"/>
  <c r="Q86" i="56"/>
  <c r="Q78" i="56"/>
  <c r="Q74" i="56"/>
  <c r="D778" i="56"/>
  <c r="L775" i="56"/>
  <c r="L771" i="56"/>
  <c r="L767" i="56"/>
  <c r="L763" i="56"/>
  <c r="O703" i="56"/>
  <c r="N677" i="56"/>
  <c r="N674" i="56"/>
  <c r="O574" i="56"/>
  <c r="O570" i="56"/>
  <c r="O566" i="56"/>
  <c r="O562" i="56"/>
  <c r="O388" i="56"/>
  <c r="O171" i="56"/>
  <c r="O167" i="56"/>
  <c r="O163" i="56"/>
  <c r="O159" i="56"/>
  <c r="O155" i="56"/>
  <c r="L778" i="56"/>
  <c r="O509" i="56"/>
  <c r="O486" i="56"/>
  <c r="O482" i="56"/>
  <c r="O478" i="56"/>
  <c r="O474" i="56"/>
  <c r="O314" i="56"/>
  <c r="O303" i="56"/>
  <c r="O299" i="56"/>
  <c r="P227" i="56"/>
  <c r="P223" i="56"/>
  <c r="P219" i="56"/>
  <c r="P215" i="56"/>
  <c r="P211" i="56"/>
  <c r="Q88" i="56"/>
  <c r="Q84" i="56"/>
  <c r="Q80" i="56"/>
  <c r="F51" i="56"/>
  <c r="O26" i="56"/>
  <c r="I26" i="56"/>
  <c r="O173" i="56"/>
  <c r="O259" i="56" l="1"/>
  <c r="O346" i="56"/>
  <c r="O577" i="56"/>
  <c r="O90" i="56"/>
  <c r="Q90" i="56" s="1"/>
  <c r="P19" i="68"/>
  <c r="Q28" i="99"/>
  <c r="P90" i="56"/>
  <c r="N230" i="56"/>
  <c r="N490" i="56"/>
  <c r="N316" i="56"/>
  <c r="O230" i="56"/>
  <c r="P230" i="56" s="1"/>
  <c r="M402" i="56"/>
  <c r="O519" i="56"/>
  <c r="P373" i="56"/>
  <c r="M316" i="56"/>
  <c r="O316" i="56" s="1"/>
  <c r="M490" i="56"/>
  <c r="N402" i="56"/>
  <c r="O402" i="56" l="1"/>
  <c r="O490" i="56"/>
</calcChain>
</file>

<file path=xl/sharedStrings.xml><?xml version="1.0" encoding="utf-8"?>
<sst xmlns="http://schemas.openxmlformats.org/spreadsheetml/2006/main" count="17975" uniqueCount="1376">
  <si>
    <t xml:space="preserve">                                عدد التلامذة الموجودون في الصف الأول (الحكومي و الاهلي) حسب العمر والجنس والمحافظة  للعام الدراسي 2013/2012                          </t>
  </si>
  <si>
    <t xml:space="preserve">                                        عدد التلامذة الموجودون في جميع الصفوف (الحكومي و الاهلي) حسب العمر والجنس والمحافظة للعام الدراسي 2013/2012                                    </t>
  </si>
  <si>
    <t xml:space="preserve">                                        عدد التلامذة الموجودون في جميع الصفوف (الحكومية) حسب العمر والجنس والمحافظة للعام الدراسي 2013/2012                                    </t>
  </si>
  <si>
    <t>عدد التلامذة الموجودون في الصف الاول حسب العمر و الجنس و المحافظة  للتعليم الابتدائي ( الأهلي )للعام الدراسي 2013/2012</t>
  </si>
  <si>
    <t>عدد التلامذة الموجودون في الصف الثاني حسب العمر و الجنس و المحافظة  للتعليم الابتدائي ( الأهلي )للعام الدراسي 2013/2012</t>
  </si>
  <si>
    <t>عدد التلامذة الموجودون في الصف الثالث حسب العمر و الجنس و المحافظة للتعليم الابتدائي ( الأهلي )للعام الدراسي 2013/2012</t>
  </si>
  <si>
    <t>عدد التلامذة الموجودون في الصف الرابع حسب العمر و الجنس و المحافظة للتعليم الابتدائي ( الأهلي )للعام الدراسي 2013/2012</t>
  </si>
  <si>
    <t>عدد التلامذة الموجودون في الصف الخامس حسب العمر و الجنس والمحافظة  للتعليم الابتدائي ( الأهلي )للعام الدراسي 2013/2012</t>
  </si>
  <si>
    <t>عدد التلامذة الموجودون في الصف السادس حسب العمر و الجنس و المحافظة  للتعليم الابتدائي ( الأهلي )للعام الدراسي 2013/2012</t>
  </si>
  <si>
    <t>عدد التلامذة الموجودون في جميع الصفوف حسب العمر والجنس و المحافظة للتعليم الابتدائي ( الأهلي )للعام الدراسي 2013/2012</t>
  </si>
  <si>
    <t xml:space="preserve">عدد المدارس الابتدائية حسب الجنس والاستقلالية وعدد التلامذة المقبولين الجدد والموجودين وأعضاء الهيئة التعليمية (الحكومي و الاهلي) حسب الجنس والمحافظة للعام الدراسي 2013/2012 </t>
  </si>
  <si>
    <t xml:space="preserve">عدد التلامذة الموجودون في الصف الثاني (الحكومي و الاهلي) حسب العمر و الجنس والمحافظة  للعام الدراسي 2013/2012   </t>
  </si>
  <si>
    <t xml:space="preserve">عدد التلامذة الموجودون في الصف الثالث (الحكومي و الاهلي) حسب العمر و الجنس و المحافظة للعام الدراسي 2013/2012   </t>
  </si>
  <si>
    <t xml:space="preserve">                                         عدد التلامذة الموجودون في الصف الرابع (الحكومي و الاهلي) حسب العمر والجنس والمحافظة للعام الدراسي 2013/2012                           </t>
  </si>
  <si>
    <t xml:space="preserve">عدد التلامذة الموجودون في الصف الخامس (الحكومي و الاهلي) حسب العمر والجنس والمحافظة للعام الدراسي 2013/2012                           </t>
  </si>
  <si>
    <t xml:space="preserve">                                 عدد التلامذة الموجودون في الصف السادس (الحكومي و الاهلي) حسب العمر و الجنس و المحافظة للعام الدراسي 2013/2012                            </t>
  </si>
  <si>
    <t xml:space="preserve">عدد التلامذة الموجودون في الصف الثاني (الحكومي ) حسب العمر و الجنس والمحافظة للعام الدراسي 2013/2012   </t>
  </si>
  <si>
    <t xml:space="preserve">عدد التلامذة الموجودون في الصف الثالث (الحكومي ) حسب العمر و الجنس و المحافظة للعام الدراسي 2013/2012   </t>
  </si>
  <si>
    <t xml:space="preserve">                                         عدد التلامذة الموجودون في الصف الرابع (الحكومي) حسب العمر والجنس والمحافظة للعام الدراسي 2013/2012                           </t>
  </si>
  <si>
    <t xml:space="preserve">                                               عدد التلامذة الموجودون في الصف الخامس (الحكومي) حسب العمر والجنس والمحافظة  للعام الدراسي 2013/2012                           </t>
  </si>
  <si>
    <t xml:space="preserve">                                 عدد التلامذة الموجودون في الصف السادس (الحكومي) حسب العمر و الجنس و المحافظة  للعام الدراسي 2013/2012                            </t>
  </si>
  <si>
    <t>عدد المدارس الابتدائية حسب الجنس والدوام وعدد التلامذة المقبولين الجدد والموجودين وأعضاء الهيئة التعليمية حسب الجنس والمحافظة للعام الدراسي 2013/2012 ( الاهلي)</t>
  </si>
  <si>
    <t xml:space="preserve">عدد التلامذة الموجودون في الصف الأول (الحكومي) حسب العمر والجنس والمحافظة للعام الدراسي   2013/2012  </t>
  </si>
  <si>
    <t>اهلي</t>
  </si>
  <si>
    <t>حكومي</t>
  </si>
  <si>
    <t>العمر</t>
  </si>
  <si>
    <t xml:space="preserve">الصف الاول </t>
  </si>
  <si>
    <t xml:space="preserve">الصف الثاني </t>
  </si>
  <si>
    <t xml:space="preserve">الصف الثالث </t>
  </si>
  <si>
    <t xml:space="preserve">الصف الرابع </t>
  </si>
  <si>
    <t xml:space="preserve">الصف الخامس </t>
  </si>
  <si>
    <t>الصف السادس</t>
  </si>
  <si>
    <t>المجموع</t>
  </si>
  <si>
    <t>بنون</t>
  </si>
  <si>
    <t>بنات</t>
  </si>
  <si>
    <t>مجموع</t>
  </si>
  <si>
    <t>11سنة</t>
  </si>
  <si>
    <t>12سنة</t>
  </si>
  <si>
    <t>13سنة</t>
  </si>
  <si>
    <t>14سنة</t>
  </si>
  <si>
    <t>المحافظة</t>
  </si>
  <si>
    <t>عمر 5 سنوات</t>
  </si>
  <si>
    <t>عمر 6 سنوات</t>
  </si>
  <si>
    <t>عمر 7 سنوات</t>
  </si>
  <si>
    <t>عمر 9 سنوات</t>
  </si>
  <si>
    <t>عمر  10  سنوات</t>
  </si>
  <si>
    <t>عمر 11 سنوات</t>
  </si>
  <si>
    <t>عمر 12 سنوات</t>
  </si>
  <si>
    <t>عمر 13 سنوات</t>
  </si>
  <si>
    <t>عمر14 سنوات</t>
  </si>
  <si>
    <t>عمر 15 سنوات</t>
  </si>
  <si>
    <t>مجموع الطلبة</t>
  </si>
  <si>
    <t>نينوى</t>
  </si>
  <si>
    <t>صلاح الدين</t>
  </si>
  <si>
    <t>كركوك</t>
  </si>
  <si>
    <t xml:space="preserve">ديالى </t>
  </si>
  <si>
    <t>بغداد</t>
  </si>
  <si>
    <t>رصافة /  1</t>
  </si>
  <si>
    <t>رصافة / 2</t>
  </si>
  <si>
    <t>رصافة / 3</t>
  </si>
  <si>
    <t>كرخ  /   1</t>
  </si>
  <si>
    <t>كرخ  /  2</t>
  </si>
  <si>
    <t>كرخ   /  3</t>
  </si>
  <si>
    <t>الانبار</t>
  </si>
  <si>
    <t>بابل</t>
  </si>
  <si>
    <t>كربلاء</t>
  </si>
  <si>
    <t>النجف</t>
  </si>
  <si>
    <t>الديوانيـة</t>
  </si>
  <si>
    <t>المثنى</t>
  </si>
  <si>
    <t>واسط</t>
  </si>
  <si>
    <t>ذى قار</t>
  </si>
  <si>
    <t>ميسان</t>
  </si>
  <si>
    <t>البصرة</t>
  </si>
  <si>
    <t>عمر 8 سنوات</t>
  </si>
  <si>
    <t>عمر 10 سنوات</t>
  </si>
  <si>
    <t>عمر 8  سنوات</t>
  </si>
  <si>
    <t>عمر10سنوات</t>
  </si>
  <si>
    <t>عمر 11 سنة</t>
  </si>
  <si>
    <t>عمر11سنة</t>
  </si>
  <si>
    <t>عمر 12 سنة</t>
  </si>
  <si>
    <t>عمر11 سنة</t>
  </si>
  <si>
    <t>عمر12سنة</t>
  </si>
  <si>
    <t>عمر 13 سنة</t>
  </si>
  <si>
    <t>عمر13سنة</t>
  </si>
  <si>
    <t>عمر 14 سنة</t>
  </si>
  <si>
    <t>عمر 13سنة</t>
  </si>
  <si>
    <t>عمر14سنة</t>
  </si>
  <si>
    <t>عمر 15سنة</t>
  </si>
  <si>
    <t>رصافة / 1</t>
  </si>
  <si>
    <t>كرخ  /  1</t>
  </si>
  <si>
    <t>كرخ  / 2</t>
  </si>
  <si>
    <t>كرخ   / 3</t>
  </si>
  <si>
    <t>الديوانية</t>
  </si>
  <si>
    <t>الصف الاول</t>
  </si>
  <si>
    <t>الصف الثاني</t>
  </si>
  <si>
    <t>الصف الثالث</t>
  </si>
  <si>
    <t>الصف الرابع</t>
  </si>
  <si>
    <t>الصف الخامس</t>
  </si>
  <si>
    <t>الصف الثانى</t>
  </si>
  <si>
    <t>رصافة /1</t>
  </si>
  <si>
    <t>رصافة /2</t>
  </si>
  <si>
    <t>رصافة /3</t>
  </si>
  <si>
    <t>ذكور</t>
  </si>
  <si>
    <t>اناث</t>
  </si>
  <si>
    <t>كرخ /1</t>
  </si>
  <si>
    <t>كرخ /2</t>
  </si>
  <si>
    <t>كرخ /3</t>
  </si>
  <si>
    <t>عدد المدارس</t>
  </si>
  <si>
    <t>عدد التلامذة المقبولين</t>
  </si>
  <si>
    <t>عدد التلامذة الموجودين</t>
  </si>
  <si>
    <t>مختلطة</t>
  </si>
  <si>
    <t>جدول رقم (14)</t>
  </si>
  <si>
    <t xml:space="preserve">كربلاء </t>
  </si>
  <si>
    <t xml:space="preserve">النجف </t>
  </si>
  <si>
    <t>المحافظات</t>
  </si>
  <si>
    <t>عدد الشعب</t>
  </si>
  <si>
    <t>رصافة/1</t>
  </si>
  <si>
    <t>رصافة/2</t>
  </si>
  <si>
    <t>رصافة/3</t>
  </si>
  <si>
    <t>كرخ / 1</t>
  </si>
  <si>
    <t>كرخ / 2</t>
  </si>
  <si>
    <t>صباحا</t>
  </si>
  <si>
    <t xml:space="preserve"> 5سنة  </t>
  </si>
  <si>
    <t xml:space="preserve"> 6سنة </t>
  </si>
  <si>
    <t xml:space="preserve">7سنة </t>
  </si>
  <si>
    <t xml:space="preserve">8سنة </t>
  </si>
  <si>
    <t xml:space="preserve">9سنة  </t>
  </si>
  <si>
    <t xml:space="preserve">10سنة </t>
  </si>
  <si>
    <t xml:space="preserve">بنون </t>
  </si>
  <si>
    <t xml:space="preserve"> عدد التلامذة المقبولين</t>
  </si>
  <si>
    <t>عدداعضاء الهيئة التعليمية</t>
  </si>
  <si>
    <t>جدول رقم (15)</t>
  </si>
  <si>
    <t>جدول رقم (16)</t>
  </si>
  <si>
    <t>كربلاء المقدسة</t>
  </si>
  <si>
    <t>القادسية</t>
  </si>
  <si>
    <t>النجف الاشرف</t>
  </si>
  <si>
    <t>عمر 11سنة</t>
  </si>
  <si>
    <t>عمر 12سنة</t>
  </si>
  <si>
    <t>عمر 14سنة</t>
  </si>
  <si>
    <t>عمر 8سنوات</t>
  </si>
  <si>
    <t xml:space="preserve">عمر 12 سنة </t>
  </si>
  <si>
    <t xml:space="preserve">عمر 12  سنة </t>
  </si>
  <si>
    <t xml:space="preserve">عمر 13  سنة </t>
  </si>
  <si>
    <t xml:space="preserve">عمر 14  سنة </t>
  </si>
  <si>
    <t xml:space="preserve">عمر 15 سنة </t>
  </si>
  <si>
    <t>جدول رقم (32)</t>
  </si>
  <si>
    <t xml:space="preserve">جدول رقم  (  52  )  </t>
  </si>
  <si>
    <t>جدول رقم  (17)</t>
  </si>
  <si>
    <t>جدول رقم  (18)</t>
  </si>
  <si>
    <t>جدول رقم  (19)</t>
  </si>
  <si>
    <t>جدول رقم  (20)</t>
  </si>
  <si>
    <t>تابع جدول رقم (21)</t>
  </si>
  <si>
    <t>جدول رقم (33)</t>
  </si>
  <si>
    <t>جدول رقم (34)</t>
  </si>
  <si>
    <t>جدول رقم  (35)</t>
  </si>
  <si>
    <t>جدول رقم  (36)</t>
  </si>
  <si>
    <t>جدول رقم  (37)</t>
  </si>
  <si>
    <t>جدول رقم  (38)</t>
  </si>
  <si>
    <t xml:space="preserve">جدول رقم  (  53  )  </t>
  </si>
  <si>
    <t xml:space="preserve">جدول رقم  (  55  )  </t>
  </si>
  <si>
    <t xml:space="preserve">جدول رقم  (  56  )  </t>
  </si>
  <si>
    <t xml:space="preserve">جدول رقم  (  57  )  </t>
  </si>
  <si>
    <t xml:space="preserve">جدول رقم  ( 58 )  </t>
  </si>
  <si>
    <t xml:space="preserve">جدول رقم  (  59  )  </t>
  </si>
  <si>
    <t xml:space="preserve">تابع جدول رقم  (  59  )  </t>
  </si>
  <si>
    <t>الاهلي</t>
  </si>
  <si>
    <t>الحكومي</t>
  </si>
  <si>
    <t>الاهلي والحكومي</t>
  </si>
  <si>
    <t>المجمــــــــــــوع</t>
  </si>
  <si>
    <t>المجمـــــــــــــوع</t>
  </si>
  <si>
    <t>المجمـــــوع</t>
  </si>
  <si>
    <t>المجمــــــــوع</t>
  </si>
  <si>
    <t>المجمـــــــوع</t>
  </si>
  <si>
    <t>Baghdad</t>
  </si>
  <si>
    <t>Governorate</t>
  </si>
  <si>
    <t>Total</t>
  </si>
  <si>
    <t xml:space="preserve">بنون  </t>
  </si>
  <si>
    <t xml:space="preserve">بنات </t>
  </si>
  <si>
    <t>Mix</t>
  </si>
  <si>
    <t>Girls</t>
  </si>
  <si>
    <t>Boys</t>
  </si>
  <si>
    <t>female</t>
  </si>
  <si>
    <t>male</t>
  </si>
  <si>
    <t>No.of class</t>
  </si>
  <si>
    <t>Kirkuk</t>
  </si>
  <si>
    <t>Dyala</t>
  </si>
  <si>
    <t>Babylon</t>
  </si>
  <si>
    <t>Kerbela</t>
  </si>
  <si>
    <t>Najaf</t>
  </si>
  <si>
    <t>Qadysia</t>
  </si>
  <si>
    <t>Al-muthanna</t>
  </si>
  <si>
    <t>Wasit</t>
  </si>
  <si>
    <t>Thi-Qar</t>
  </si>
  <si>
    <t>Missan</t>
  </si>
  <si>
    <t>Basrah</t>
  </si>
  <si>
    <t>No. of teaching staff</t>
  </si>
  <si>
    <t xml:space="preserve">No. of schools </t>
  </si>
  <si>
    <t>Aged 6 years</t>
  </si>
  <si>
    <t>Aged 10 years</t>
  </si>
  <si>
    <t>Aged 9 years</t>
  </si>
  <si>
    <t>Aged 8 years</t>
  </si>
  <si>
    <t>Aged 7 years</t>
  </si>
  <si>
    <t>Aged 5 years</t>
  </si>
  <si>
    <t>Aged 11 years</t>
  </si>
  <si>
    <t>Aged 12 years</t>
  </si>
  <si>
    <t>Aged 13 years</t>
  </si>
  <si>
    <t>Aged 14 years</t>
  </si>
  <si>
    <t>Aged 15 years</t>
  </si>
  <si>
    <t>5 years</t>
  </si>
  <si>
    <t>More than 15</t>
  </si>
  <si>
    <t>6 years</t>
  </si>
  <si>
    <t>7years</t>
  </si>
  <si>
    <t>8 years</t>
  </si>
  <si>
    <t>9 years</t>
  </si>
  <si>
    <t>10 years</t>
  </si>
  <si>
    <t>11 years</t>
  </si>
  <si>
    <t>12 years</t>
  </si>
  <si>
    <t>13 years</t>
  </si>
  <si>
    <t>14 years</t>
  </si>
  <si>
    <t>Mixed</t>
  </si>
  <si>
    <t>7 years</t>
  </si>
  <si>
    <t>Age</t>
  </si>
  <si>
    <t>5 year</t>
  </si>
  <si>
    <t>8 year</t>
  </si>
  <si>
    <t>9 year</t>
  </si>
  <si>
    <t>10 year</t>
  </si>
  <si>
    <t>15 years</t>
  </si>
  <si>
    <t>14years</t>
  </si>
  <si>
    <t>10years</t>
  </si>
  <si>
    <t>11years</t>
  </si>
  <si>
    <t>12years</t>
  </si>
  <si>
    <t>13years</t>
  </si>
  <si>
    <t>Number of classes</t>
  </si>
  <si>
    <t>Teaching staff</t>
  </si>
  <si>
    <t>15years</t>
  </si>
  <si>
    <t>9years</t>
  </si>
  <si>
    <t>8years</t>
  </si>
  <si>
    <t>6years</t>
  </si>
  <si>
    <t>5years</t>
  </si>
  <si>
    <t>More than 14</t>
  </si>
  <si>
    <t>No.of schools</t>
  </si>
  <si>
    <t>6year</t>
  </si>
  <si>
    <t>7year</t>
  </si>
  <si>
    <t>boys</t>
  </si>
  <si>
    <t>Fifth grade</t>
  </si>
  <si>
    <t>First grade</t>
  </si>
  <si>
    <t>Second grade</t>
  </si>
  <si>
    <t>Third grade</t>
  </si>
  <si>
    <t>Fourth grade</t>
  </si>
  <si>
    <t>Sixth grade</t>
  </si>
  <si>
    <t xml:space="preserve">Second grade </t>
  </si>
  <si>
    <t>Six grade</t>
  </si>
  <si>
    <t>first grade</t>
  </si>
  <si>
    <t xml:space="preserve">Third grade </t>
  </si>
  <si>
    <t xml:space="preserve">Fifth grade </t>
  </si>
  <si>
    <t xml:space="preserve"> 8سنة </t>
  </si>
  <si>
    <t xml:space="preserve"> </t>
  </si>
  <si>
    <t xml:space="preserve"> 15سنة فأكثر</t>
  </si>
  <si>
    <t>ديني</t>
  </si>
  <si>
    <t>الا</t>
  </si>
  <si>
    <t>هاي</t>
  </si>
  <si>
    <t>Table (3)</t>
  </si>
  <si>
    <t>الرصافة/1</t>
  </si>
  <si>
    <t>الرصافة/2</t>
  </si>
  <si>
    <t>الرصافة/3</t>
  </si>
  <si>
    <t>الكرخ / 1</t>
  </si>
  <si>
    <t>الكرخ / 2</t>
  </si>
  <si>
    <t>الكرخ /3</t>
  </si>
  <si>
    <t>AL.Karkh/1</t>
  </si>
  <si>
    <t>AL.Karkh/2</t>
  </si>
  <si>
    <t>AL.Karkh/3</t>
  </si>
  <si>
    <t>الكرخ /1</t>
  </si>
  <si>
    <t>الكرخ /2</t>
  </si>
  <si>
    <t>الرصافة /  1</t>
  </si>
  <si>
    <t>الرصافة / 3</t>
  </si>
  <si>
    <t>الرصافة / 2</t>
  </si>
  <si>
    <t>الكرخ  /   1</t>
  </si>
  <si>
    <t>الكرخ   /  3</t>
  </si>
  <si>
    <t>الكرخ  /  2</t>
  </si>
  <si>
    <t>الكرخ  /1</t>
  </si>
  <si>
    <t>الكرخ  /2</t>
  </si>
  <si>
    <t>الكرخ   /3</t>
  </si>
  <si>
    <t>الرصافة /1</t>
  </si>
  <si>
    <t>الرصافة /2</t>
  </si>
  <si>
    <t>الرصافة /3</t>
  </si>
  <si>
    <t>Salah AL-Deen</t>
  </si>
  <si>
    <t>Table (62)</t>
  </si>
  <si>
    <t>Table (64)</t>
  </si>
  <si>
    <t>Table (67)</t>
  </si>
  <si>
    <t>Fifthgrade</t>
  </si>
  <si>
    <t>AL.Ressafa/1</t>
  </si>
  <si>
    <t>AL.Ressafa/2</t>
  </si>
  <si>
    <t>AL.Ressafa/3</t>
  </si>
  <si>
    <t xml:space="preserve">كركوك  </t>
  </si>
  <si>
    <t>بـــغــــداد</t>
  </si>
  <si>
    <t>بـــــغــــــداد</t>
  </si>
  <si>
    <r>
      <rPr>
        <b/>
        <sz val="12"/>
        <rFont val="Arial"/>
        <family val="2"/>
      </rPr>
      <t>الصف الاول</t>
    </r>
    <r>
      <rPr>
        <sz val="12"/>
        <rFont val="Arial"/>
        <family val="2"/>
      </rPr>
      <t xml:space="preserve"> </t>
    </r>
  </si>
  <si>
    <t>AL- Anbar</t>
  </si>
  <si>
    <t>AL- Basrah</t>
  </si>
  <si>
    <t>بـــــغــــداد</t>
  </si>
  <si>
    <t>No. of pupils</t>
  </si>
  <si>
    <t>No.of acceptable pupils</t>
  </si>
  <si>
    <t>Salah Al-deen</t>
  </si>
  <si>
    <t>Al- Najaf</t>
  </si>
  <si>
    <t>Al- Qadysia</t>
  </si>
  <si>
    <t>Al-Muthanna</t>
  </si>
  <si>
    <t>Al.Ressafa/1</t>
  </si>
  <si>
    <t>Al.Ressafa/2</t>
  </si>
  <si>
    <t>Al.Ressafa/3</t>
  </si>
  <si>
    <t>Al.Karkh/1</t>
  </si>
  <si>
    <t>Al.Karkh/2</t>
  </si>
  <si>
    <t>Al.Karkh/3</t>
  </si>
  <si>
    <t>بغــــــداد</t>
  </si>
  <si>
    <t>بغـــــداد</t>
  </si>
  <si>
    <t>6  years</t>
  </si>
  <si>
    <t>7  years</t>
  </si>
  <si>
    <t>12  years</t>
  </si>
  <si>
    <t xml:space="preserve"> NO. of teaching staff</t>
  </si>
  <si>
    <t>The namber of sections</t>
  </si>
  <si>
    <t>The namber of buildings</t>
  </si>
  <si>
    <t>The number of libraries</t>
  </si>
  <si>
    <t>ديالى</t>
  </si>
  <si>
    <t>Al- Anbar</t>
  </si>
  <si>
    <t>ذي قار</t>
  </si>
  <si>
    <t xml:space="preserve"> Total</t>
  </si>
  <si>
    <t>عدد الابنيه</t>
  </si>
  <si>
    <t>عدد المدارس المسائية</t>
  </si>
  <si>
    <t>بغـــــــداد</t>
  </si>
  <si>
    <t>Table (81)</t>
  </si>
  <si>
    <t>Table (87)</t>
  </si>
  <si>
    <t>Table (88)</t>
  </si>
  <si>
    <t>عدد المكتبات</t>
  </si>
  <si>
    <t xml:space="preserve">   5سنة  </t>
  </si>
  <si>
    <t>No.of mud schools</t>
  </si>
  <si>
    <t xml:space="preserve">NO.of  pupils enrolled </t>
  </si>
  <si>
    <t>NO.of  pupils admitted</t>
  </si>
  <si>
    <t xml:space="preserve">عدد المدارس </t>
  </si>
  <si>
    <t>Number of school</t>
  </si>
  <si>
    <t>مختلط</t>
  </si>
  <si>
    <t>أ</t>
  </si>
  <si>
    <t>استقلالية المدرسة</t>
  </si>
  <si>
    <t xml:space="preserve">عدد المدارس حسب الدوام </t>
  </si>
  <si>
    <t>Acceptablepupils</t>
  </si>
  <si>
    <t>Number of enrolled</t>
  </si>
  <si>
    <t>Number of teaching staff</t>
  </si>
  <si>
    <t xml:space="preserve">school Independence </t>
  </si>
  <si>
    <t>number of schools as working</t>
  </si>
  <si>
    <t>اصلية</t>
  </si>
  <si>
    <t xml:space="preserve">ضيف </t>
  </si>
  <si>
    <t>ظهرا</t>
  </si>
  <si>
    <t>صباحا وظهرا</t>
  </si>
  <si>
    <t>مساءا</t>
  </si>
  <si>
    <t>Male</t>
  </si>
  <si>
    <t>Female</t>
  </si>
  <si>
    <t>Origin</t>
  </si>
  <si>
    <t>Guest</t>
  </si>
  <si>
    <t>Morning</t>
  </si>
  <si>
    <t>Noontime</t>
  </si>
  <si>
    <t xml:space="preserve">Morning and noontime </t>
  </si>
  <si>
    <t>Evening</t>
  </si>
  <si>
    <t>بـــــغـــــداد</t>
  </si>
  <si>
    <t>Al- Basrah</t>
  </si>
  <si>
    <t xml:space="preserve">                                                                                              </t>
  </si>
  <si>
    <t>أعضاء الهيئة التعليمية</t>
  </si>
  <si>
    <t xml:space="preserve"> Teaching staff</t>
  </si>
  <si>
    <t xml:space="preserve">   Acceptablepupils new </t>
  </si>
  <si>
    <t>School Independence</t>
  </si>
  <si>
    <t xml:space="preserve">اصلية </t>
  </si>
  <si>
    <t>ضيف</t>
  </si>
  <si>
    <t>Males</t>
  </si>
  <si>
    <t>Females</t>
  </si>
  <si>
    <t>Origion</t>
  </si>
  <si>
    <t xml:space="preserve">أعضاء الهيئة التعليمية </t>
  </si>
  <si>
    <t xml:space="preserve">عدد التلامذة المقبولين </t>
  </si>
  <si>
    <t xml:space="preserve">ذكور </t>
  </si>
  <si>
    <t>المجمــــــــــوع</t>
  </si>
  <si>
    <t>No. of classes</t>
  </si>
  <si>
    <t>6 year</t>
  </si>
  <si>
    <t>7 year</t>
  </si>
  <si>
    <t>11 year</t>
  </si>
  <si>
    <t>12 year</t>
  </si>
  <si>
    <t>13 year</t>
  </si>
  <si>
    <t>14 year</t>
  </si>
  <si>
    <t xml:space="preserve">15سنة فأكثر </t>
  </si>
  <si>
    <t>Al- muthanna</t>
  </si>
  <si>
    <t xml:space="preserve">7 years </t>
  </si>
  <si>
    <t xml:space="preserve">8 years </t>
  </si>
  <si>
    <t xml:space="preserve">9 years </t>
  </si>
  <si>
    <t xml:space="preserve">10 years </t>
  </si>
  <si>
    <t xml:space="preserve">11 years </t>
  </si>
  <si>
    <t xml:space="preserve">Total </t>
  </si>
  <si>
    <t>Table (39)</t>
  </si>
  <si>
    <t>Table (40)</t>
  </si>
  <si>
    <t>مديــــــر</t>
  </si>
  <si>
    <t>معــــــاون</t>
  </si>
  <si>
    <t>معلـــــم</t>
  </si>
  <si>
    <t>مرشــــد</t>
  </si>
  <si>
    <t>المجمـــــــــوع</t>
  </si>
  <si>
    <t>Manager</t>
  </si>
  <si>
    <t>Assistant</t>
  </si>
  <si>
    <t>Teacher</t>
  </si>
  <si>
    <t>Adviser</t>
  </si>
  <si>
    <t>التربية الاسلامية</t>
  </si>
  <si>
    <t>اللغة العربية</t>
  </si>
  <si>
    <t>اللغة الانكليزية</t>
  </si>
  <si>
    <t>اللغة الكردية</t>
  </si>
  <si>
    <t>الرياضيات</t>
  </si>
  <si>
    <t>علوم / علوم الحياة</t>
  </si>
  <si>
    <t>الكيمياء</t>
  </si>
  <si>
    <t>الفيزياء</t>
  </si>
  <si>
    <t>Islamic</t>
  </si>
  <si>
    <t>Arabic language</t>
  </si>
  <si>
    <t>English language</t>
  </si>
  <si>
    <t>Kurdish</t>
  </si>
  <si>
    <t>Mathematics</t>
  </si>
  <si>
    <t>Biology</t>
  </si>
  <si>
    <t>chemistry</t>
  </si>
  <si>
    <t>Physics</t>
  </si>
  <si>
    <t>تاريخ</t>
  </si>
  <si>
    <t>جغرافية</t>
  </si>
  <si>
    <t>اجتماعيات</t>
  </si>
  <si>
    <t>التربية الرياضية</t>
  </si>
  <si>
    <t>التربية الفنية</t>
  </si>
  <si>
    <t>تربية علم النفس</t>
  </si>
  <si>
    <t>اخرى</t>
  </si>
  <si>
    <t>History</t>
  </si>
  <si>
    <t>Geography</t>
  </si>
  <si>
    <t>Sociological</t>
  </si>
  <si>
    <t>sport</t>
  </si>
  <si>
    <t>Art</t>
  </si>
  <si>
    <t>Psychology</t>
  </si>
  <si>
    <t>Others</t>
  </si>
  <si>
    <t>التربية الخاصة</t>
  </si>
  <si>
    <t>اقتصاد منزلي</t>
  </si>
  <si>
    <t>حاسوب</t>
  </si>
  <si>
    <t>اللغة التركمانية</t>
  </si>
  <si>
    <t>اللغة السريانية</t>
  </si>
  <si>
    <t>عام</t>
  </si>
  <si>
    <t>Private education</t>
  </si>
  <si>
    <t>Domestic</t>
  </si>
  <si>
    <t>Computer</t>
  </si>
  <si>
    <t>Turkoman</t>
  </si>
  <si>
    <t>Syriac language</t>
  </si>
  <si>
    <t>general</t>
  </si>
  <si>
    <t>Table (43)</t>
  </si>
  <si>
    <t>دبلوم عام</t>
  </si>
  <si>
    <t>دورات تربوية</t>
  </si>
  <si>
    <t>معاهد المعلمين</t>
  </si>
  <si>
    <t>معاهد الفنون  الجميلة</t>
  </si>
  <si>
    <t>الجامعيـــــــــة</t>
  </si>
  <si>
    <t>الشهــــــادات العليــــــــــــا</t>
  </si>
  <si>
    <t>public diploma</t>
  </si>
  <si>
    <t>Educational courses</t>
  </si>
  <si>
    <t>Teacher Institutes</t>
  </si>
  <si>
    <t>Art institutes</t>
  </si>
  <si>
    <t>University</t>
  </si>
  <si>
    <t>High certificates</t>
  </si>
  <si>
    <t>Other</t>
  </si>
  <si>
    <t>تربوية</t>
  </si>
  <si>
    <t>غير تربوية</t>
  </si>
  <si>
    <t>دبلوم عالي</t>
  </si>
  <si>
    <t>ماجستير</t>
  </si>
  <si>
    <t>دكتوراه</t>
  </si>
  <si>
    <t>Educational</t>
  </si>
  <si>
    <t>Non-educational</t>
  </si>
  <si>
    <t>Diploma</t>
  </si>
  <si>
    <t>Master</t>
  </si>
  <si>
    <t>Doctor</t>
  </si>
  <si>
    <t>Table (44)</t>
  </si>
  <si>
    <t xml:space="preserve">داخل قوة العمل </t>
  </si>
  <si>
    <t xml:space="preserve"> inside  of work force </t>
  </si>
  <si>
    <t xml:space="preserve">خارج قوة العمل </t>
  </si>
  <si>
    <t xml:space="preserve">out of work force </t>
  </si>
  <si>
    <t xml:space="preserve">المجموع </t>
  </si>
  <si>
    <t xml:space="preserve">بعثة او زمالة دراسية </t>
  </si>
  <si>
    <t xml:space="preserve">اجازة دراسية </t>
  </si>
  <si>
    <t>اجازة مصاحبة</t>
  </si>
  <si>
    <t>اجازة بدون راتب</t>
  </si>
  <si>
    <t xml:space="preserve">اجازة مرضية طويلة </t>
  </si>
  <si>
    <t>اجازة امومة</t>
  </si>
  <si>
    <t>تنسيب الى جهات اخرى</t>
  </si>
  <si>
    <t>mission&amp;scholarship</t>
  </si>
  <si>
    <t>scholastic vacation</t>
  </si>
  <si>
    <t>accompaniment  vacation</t>
  </si>
  <si>
    <t xml:space="preserve"> vacation without salary</t>
  </si>
  <si>
    <t xml:space="preserve">long morbidity  vacation </t>
  </si>
  <si>
    <t xml:space="preserve">  vacation maternity</t>
  </si>
  <si>
    <t>ascribe to anather direction</t>
  </si>
  <si>
    <t>عدد اعضاء الهيئة التعليمية حسب سنوات الخدمة</t>
  </si>
  <si>
    <t>­­­</t>
  </si>
  <si>
    <t>Teaching staff by years of work</t>
  </si>
  <si>
    <t xml:space="preserve">5 او اقل </t>
  </si>
  <si>
    <t>10-6</t>
  </si>
  <si>
    <t>15-11</t>
  </si>
  <si>
    <t>16 او اكثر</t>
  </si>
  <si>
    <t>less then 5</t>
  </si>
  <si>
    <t>mor then 16</t>
  </si>
  <si>
    <t>عدد اعضاء الهيئة التعليمية حسب العمر</t>
  </si>
  <si>
    <t>عدد اعضاء الهيئات التعليمية المشاركين في الدورات التدريبية للعام السابق</t>
  </si>
  <si>
    <t xml:space="preserve">No.of teaching staff by age </t>
  </si>
  <si>
    <t>No.of teaching staff participatants at traing course for last year</t>
  </si>
  <si>
    <t xml:space="preserve">اقل من 30 </t>
  </si>
  <si>
    <t>39-30</t>
  </si>
  <si>
    <t>49-40</t>
  </si>
  <si>
    <t>59-50</t>
  </si>
  <si>
    <t>59 او اكثر</t>
  </si>
  <si>
    <t>less then 30</t>
  </si>
  <si>
    <t>mor then 59</t>
  </si>
  <si>
    <t>Table (47)</t>
  </si>
  <si>
    <t xml:space="preserve">الارشاد التربوي </t>
  </si>
  <si>
    <t xml:space="preserve">تدريس الحاسوب </t>
  </si>
  <si>
    <t xml:space="preserve">خدمة الانترنيت </t>
  </si>
  <si>
    <t>تدريس اللغات الاجنبية</t>
  </si>
  <si>
    <t>التغذية المدرسية</t>
  </si>
  <si>
    <t>foreign languages teaching</t>
  </si>
  <si>
    <t>الكردي</t>
  </si>
  <si>
    <t xml:space="preserve">التركماني </t>
  </si>
  <si>
    <t>السرياني</t>
  </si>
  <si>
    <t>educational gwdance</t>
  </si>
  <si>
    <t xml:space="preserve">computer teaching </t>
  </si>
  <si>
    <t>internet service</t>
  </si>
  <si>
    <t xml:space="preserve">foreign longuage teaching </t>
  </si>
  <si>
    <t xml:space="preserve">Kurdish </t>
  </si>
  <si>
    <t>Twikish</t>
  </si>
  <si>
    <t xml:space="preserve">Syrian </t>
  </si>
  <si>
    <t>schooling feeding</t>
  </si>
  <si>
    <t>عدد الابنية حسب العائدية</t>
  </si>
  <si>
    <t>عدد الابنية التى تشغلها</t>
  </si>
  <si>
    <t>عدد الابنية حسب الحالة العمرانية</t>
  </si>
  <si>
    <t>نوع البناء</t>
  </si>
  <si>
    <t>المكتبات</t>
  </si>
  <si>
    <t>عدد الابنية التي يصلها ماء صالح للشرب</t>
  </si>
  <si>
    <t>عدد الابنية التي تتوفر فيها مرافق صحية</t>
  </si>
  <si>
    <t>عدد الابنية المزودة بخدمة المجاري</t>
  </si>
  <si>
    <t>عدد الابنية التي تحوي على سياج</t>
  </si>
  <si>
    <t>No.of Builds</t>
  </si>
  <si>
    <t>No.of  resident Builds</t>
  </si>
  <si>
    <t>No.of Builds by construction</t>
  </si>
  <si>
    <t>Building type</t>
  </si>
  <si>
    <t>حكومية</t>
  </si>
  <si>
    <t>مستاجرة</t>
  </si>
  <si>
    <t>مدرسة واحدة</t>
  </si>
  <si>
    <t>مدرستان</t>
  </si>
  <si>
    <t>ثلاث فاكثر</t>
  </si>
  <si>
    <t>صالحة</t>
  </si>
  <si>
    <t>بحاجة الى ترميم</t>
  </si>
  <si>
    <t>غير صالحة</t>
  </si>
  <si>
    <t>مدرسي</t>
  </si>
  <si>
    <t>غير مدرسى</t>
  </si>
  <si>
    <t>عدد الكتب</t>
  </si>
  <si>
    <t>Governmental</t>
  </si>
  <si>
    <t>عائدة للتربية</t>
  </si>
  <si>
    <t>لجهات اخرى</t>
  </si>
  <si>
    <t>Repair</t>
  </si>
  <si>
    <t xml:space="preserve">for education </t>
  </si>
  <si>
    <t>others</t>
  </si>
  <si>
    <t>Rented</t>
  </si>
  <si>
    <t>more than 3</t>
  </si>
  <si>
    <t>Suitable</t>
  </si>
  <si>
    <t>Unfit</t>
  </si>
  <si>
    <t>School</t>
  </si>
  <si>
    <t>Non-school</t>
  </si>
  <si>
    <t>Buiuld  water received</t>
  </si>
  <si>
    <t>Builds have toilet facility</t>
  </si>
  <si>
    <t>Sewagebuilds</t>
  </si>
  <si>
    <t>builds have a Fence</t>
  </si>
  <si>
    <t>عدد الابنية المدرسية حسب عدد الصفوف</t>
  </si>
  <si>
    <t>عدد الابنية حسب مادة البناء</t>
  </si>
  <si>
    <t>Number of schools by floor</t>
  </si>
  <si>
    <t>Number of schools by classes</t>
  </si>
  <si>
    <t>No.of builds by material type</t>
  </si>
  <si>
    <t>طابق واحد</t>
  </si>
  <si>
    <t xml:space="preserve">طابقين </t>
  </si>
  <si>
    <t xml:space="preserve">ثلاثة طوابق </t>
  </si>
  <si>
    <t xml:space="preserve">6 صف </t>
  </si>
  <si>
    <t>صف 9</t>
  </si>
  <si>
    <t>صف12</t>
  </si>
  <si>
    <t>صف 18</t>
  </si>
  <si>
    <t>صف 24</t>
  </si>
  <si>
    <t>طابوق أو حجر</t>
  </si>
  <si>
    <t>هياكل حديدية</t>
  </si>
  <si>
    <t>كرفانات</t>
  </si>
  <si>
    <t>صريفة أو خيمة او طين</t>
  </si>
  <si>
    <t>بناء جاهز</t>
  </si>
  <si>
    <t>1Floors</t>
  </si>
  <si>
    <t>2Floors</t>
  </si>
  <si>
    <t>3Floors</t>
  </si>
  <si>
    <t xml:space="preserve"> 6 classes</t>
  </si>
  <si>
    <t>9 classes</t>
  </si>
  <si>
    <t xml:space="preserve"> 12 classes</t>
  </si>
  <si>
    <t xml:space="preserve"> 18 classes</t>
  </si>
  <si>
    <t xml:space="preserve"> 24 classes</t>
  </si>
  <si>
    <t>Bricks</t>
  </si>
  <si>
    <t>iron structures</t>
  </si>
  <si>
    <t>caravans</t>
  </si>
  <si>
    <t>Tents</t>
  </si>
  <si>
    <t>Ready build</t>
  </si>
  <si>
    <t xml:space="preserve">عدد التلامذة الموجودين  حسب الصفوف </t>
  </si>
  <si>
    <t xml:space="preserve">الصف الأول </t>
  </si>
  <si>
    <t xml:space="preserve">الصف الثالث  </t>
  </si>
  <si>
    <t xml:space="preserve">الصف الرابع  </t>
  </si>
  <si>
    <t xml:space="preserve">المجمــــــوع </t>
  </si>
  <si>
    <t>إناث</t>
  </si>
  <si>
    <t xml:space="preserve">مدارس فيها صفوف خاصة </t>
  </si>
  <si>
    <t>المدارس حسب البيئة</t>
  </si>
  <si>
    <t xml:space="preserve">عدد أعضاء الهيئة التعليمية </t>
  </si>
  <si>
    <t xml:space="preserve">عـــــــــــدد الشعب </t>
  </si>
  <si>
    <t>schools with special classes</t>
  </si>
  <si>
    <t>Schools by Environment</t>
  </si>
  <si>
    <t>حضر</t>
  </si>
  <si>
    <t>ريف</t>
  </si>
  <si>
    <t>Urban</t>
  </si>
  <si>
    <t>Rural</t>
  </si>
  <si>
    <t>الرصافة /4</t>
  </si>
  <si>
    <t>الرصافة /5</t>
  </si>
  <si>
    <t>الرصافة /6</t>
  </si>
  <si>
    <t>الكرخ  /3</t>
  </si>
  <si>
    <t>الكرخ  /4</t>
  </si>
  <si>
    <t>الكرخ   /4</t>
  </si>
  <si>
    <t xml:space="preserve">عدد التلامذة  الموجودين حسب نوع العوق </t>
  </si>
  <si>
    <t>المعاقون فيزياوياً</t>
  </si>
  <si>
    <t xml:space="preserve">االمعاقون بصرياً </t>
  </si>
  <si>
    <t>المعاقون سمعياً</t>
  </si>
  <si>
    <t>المعاقون  ذهنياً</t>
  </si>
  <si>
    <t xml:space="preserve">حالات نفسية </t>
  </si>
  <si>
    <t>physics disability</t>
  </si>
  <si>
    <t>optic  disability</t>
  </si>
  <si>
    <t>articular  disability</t>
  </si>
  <si>
    <t>mental  disability</t>
  </si>
  <si>
    <t>psychological</t>
  </si>
  <si>
    <t>عدد مدارس اليافعين</t>
  </si>
  <si>
    <t>المدارس التي فيها صفوف لليافعين</t>
  </si>
  <si>
    <t>الموقع البيئي للمدرسة</t>
  </si>
  <si>
    <t>schools of youth</t>
  </si>
  <si>
    <t>schools have youth classes</t>
  </si>
  <si>
    <t>Environmental position of school</t>
  </si>
  <si>
    <t xml:space="preserve">عدد التلامذة  الموجودين حسب المرحلة </t>
  </si>
  <si>
    <t>Number of enrolled pupils  by grade</t>
  </si>
  <si>
    <t xml:space="preserve">المرحلة الأولى </t>
  </si>
  <si>
    <t xml:space="preserve">المرحلة الثانية  </t>
  </si>
  <si>
    <t xml:space="preserve">المرحلة الثالثة  </t>
  </si>
  <si>
    <t xml:space="preserve">المرحلة الرابعة   </t>
  </si>
  <si>
    <t xml:space="preserve">عدد التلامذة الراسبين  حسب المرحلة </t>
  </si>
  <si>
    <t xml:space="preserve"> Number of failed pupils  By grade</t>
  </si>
  <si>
    <t xml:space="preserve">عدد التلامذة التاركين  حسب المرحلة </t>
  </si>
  <si>
    <t xml:space="preserve"> Number of leaving pupils  by grade</t>
  </si>
  <si>
    <t xml:space="preserve">عدد التلامذة  الناجحين حسب المرحلة </t>
  </si>
  <si>
    <t xml:space="preserve"> Number of successful pupils by grade </t>
  </si>
  <si>
    <t>عدد التلامذة  لمجموع المراحل حسب العمر والجنس والمحافظة</t>
  </si>
  <si>
    <t xml:space="preserve">No.pupils at all stage by age, sex and governorate </t>
  </si>
  <si>
    <t>عدد التلامذة  المرحلة الاولى  حسب العمر والجنس والمحافظة</t>
  </si>
  <si>
    <t xml:space="preserve">No.pupils at firast stage by age, sex and governorate </t>
  </si>
  <si>
    <t>عدد التلامذة  المرحلة االثانية   حسب العمر والجنس والمحافظة</t>
  </si>
  <si>
    <t xml:space="preserve">No.pupils at second stage by age, sex and governorate </t>
  </si>
  <si>
    <t>عدد التلامذة  المرحلة الثالثة  حسب العمر والجنس والمحافظة</t>
  </si>
  <si>
    <t xml:space="preserve">No.pupils at third stage by age, sex and governorate </t>
  </si>
  <si>
    <t>عدد التلامذة  المرحلة الرابعة  حسب العمر والجنس والمحافظة</t>
  </si>
  <si>
    <t xml:space="preserve">No.pupils at forth  stage by age, sex and governorate </t>
  </si>
  <si>
    <t>عدد اعضاء الهيئة التعليمية</t>
  </si>
  <si>
    <t xml:space="preserve"> enrolled  students</t>
  </si>
  <si>
    <t>التلامذة الموجودين</t>
  </si>
  <si>
    <t xml:space="preserve">7 سنة </t>
  </si>
  <si>
    <t xml:space="preserve">8 سنة </t>
  </si>
  <si>
    <t xml:space="preserve">  9 سنة </t>
  </si>
  <si>
    <t xml:space="preserve"> 10 سنة </t>
  </si>
  <si>
    <t xml:space="preserve"> 11 سنة</t>
  </si>
  <si>
    <t>13 سنة</t>
  </si>
  <si>
    <t xml:space="preserve">  14 سنة</t>
  </si>
  <si>
    <t xml:space="preserve"> 12 سنة   </t>
  </si>
  <si>
    <t xml:space="preserve"> 5 سنة  </t>
  </si>
  <si>
    <t xml:space="preserve"> 6 سنة </t>
  </si>
  <si>
    <t>Nenavah</t>
  </si>
  <si>
    <t>بطىء التعليم</t>
  </si>
  <si>
    <t>عمر9 سنوات</t>
  </si>
  <si>
    <t>عمر 11سنوات</t>
  </si>
  <si>
    <t>عمر10 سنوات</t>
  </si>
  <si>
    <t>عمر 13سنوات</t>
  </si>
  <si>
    <t>عمر14سنوات</t>
  </si>
  <si>
    <t>عمر11سنوات</t>
  </si>
  <si>
    <t>عمر 14 سنوات</t>
  </si>
  <si>
    <t xml:space="preserve">  education  disability</t>
  </si>
  <si>
    <t>Table (65)</t>
  </si>
  <si>
    <t>Table (82)</t>
  </si>
  <si>
    <t>Table (90)</t>
  </si>
  <si>
    <t>Table (93)</t>
  </si>
  <si>
    <t>Table (97)</t>
  </si>
  <si>
    <t>*</t>
  </si>
  <si>
    <t xml:space="preserve">    *</t>
  </si>
  <si>
    <t>Table (106)</t>
  </si>
  <si>
    <t xml:space="preserve">جدول ( 111) </t>
  </si>
  <si>
    <t>Table (121)</t>
  </si>
  <si>
    <t>التلامذه الموجودين</t>
  </si>
  <si>
    <t>اعضاء الهيئة التعليمية</t>
  </si>
  <si>
    <t>مجموع التلامذة</t>
  </si>
  <si>
    <t xml:space="preserve">جدول ( 3 ) </t>
  </si>
  <si>
    <t>Table (8)</t>
  </si>
  <si>
    <t>جدول ( 28 )</t>
  </si>
  <si>
    <t>Table (94)</t>
  </si>
  <si>
    <t>Table (103)</t>
  </si>
  <si>
    <t>عــدد  المدارس الطينية</t>
  </si>
  <si>
    <t xml:space="preserve"> جدول ( 4 ) </t>
  </si>
  <si>
    <t xml:space="preserve">Table (4) </t>
  </si>
  <si>
    <t xml:space="preserve"> جدول (5 ) </t>
  </si>
  <si>
    <t xml:space="preserve">Table (5) </t>
  </si>
  <si>
    <t xml:space="preserve"> جدول ( 6 ) </t>
  </si>
  <si>
    <t>Table (6)</t>
  </si>
  <si>
    <t>جدول (7)</t>
  </si>
  <si>
    <t>Table (7)</t>
  </si>
  <si>
    <t>جدول (22)</t>
  </si>
  <si>
    <t>Table (30)</t>
  </si>
  <si>
    <t>Table (50)</t>
  </si>
  <si>
    <t>Table (58)</t>
  </si>
  <si>
    <t>Table (59)</t>
  </si>
  <si>
    <t>Table (86)</t>
  </si>
  <si>
    <t>Table (95)</t>
  </si>
  <si>
    <t>Table (96)</t>
  </si>
  <si>
    <t>Table (101)</t>
  </si>
  <si>
    <t>Table (102)</t>
  </si>
  <si>
    <t>لاتوجد مدارس ابتدائية  دينية مسائية</t>
  </si>
  <si>
    <t>Table (108)</t>
  </si>
  <si>
    <t>Table (112)</t>
  </si>
  <si>
    <t>Table (113)</t>
  </si>
  <si>
    <t>Table (124)</t>
  </si>
  <si>
    <t>جدول  (8)</t>
  </si>
  <si>
    <t>Table (9)</t>
  </si>
  <si>
    <t>جدول (10)</t>
  </si>
  <si>
    <t>Table (12)</t>
  </si>
  <si>
    <t>عدد الابنية حسب عدد الطوابق</t>
  </si>
  <si>
    <t>Number of primary schools  , acceptable pupils , teachig staff(government , private and religious) and classes age, gender and governorate by  for 2018/2019</t>
  </si>
  <si>
    <t xml:space="preserve">عدد التلامذة الموجودين في الصف الاول (الحكومي والاهلي والديني) حسب العمر والجنس والمحافظة للعام الدراسي 2019/2018 </t>
  </si>
  <si>
    <t>Number of first grade enrolled  pupils at (govermental ,private and religion) by age ,gender and governorate  for 2018/2019</t>
  </si>
  <si>
    <t xml:space="preserve">عدد التلامذة الموجودين في الصف الثاني (الحكومي و الاهلي والديني) حسب العمر و الجنس والمحافظة  للعام الدراسي 2019/2018  </t>
  </si>
  <si>
    <t xml:space="preserve">عدد التلامذة الموجودين في الصف الثالث (الحكومي و الاهلي والديني) حسب العمر و الجنس و المحافظة للعام الدراسي 2019/2018  </t>
  </si>
  <si>
    <t xml:space="preserve">             عدد التلامذة الموجودين في الصف الرابع (الحكومي و الاهلي والديني) حسب العمر والجنس والمحافظة للعام الدراسي 2019/2018                           </t>
  </si>
  <si>
    <t xml:space="preserve">عدد التلامذة الموجودين في الصف الخامس (الحكومي و الاهلي والديني) حسب العمر والجنس والمحافظة للعام الدراسي 2019/2018                          </t>
  </si>
  <si>
    <t xml:space="preserve">                                 عدد التلامذة الموجودين في الصف السادس (الحكومي و الاهلي والديني) حسب العمر و الجنس و المحافظة للعام الدراسي 2019/2018                           </t>
  </si>
  <si>
    <t>Number of  enrolled pupils at fourth grade (govermental,private and religion)by age, gender and governorate  for 2018/2019</t>
  </si>
  <si>
    <t>Number of pupils at fifth grade (govermental,private and religion)by age, gender and governorate  for 2018/2019</t>
  </si>
  <si>
    <t xml:space="preserve">عدد التلامذة الموجودين في التعليم الابتدائي ( الحكومي و الاهلي والديني) حسب الصف والجنس والعمر للعام الدراسي 2019/2018   </t>
  </si>
  <si>
    <t xml:space="preserve">      Number of pupils   at primary grade (governmental , private and religious) by class, gender and age  for  2018/2019</t>
  </si>
  <si>
    <t>عدد التلامذة الراسبين ( لجميع الاسباب ) في مدارس التعليم الابتدائي  (الحكومي والاهلي والديني) حسب الصف والجنس والمحافظة للعام الدراسي 2018/2017</t>
  </si>
  <si>
    <t>عدد التلامذة الراسبين بسبب (الفشل في الامتحان )  في مدارس التعليم الابتدائي  (الحكومي والاهلي والديني) حسب الصف والجنس والمحافظة للعام الدراسي    2018/2017</t>
  </si>
  <si>
    <t>عدد التلامذة الراسبين بسبب (تجاوز ايام الغياب )  في مدارس التعليم الابتدائي  (الحكومي والاهلي والديني)  حسب الصف والجنس والمحافظة للعام الدراسي    2018/2017</t>
  </si>
  <si>
    <t>عدد التلامذة الراسبين  (لأسباب اخرى )  في مدارس التعليم الابتدائي  (الحكومي والاهلي والديني)  حسب الصف والجنس والمحافظة للعام الدراسي    2018/2017</t>
  </si>
  <si>
    <t>عدد التلامذة التاركين في مدارس التعليم الابتدائي  (الحكومي والاهلي والديني)  حسب الصف والجنس و المحافظة للعام الدراسي 2018 /2019</t>
  </si>
  <si>
    <t xml:space="preserve">   Number of leaving pupils at primary education schools (government , private and religious)  by class , sex and governorate for   2018/2019</t>
  </si>
  <si>
    <t>عدد التلامذة الناجحين في مدارس التعليم الابتدائي (الحكومي والاهلي والديني)  حسب الصف والجنس والمحافظة للعام الدراسي 2017 /2018</t>
  </si>
  <si>
    <t xml:space="preserve">   Number of Successful pupils at primary education schools (government , private and religious)  by class , sex and governorate for   2017/2018</t>
  </si>
  <si>
    <t xml:space="preserve">الصف السادس </t>
  </si>
  <si>
    <t>عدد التلاميذ الموجودين حسب الصف</t>
  </si>
  <si>
    <t>Number of primary schools(government , private and religious)and  teaching staff  and the number of newpupils admitted , present  independence by sex and Governorate for 2018/2019 (Evening study)</t>
  </si>
  <si>
    <t xml:space="preserve">الحكومي </t>
  </si>
  <si>
    <t>الكرخ/1</t>
  </si>
  <si>
    <t>الكرخ/2</t>
  </si>
  <si>
    <t>الكرخ/3</t>
  </si>
  <si>
    <t xml:space="preserve">  Number of enrolledpupils at first grade ( government) by age , sex and governorate for  2018/2019</t>
  </si>
  <si>
    <t xml:space="preserve">          عدد اعضاء الهيئة التعليمية (الحكومي و الاهلي والديني) حسب العنوان الوظيفي و الجنس و المحافظة للعام الدراسي2019/2018</t>
  </si>
  <si>
    <t>Number of teaching staff(government , private and religious) by function title ,sex and governorate for 2018/2019</t>
  </si>
  <si>
    <t>Number of teaching staff(government , private and religious)  by specialism  ,sex and governorate for 2018/2019</t>
  </si>
  <si>
    <t xml:space="preserve"> عدد أعضاء الهيئة التعليمية (الحكومي و الاهلي والديني)  حسب  الشهادة و الجنس  والمحافظة للعام الدراسي  2019/2018</t>
  </si>
  <si>
    <t xml:space="preserve"> Number of teaching staff(government , private and religious)  by Certificate  ,sex and governorate for  2018/2019</t>
  </si>
  <si>
    <t>دبلوم معاهد المعلمين</t>
  </si>
  <si>
    <t xml:space="preserve">inside  of work force </t>
  </si>
  <si>
    <t xml:space="preserve">مجموع </t>
  </si>
  <si>
    <t xml:space="preserve">  عدد اعضاء الهيئة التعليمية (الحكومي و الاهلي والديني) داخل وخارج  قوة العمل حسب الجنس والمحافظة للعام الدراسي  2019/2018</t>
  </si>
  <si>
    <t xml:space="preserve">  عدد اعضاء الهيئة التعليمية (الحكومي و الاهلي والديني) حسب العمر والمشاركين في الدورات التدريبية للعام السابق  والجنس والمحافظة للعام الدراسي  2019/2018</t>
  </si>
  <si>
    <t xml:space="preserve"> Number of teaching staff(government , private and religious) by age participants in training courses for last year  ,sex and governorate for  2018/2019</t>
  </si>
  <si>
    <t xml:space="preserve">  عدد اعضاء الهيئة التعليمية (الحكومي و الاهلي والديني) حسب سنوات الخدمة  والجنس والمحافظة للعام الدراسي  2019/2018</t>
  </si>
  <si>
    <t xml:space="preserve"> Number of teaching staff (government , private and religious) by years of working ,sex and governorate for  2018/2019</t>
  </si>
  <si>
    <t>عدد المدارس المشمولة بالارشاد التربوي وتدريس الحاسوب وخدمة الانترنيت وتدريس اللغات الاجنبية والمحلية والتغذية المدرسية (الحكومي و الاهلي والديني)  للعام الدراسي 2019/2018</t>
  </si>
  <si>
    <t>Number of schools included in educational  guidance ,computer teaching ,Internet service , teaching of local foreign languages and schooling feeding for academic  (government , private and religious)year 2018/2019</t>
  </si>
  <si>
    <t>خاص</t>
  </si>
  <si>
    <t>المختبرات</t>
  </si>
  <si>
    <t>هل توجد مختبرات</t>
  </si>
  <si>
    <t xml:space="preserve">مختبرعلوم </t>
  </si>
  <si>
    <t>مختبر فيزياء</t>
  </si>
  <si>
    <t xml:space="preserve">مختبركيمياء </t>
  </si>
  <si>
    <t xml:space="preserve">مختبر احياء </t>
  </si>
  <si>
    <t xml:space="preserve">مجمع مختبرات </t>
  </si>
  <si>
    <t xml:space="preserve">مختبر لغة </t>
  </si>
  <si>
    <t xml:space="preserve">مختبر حاسوب </t>
  </si>
  <si>
    <t>نعم</t>
  </si>
  <si>
    <t>كلا</t>
  </si>
  <si>
    <t>عدد المدارس الابتدائية ( الحكومية ) وعدد التلامذة المقبولين والموجودين وأعضاء الهيئة التعليمية والاستقلالية والدوام  حسب الجنس والمحافظة للعام الدراسي 2019/2018 (حضر وريف)</t>
  </si>
  <si>
    <t xml:space="preserve">  Number of primary schools (governmental ) by sex, independence and the number of newpupils acceptable enrolled , present and  teaching staff by sex and Governorate for  2018/2019(Urban and rural)</t>
  </si>
  <si>
    <t xml:space="preserve">  Number of primary schools (governmental ) by sex, independence and the number of newpupils pupils acceptable enrolled   teaching staff by sex and Governorate for  2018/2019 (Urban )</t>
  </si>
  <si>
    <t xml:space="preserve">  Number of primary schools (governmental ) by sex, independence and the number of newpupils acceptable enrolled   and  teaching staff by  sex and Governorate for   2018/2019 ( rural)</t>
  </si>
  <si>
    <t>عدد المدارس الابتدائية (الحكومية) وأعضاء الهيئة التعليمية وعدد التلامذة المقبولين  والاستقلالية  حسب الجنس والمحافظة للعام الدراسي   2019/2018   (المسائية فقط)</t>
  </si>
  <si>
    <t>Number of primary schools (governmental) and  teaching staff  and the number of newpupils admitted , present  independence by sex and Governorate for  2018/2019(Evening study)</t>
  </si>
  <si>
    <t xml:space="preserve">                                عدد التلامذة المقبولين في الصف الأول (الحكومي) حسب العمر والجنس والمحافظة للعام الدراسي 2019/2018                          </t>
  </si>
  <si>
    <t xml:space="preserve">  Number of pupils accepted at first grade ( governmental ) by age , sex and governorate for 2018/2019</t>
  </si>
  <si>
    <t>عدد التلامذة الموجودين  (الحكومي) حسب الصف والجنس والمحافظة للعام الدراسي 2019/2018  (الصباحي والمسائي)</t>
  </si>
  <si>
    <t xml:space="preserve"> Number of  enrolled pupils  (governmental) by grade, gender, and  governorate for   2018/2019 (morning and evening )</t>
  </si>
  <si>
    <t xml:space="preserve">عدد التلامذة الموجودين في التعليم الابتدائي ( الحكومي) حسب الصف والجنس والعمر للعام الدراسي 2019/2018 </t>
  </si>
  <si>
    <t xml:space="preserve"> Number of enrolled pupils at  primary education (governmental) by grade, gender and age for  2018/2019</t>
  </si>
  <si>
    <t xml:space="preserve">                                        عدد التلامذة الموجودين في جميع الصفوف (الحكومية) حسب العمر والجنس والمحافظة للعام الدراسي 2019/2018                                     </t>
  </si>
  <si>
    <t xml:space="preserve">  Number of enrolled  pupils at all stages (government) by age, sex and governorate  for   2018/2019</t>
  </si>
  <si>
    <t>عدد التلامذة الموجودين في الصف الاول (الحكومي ) حسب العمر والجنس والمحافظة للعام الدراسي  2019/2018</t>
  </si>
  <si>
    <t xml:space="preserve">عدد التلامذة الموجودين في الصف الثاني (الحكومي ) حسب العمر و الجنس والمحافظة للعام الدراسي2019/2018  </t>
  </si>
  <si>
    <t>Number of enrolled pupils at second grade ( government) by age , sex and governorate for  2018/2019</t>
  </si>
  <si>
    <t xml:space="preserve">عدد التلامذة الموجودين في الصف الثالث (الحكومي ) حسب العمر و الجنس و المحافظة للعام الدراسي2019/2018  </t>
  </si>
  <si>
    <t xml:space="preserve">  عدد التلامذة الموجودين في الصف الرابع (الحكومي) حسب العمر والجنس والمحافظة للعام الدراسي 2019/2018                      </t>
  </si>
  <si>
    <t xml:space="preserve">                                               عدد التلامذة الموجودين في الصف الخامس (الحكومي) حسب العمر والجنس والمحافظة  للعام الدراسي 2019/2018                        </t>
  </si>
  <si>
    <t>Number of  enrolled  pupils at third grade ( governmental) by age , sex and governorate for   2018/2019</t>
  </si>
  <si>
    <t>Number of enrolled pupils at fourth grade ( governmental) by age , sex and governorate for 2018/2019</t>
  </si>
  <si>
    <t>Number of pupils at fifth grade ( governmental) by age , sex and governorate for  2018/2019</t>
  </si>
  <si>
    <t>عدد التلامذة الراسبين ( لجميع الاسباب )  (الحكومي)  حسب الصف والجنس والمحافظة للعام الدراسي 2017 /2018</t>
  </si>
  <si>
    <t xml:space="preserve">   Number of pupils who failed( for all reasons ) ( governmental )  by class , sex and governorate for   2017/2018</t>
  </si>
  <si>
    <t>عدد التلامذة الراسبين بسبب (الفشل في الامتحان )  (الحكومي) حسب الصف والجنس والمحافظة للعام الدراسي   2017 /2018</t>
  </si>
  <si>
    <t xml:space="preserve">   Number of pupils who failed because of (exam failure) ( governmental ) by grade , sex and governorate for 2017/2018</t>
  </si>
  <si>
    <t>عدد التلامذة الراسبين بسبب (تجاوز ايام الغياب )  (الحكومي) حسب الصف والجنس والمحافظة للعام الدراسي  2017 /2018</t>
  </si>
  <si>
    <t xml:space="preserve">   Number of pupils who failed because(excess of absents) ( governmental ) by grade , sex and governorate for  2017/2018</t>
  </si>
  <si>
    <t>عدد التلامذة الراسبين  (لأسباب اخرى ) (الحكومي)  حسب الصف والجنس والمحافظة للعام الدراسي  2017 /2018</t>
  </si>
  <si>
    <t xml:space="preserve">   Number of pupils who failed (for other reasons) ( governmental ) by grade , sex and governorate for 2017/2018</t>
  </si>
  <si>
    <t>عدد التلامذة التاركين (الحكومي) حسب الصف والجنس و المحافظة للعام الدراسي 2019/2018</t>
  </si>
  <si>
    <t xml:space="preserve">   Number of leaving  pupils  (governmental)  by class , sex and governorate for  2018/2019</t>
  </si>
  <si>
    <t>عدد التلامذة الناجحين (الحكومي) حسب الصف والجنس والمحافظة للعام الدراسي 2017 /2018</t>
  </si>
  <si>
    <t xml:space="preserve">   Number of Successful  pupils  (governmental)  by class , sex and governorate for   2017/2018</t>
  </si>
  <si>
    <t xml:space="preserve">          عدد اعضاء الهيئة التعليمية (الحكومي) حسب العنوان الوظيفي و الجنس و المحافظة للعام الدراسي 2019/2018</t>
  </si>
  <si>
    <t>Number of teaching staff (governmental ) by function title ,sex and governorate for 2018/2019</t>
  </si>
  <si>
    <t>Number of teaching staff (governmental ) by specialism  ,sex and governorate for  2018/2019</t>
  </si>
  <si>
    <t xml:space="preserve"> عدد أعضاء الهيئة التعليمية (الحكومي) حسب  الشهادة و الجنس  والمحافظة للعام الدراسي  2019/2018</t>
  </si>
  <si>
    <t xml:space="preserve"> Number of teaching staff (governmental ) by Certificate  ,sex and governorate for  2018/2019</t>
  </si>
  <si>
    <t xml:space="preserve"> Number of special education schools (governmental) and  enrolled  students    and Teaching staff ,Number of classes  by  governorate , class and sex for  2018/2019</t>
  </si>
  <si>
    <t>عدد التلامذة الموجودين في المدارس (الحكومية) التي فيها صفوف للتربية الخاصة حسب المحافظة ونوع العوق والجنس للعام الدراسي 2019/2018</t>
  </si>
  <si>
    <t xml:space="preserve"> Number of students enrolled   at special education schools (government) by  governorate ,type of olisability and sex for 2018/2019                                                      </t>
  </si>
  <si>
    <t xml:space="preserve">  Number of pupils accepted enrolled  at first grade ( governmental ) special education by age , sex and governorate for 2018/2019</t>
  </si>
  <si>
    <t xml:space="preserve">  Number of pupils accepted enrolled  at second grade ( governmental ) special education by age , sex and governorate for  2018/2019</t>
  </si>
  <si>
    <t xml:space="preserve">  Number of pupils accepted enrolled  at third  grade ( governmental )  special education by age , sex and governorate for  2018/2019</t>
  </si>
  <si>
    <t xml:space="preserve">  Number of pupils accepted enrolled  at fourth  grade ( governmental ) special education by age , sex and governorate for  2018/2019</t>
  </si>
  <si>
    <t xml:space="preserve">  Number of pupils accepted enrolled  at six  grade ( governmental ) special education  by age , sex and governorate for  2018/2019</t>
  </si>
  <si>
    <t xml:space="preserve">  Number of pupils accepted enrolled  at first grade ( governmental ) special education  by age , sex and governorate for  2018/2019</t>
  </si>
  <si>
    <t xml:space="preserve"> Number of enrolled pupils at  primary education (governmental) special education  by grade, gender and age for 2018/2019</t>
  </si>
  <si>
    <t xml:space="preserve">  عدد مدارس اليافعين (الحكومي)  والمدارس التي فيها صفوف  والموقع البيئي والشعب  والتلامذة الموجودين وأعضاء الهيئة التعليمية حسب الجنس والمحافظة  للعام الدراسي 2019/2018</t>
  </si>
  <si>
    <t xml:space="preserve">          عدد اعضاء الهيئة التعليمية  في مدارس اليافعين (الحكومي )  حسب العنوان الوظيفي و الجنس و المحافظة للعام الدراسي 2019/2018</t>
  </si>
  <si>
    <t>Number of teaching staff special education (governmental ) by function title ,sex and governorate for  2018/2019</t>
  </si>
  <si>
    <t>عدد التلامذة الموجودين في مدارس اليافعين (الحكومي) حسب المرحلة والجنس  والمحافظة للعام الدراسي 2019/2018</t>
  </si>
  <si>
    <t xml:space="preserve">  Number of enrolled pupils at youth school  (governmental) by grade, sex  and governorate for  2018/2019</t>
  </si>
  <si>
    <t>عدد التلامذة الراسبين   في مدارس اليافعين (الحكومي) حسب المرحلة والجنس  والمحافظة للعام الدراسي 2018/2017</t>
  </si>
  <si>
    <t xml:space="preserve">  Number of failed pupils at youth school  (government) by grade, sex and governorate  for  2017/2018</t>
  </si>
  <si>
    <t>عدد التلامذة التاركين  في مدارس اليافعين (الحكومي) حسب المرحلة والجنس للعام الدراسي 2019/2018</t>
  </si>
  <si>
    <t xml:space="preserve">  Number of leaving pupils at youth school  (government) by grade,  sex  and governorate for  2018/2019</t>
  </si>
  <si>
    <t>عدد التلامذة الناجحين  في مدارس اليافعين (الحكومي) حسب المرحلة والجنس  والمحافظة للعام الدراسي 2018/2017</t>
  </si>
  <si>
    <t xml:space="preserve">  Number of successful pupils at youth school  (government) by grade , sex and  governorate for   2017/2018</t>
  </si>
  <si>
    <t xml:space="preserve">  Number of   pupils pupils at youth school  (governmental) by grade, sex  and governorate for  2018/2019</t>
  </si>
  <si>
    <t>عدد المدارس الابتدائية (الاهلية) وعدد التلامذة المقبولين  والموجودين وأعضاء الهيئة التعليمية والاستقلالية  والدوام  حسب الجنس والمحافظة للعام الدراسي 2019/2018 (حضر وريف)</t>
  </si>
  <si>
    <t>عدد المدارس الابتدائية (الاهلية) وعدد التلامذة المقبولين  والموجودين وأعضاء الهيئة التعليمية والاستقلالية  والدوام  حسب الجنس والمحافظة للعام الدراسي 2019/2018 ( حضر )</t>
  </si>
  <si>
    <t>عدد المدارس الابتدائية (الاهلية) وعدد التلامذة المقبولين  والموجودين وأعضاء الهيئة التعليمية والاستقلالية  والدوام  حسب الجنس والمحافظة للعام الدراسي  2019/2018  ( ريف )</t>
  </si>
  <si>
    <t xml:space="preserve">    Number of primary schools( private ) and the number of newpupils acceptable enrolled , present and  teaching staff  independence by sex and Governorate for 2018/2019 ( rural)</t>
  </si>
  <si>
    <t xml:space="preserve">    Number of primary schools( private ) and the number of newpupils acceptable enrolled , present and  teaching staff  independence by sex and Governorate for 2018/2019 (Urban )</t>
  </si>
  <si>
    <t xml:space="preserve">  Number of primary schools( private ) and the number of newpupils acceptable enrolled , present and  teaching staff  independence by sex and Governorate for 2018/2019(Urban and rural)</t>
  </si>
  <si>
    <t>Number of primary schools ( private)and  teaching staff   and the number of newpupils  acceptable enrolled  Independence by sex and Governorate for  2018/2019 (Morning study)</t>
  </si>
  <si>
    <t xml:space="preserve">                                عدد التلامذة المقبولين في الصف الأول (الاهلي) حسب العمر والجنس والمحافظة للعام الدراسي 2019/2018                          </t>
  </si>
  <si>
    <t xml:space="preserve">  Number of pupils accepted at first grade (private ) by age , sex and governorate for 2018/2019</t>
  </si>
  <si>
    <t xml:space="preserve">   Number of enrolled  pupils and   classes   at primary school (private ) by grade, gender, and  governorate for  2018/2019 (morning only)</t>
  </si>
  <si>
    <t>عدد التلامذة الموجودين في جميع الصفوف ( الأهلي ) حسب العمر والجنس و المحافظة  للعام الدراسي 2019/2018</t>
  </si>
  <si>
    <t xml:space="preserve">  Number of enrolled pupils at all stages (private) by age, sex and governorate   for  2018/2019</t>
  </si>
  <si>
    <t>Number of enrolled pupils at  first grade  (private) by age, sex and governorate of primary education) for  2018/2019</t>
  </si>
  <si>
    <t xml:space="preserve">عدد التلامذة الموجودين في الصف الثاني ( الأهلي ) حسب العمر و الجنس و المحافظة  للتعليم الابتدائي  للعام الدراسي 2019/2018 </t>
  </si>
  <si>
    <t xml:space="preserve">عدد التلامذة الموجودين في الصف الثالث  ( الأهلي ) حسب العمر و الجنس و المحافظة  للتعليم الابتدائي  للعام الدراسي 2019/2018 </t>
  </si>
  <si>
    <t xml:space="preserve">عدد التلامذة الموجودين في الصف الرابع  ( الأهلي ) حسب العمر و الجنس و المحافظة  للتعليم الابتدائي  للعام الدراسي 2019/2018 </t>
  </si>
  <si>
    <t xml:space="preserve">عدد التلامذة الموجودين في الصف الخامس ( الأهلي )  حسب العمر و الجنس و المحافظة  للتعليم الابتدائي  للعام الدراسي 2019/2018 </t>
  </si>
  <si>
    <t xml:space="preserve">عدد التلامذة الموجودين في الصف السادس  ( الأهلي ) حسب العمر و الجنس و المحافظة  للتعليم الابتدائي للعام الدراسي 2019/2018 </t>
  </si>
  <si>
    <t xml:space="preserve">  Number of existing pupils at second stage (private)  by age, sex and governorate of primary education  for 2018/2019</t>
  </si>
  <si>
    <t xml:space="preserve">  Number of existing pupils at third stage  (private) by age, sex and governorate of primary education  for  2018/2019</t>
  </si>
  <si>
    <t xml:space="preserve">  Number of existing pupils at fourth stage  (private) by age, sex and governorate of primary education for  2018/2019</t>
  </si>
  <si>
    <t xml:space="preserve">  Number of enrolled pupils at fifth stage  (private) by age, sex and governorate of primary education for  2018/2019</t>
  </si>
  <si>
    <t xml:space="preserve">  Number of enrolled pupils at six stages  (private) by age, sex and governorate of primary education  for 2018/2019</t>
  </si>
  <si>
    <t xml:space="preserve">   Number of pupils who failed( for all reasons )  (private) by class , sex and governorate for   2017/2018</t>
  </si>
  <si>
    <t xml:space="preserve">   Number of pupils who failed because of (exam failure)  (private)  by grade , sex and governorate for 2017/2018</t>
  </si>
  <si>
    <t xml:space="preserve">عدد التلامذة الراسبين بسبب (الفشل في الامتحان ) (الاهلي) حسب الصف والجنس والمحافظة للعام الدراسي  2018/2017  </t>
  </si>
  <si>
    <t>عدد التلامذة الراسبين ( لجميع الاسباب )  (الاهلي) حسب الصف والجنس والمحافظة للعام الدراسي 2017 /2018</t>
  </si>
  <si>
    <t xml:space="preserve">عدد التلامذة الراسبين بسبب (تجاوز ايام الغياب )  (الاهلي)   حسب الصف والجنس والمحافظة للعام الدراسي  2018/2017 </t>
  </si>
  <si>
    <t xml:space="preserve">عدد التلامذة الراسبين  (لأسباب اخرى)  (الاهلي)  حسب الصف والجنس والمحافظة للعام الدراسي  2018/2017  </t>
  </si>
  <si>
    <t xml:space="preserve">عدد التلامذة الناجحين (الاهلي) حسب الصف والجنس والمحافظة للعام الدراسي 2018/2017 </t>
  </si>
  <si>
    <t xml:space="preserve">   Number of pupils who failed for (other reasons) (private)   by grade , sex and governorate for   2017/2018</t>
  </si>
  <si>
    <t>عدد التلامذة التاركين (الاهلي) حسب الصف والجنس و المحافظة للعام الدراسي 2019/2018</t>
  </si>
  <si>
    <t xml:space="preserve">   Number of pupils who failed because of( exceeding of absent)  (private)  by grade , sex and governorate for 2017/2018</t>
  </si>
  <si>
    <t xml:space="preserve">   Number of leaving pupils  ( private )  by class , sex and governorate for 2018/2019              </t>
  </si>
  <si>
    <t xml:space="preserve">   Number of Successful pupils  (private)  by class , sex and governorate for 2017/2018</t>
  </si>
  <si>
    <t xml:space="preserve">          عدد اعضاء الهيئة التعليمية (الاهلي ) حسب العنوان الوظيفي و الجنس و المحافظة للعام الدراسي 2019/2018</t>
  </si>
  <si>
    <t>Number of teaching staff (private ) by function title ,sex and governorate for 2018/2019</t>
  </si>
  <si>
    <t>Number of teaching staff (private ) by specialism  ,sex and governorate for  2018/2019</t>
  </si>
  <si>
    <t xml:space="preserve">  عدد اعضاء الهيئة التعليمية ( الاهلي) داخل وخارج  قوة العمل حسب الجنس والمحافظة للعام الدراسي  2019/2018</t>
  </si>
  <si>
    <t xml:space="preserve"> Number of teaching staff(private ) inside&amp;out of working force  by ,sex and governorate for  2018/2019</t>
  </si>
  <si>
    <t xml:space="preserve"> Number of teaching staff(private) inside  and  out of working force  by ,sex and governorate for  2018/2019</t>
  </si>
  <si>
    <t xml:space="preserve">  عدد الشعب (الاهلي) حسب الصف والجنس والمحافظة للعام الدراسي2019/2018</t>
  </si>
  <si>
    <t xml:space="preserve"> Number of teaching staff (private) by years of working ,sex and governorate for  2018/2019</t>
  </si>
  <si>
    <t xml:space="preserve">  عدد اعضاء الهيئة التعليمية (الاهلي) حسب سنوات الخدمة  والجنس والمحافظة للعام الدراسي  2019/2018</t>
  </si>
  <si>
    <t xml:space="preserve">  عدد اعضاء الهيئة التعليمية (الاهلي) حسب العمر والمشاركين في الدورات التدريبية للعام السابق  والجنس والمحافظة للعام الدراسي  2019/2018</t>
  </si>
  <si>
    <t>عدد المدارس المشمولة بالارشاد التربوي وتدريس الحاسوب وخدمة الانترنيت وتدريس اللغات الاجنبية والمحلية والتغذية المدرسية (الاهلي)  للعام الدراسي 2019/2018</t>
  </si>
  <si>
    <t xml:space="preserve"> Number of teaching staff ((private) by age participants in training courses for last year  ,sex and governorate for  2018/2019</t>
  </si>
  <si>
    <t>Number of classes ((private) by class,sex and governorate for  2018/2019</t>
  </si>
  <si>
    <t xml:space="preserve">  عدد اعضاء الهيئة التعليمية (الحكومي) داخل وخارج  قوة العمل حسب الجنس والمحافظة للعام الدراسي 2019/2018</t>
  </si>
  <si>
    <t xml:space="preserve"> Number of teaching staff (governmental) inside  and  out of working force  by ,sex and governorate for  2018/2019</t>
  </si>
  <si>
    <t xml:space="preserve">  عدد اعضاء الهيئة التعليمية (الحكومي) حسب سنوات الخدمة  والجنس والمحافظة للعام الدراسي 2019/2018</t>
  </si>
  <si>
    <t xml:space="preserve"> Number of teaching staff (governmental) by years of working ,sex and governorate for   2018/2019</t>
  </si>
  <si>
    <t xml:space="preserve"> Number of teaching staff ((governmental)) by age participants in training courses for last year  ,sex and governorate for  2018/2019</t>
  </si>
  <si>
    <t xml:space="preserve">  عدد اعضاء الهيئة التعليمية (الحكومي) حسب العمر والمشاركين في الدورات التدريبية للعام السابق  والجنس والمحافظة للعام الدراسي 2019/2018</t>
  </si>
  <si>
    <t xml:space="preserve">  عدد الشعب (الحكومي ) حسب الصف والجنس والمحافظة للعام الدراسي 2019/2018</t>
  </si>
  <si>
    <t>Number of classes(governmental) by class,sex and governorate for  2018/2019</t>
  </si>
  <si>
    <t>Spical</t>
  </si>
  <si>
    <t>عدد المدارس (الحكومي) التي تحتوي على صفوف للتربية الخاصة وعدد التلامذة الموجودين وعدد اعضاء الهيئة التعليمية والشعب حسب المحافظة والصف والجنس  للعام الدراسي 2019/2018</t>
  </si>
  <si>
    <t>عدد المكتبات (الحكومي) حسب المحافظة للعام الدراسي  2019/2018</t>
  </si>
  <si>
    <t>Number libraries (government) By governorate for  2018/2019</t>
  </si>
  <si>
    <t xml:space="preserve">التعليم الابتدائي </t>
  </si>
  <si>
    <t>الدينـــــــــي</t>
  </si>
  <si>
    <t xml:space="preserve">Morning &amp; noontime </t>
  </si>
  <si>
    <t>عدد المدارس الابتدائية (الديني ) وعدد التلامذة المقبـــولين والموجودين وأعضاء الهيــــئة التعليمية والاستقلالية والدوام حسب الجنس والمحـــــافظة للعـــــام الدراسي 2019/2018 (حضر وريف)</t>
  </si>
  <si>
    <t xml:space="preserve">  Number of primary schools (Religious) independence and the number of newpupils acceptable enrolled , present and  teaching staff  by sex and Governorate for  2018/2019(Urban and rural)</t>
  </si>
  <si>
    <t>عدد المدارس الابتدائية (الديني ) وعدد التلامذة المقبـــولين  والموجودين وأعضاء الهيــــئة التعليمية والاستقلالية والدوام حسب الجنس والمحـــــافظة للعـــــام الدراسي 2019/2018 ( حضر )</t>
  </si>
  <si>
    <t>عدد المدارس الابتدائية (الديني ) وعدد التلامذة المقبـــولين والموجودين وأعضاء الهيــــئة التعليمية والاستقلالية والدوام حسب الجنس والمحـــــافظة للعـــــام الدراسي 2019/2018 ( ريف )</t>
  </si>
  <si>
    <t xml:space="preserve">  Number of primary schools (Religious) independence and the number of newpupils acceptable enrolled , present and  teaching staff  by  by  sex and Governorate for  2018/2019 ( rural)</t>
  </si>
  <si>
    <t xml:space="preserve">                                عدد التلامذة المقبولين في الصف الأول (الديني ) حسب العمر والجنس والمحافظة للعام الدراسي 2019/2018                          </t>
  </si>
  <si>
    <t xml:space="preserve">  Number of pupils accepted at first grade (religious)  by age , sex and governorate for 2018/2019</t>
  </si>
  <si>
    <t xml:space="preserve">   Number of enrolled  pupils  at primary school (religious)  by grade, gender, and  governorate for  2018/2019 (morning only)</t>
  </si>
  <si>
    <t>Number of  enrolled pupils   at primary education(religious)  by age , sex and grade for 2018/2019</t>
  </si>
  <si>
    <t xml:space="preserve">عدد التلامذة الموجودين في التعليم الابتدائي  (الديني) حسب الصف والجنس والعمر للعام الدراسي 2019/2018  </t>
  </si>
  <si>
    <t>عدد التلامذة الموجودين في جميع الصفوف (الديني) حسب العمر والجنس والمحافظة للتعليم الأبتدائي  للعام الدراسي 2019/2018</t>
  </si>
  <si>
    <t>Number of  enrolled pupils  at all stages(religious)  by age , sex and governorate for primary education  for  2018/2019</t>
  </si>
  <si>
    <t>عدد التلامذة الموجودين في الصف الاول ( الديني ) حسب العمر و الجنس و المحافظة  للتعليم الابتدائي  للعام الدراسي 2019/2018</t>
  </si>
  <si>
    <t xml:space="preserve">  Number of enrolled  pupils  at first class  (religious) by age , sex and governorate for primary education for 2018/2019</t>
  </si>
  <si>
    <t>عدد التلامذة الموجودين في الصف الثاني (الديني  ) حسب العمر و الجنس و المحافظة  للتعليم الابتدائي  للعام الدراسي 2019/2018</t>
  </si>
  <si>
    <t>عدد التلامذة الموجودين في الصف الثالث  (الديني  )حسب العمر و الجنس و المحافظة للتعليم الابتدائي للعام الدراسي 2019/2018</t>
  </si>
  <si>
    <t>عدد التلامذة الموجودين في الصف الرابع  (الديني  )حسب العمر و الجنس و المحافظة للتعليم الابتدائي للعام الدراسي 2019/2018</t>
  </si>
  <si>
    <t>عدد التلامذة الموجودين في الصف الخامس (الديني  ) حسب العمر و الجنس والمحافظة  للتعليم الابتدائي للعام الدراسي 2019/2018</t>
  </si>
  <si>
    <t>عدد التلامذة الموجودين في الصف السادس (الديني  ) حسب العمر و الجنس و المحافظة  للتعليم الابتدائي  للعام الدراسي 2019/2018</t>
  </si>
  <si>
    <t>Number of enrolled  pupils at second grade (religious) by age , sex and governorate for primary education for2018/2019</t>
  </si>
  <si>
    <t>Number of enrolled pupils at fifth grade (religious) by age , sex and governorate for primary education  for  2018/2019</t>
  </si>
  <si>
    <t>Number of enrolled  pupils at sixth grade (religious)  by age , sex and governorate for primary education  for 2018/2019</t>
  </si>
  <si>
    <t>عدد التلامذة الراسبين ( لجميع الاسباب ) (الديني) حسب الصف والجنس والمحافظة للعام الدراسي 2017 /2018</t>
  </si>
  <si>
    <t xml:space="preserve">   Number of pupils who failed (for all reasons ) (religious) by class , sex and governorate for   2017 /2018</t>
  </si>
  <si>
    <t xml:space="preserve">عدد التلامذة الراسبين بسبب (الفشل في الامتحان ) (الديني)  حسب الصف والجنس والمحافظة للعام الدراسي  2018/2017 </t>
  </si>
  <si>
    <t xml:space="preserve">   Number of pupils who failed because of ( exam failure ) (religious)  by grade , sex and governorate for   2017 /2018</t>
  </si>
  <si>
    <t xml:space="preserve">عدد التلامذة الراسبين بسبب (تجاوز ايام الغياب ) (الديني)  حسب الصف والجنس والمحافظة للعام الدراسي  2018/2017 </t>
  </si>
  <si>
    <t xml:space="preserve">   Number of pupils who failed because of ( exceeding of absent) (religious)  by grade , sex and governorate for   2017/2018</t>
  </si>
  <si>
    <t xml:space="preserve">عدد التلامذة الراسبين (  لأسباب اخرى)  (الديني)  حسب الصف والجنس والمحافظة للعام الدراسي  2018/2017 </t>
  </si>
  <si>
    <t xml:space="preserve">   Number of pupils who failed for other reasons  (Religious) by grade , sex and governorate for   2017 /2018</t>
  </si>
  <si>
    <t xml:space="preserve">   Number of leaving pupils (religious)   by class , sex and governorate for   2018/2019</t>
  </si>
  <si>
    <t>عدد التلامذة الناجحين (الديني) حسب الصف والجنس والمحافظة  للعام الدراسي 2018/2017</t>
  </si>
  <si>
    <t xml:space="preserve"> عدد أعضاء الهيئة التعليمية (الديني) حسب  الشهادة و الجنس  والمحافظة للعام الدراسي 2019/2018</t>
  </si>
  <si>
    <t xml:space="preserve"> Number of teaching staff (religious) by Certificate  ,sex and governorate for  2018/2019</t>
  </si>
  <si>
    <t>داخل قوة العمل</t>
  </si>
  <si>
    <t>out of work force</t>
  </si>
  <si>
    <t>Totol</t>
  </si>
  <si>
    <t xml:space="preserve">  عدد اعضاء الهيئة التعليمية (الديني) حسب سنوات الخدمة  والجنس والمحافظة للعام الدراسي 2019/2018</t>
  </si>
  <si>
    <t xml:space="preserve"> Number of teaching staff (religious) by years of working ,sex and governorate for  2018/2019</t>
  </si>
  <si>
    <t xml:space="preserve">  عدد اعضاء الهيئة التعليمية (الديني) حسب العمر والمشاركين في الدورات التدريبية للعام السابق  والجنس والمحافظة للعام الدراسي 2019/2018</t>
  </si>
  <si>
    <t xml:space="preserve"> Number of teaching staff (religious) by age participants in training courses for last year  ,sex and governorate for  2018/2019</t>
  </si>
  <si>
    <t xml:space="preserve">  عدد الشعب (الديني)حسب الصف والجنس والمحافظة للعام الدراسي 2019/2018</t>
  </si>
  <si>
    <t>Number of classes (religious) by class,sex and governorate for  2018/2019</t>
  </si>
  <si>
    <t>عدد المدارس المشمولة بالارشاد التربوي وتدريس الحاسوب وخدمة الانترنيت وتدريس اللغات الاجنبية والمحلية والتغذية المدرسية (الديني) للعام الدراسي 2019/2018</t>
  </si>
  <si>
    <t xml:space="preserve">Summary  (private) at primary education schools No.of schools,NO.of pupils enrolled ,NO.of  pupils admitted, NO. of teaching staff,The namber of buildings,The number of libraries,No.of mud schools, for 2018/2019 </t>
  </si>
  <si>
    <t>Summary  (govermental) at primary education schools No.of schools,NO.of pupils enrolled ,NO.of  pupils admitted, NO. of teaching staff,The namber of buildings,The number of libraries,No.of mud schools, for 2018/2019</t>
  </si>
  <si>
    <t>عدد المدارس الابتدائية (الحكومي و الاهلي والديني) وعدد التلامذة المقبولين والموجودين وأعضاء الهيئة التعليمية والاستقلالية والدوام  حسب الجنس والمحافظة للعام الدراسي 2019/2018 (حضر وريف)</t>
  </si>
  <si>
    <t xml:space="preserve">  Number of primary schools (government , private and religious) by sex, independence and the number of newpupils pupils acceptable enrolled   teaching staff by sex and Governorate for  2018/2019 (Urban )</t>
  </si>
  <si>
    <t>عدد المدارس الابتدائية (الحكومي و الاهلي والديني) وعدد التلامذة المقبولين والموجودين وأعضاء الهيئة التعليمية والاستقلالية والدوام  حسب الجنس والمحافظة للعام الدراسي 2019/2018 ( ريف )</t>
  </si>
  <si>
    <t xml:space="preserve">  Number of primary schools(government , private and religious) by sex, independence and the number of newpupils acceptable enrolled   and  teaching staff by  sex and Governorate for  2018/2019 ( rural)</t>
  </si>
  <si>
    <t>جدول  (9)</t>
  </si>
  <si>
    <t>Table (10)</t>
  </si>
  <si>
    <t>جدول ( 11 )</t>
  </si>
  <si>
    <t>Table (11)</t>
  </si>
  <si>
    <t>جدول ( 13 )</t>
  </si>
  <si>
    <t>Table (13)</t>
  </si>
  <si>
    <t>Table (18)</t>
  </si>
  <si>
    <t>جدول (19)</t>
  </si>
  <si>
    <t>Table (21)</t>
  </si>
  <si>
    <t>جدول ( 14 )</t>
  </si>
  <si>
    <t>Table (31)</t>
  </si>
  <si>
    <t>Table (32)</t>
  </si>
  <si>
    <t>Table (35)</t>
  </si>
  <si>
    <t>Table (36)</t>
  </si>
  <si>
    <t>جدول  (40)</t>
  </si>
  <si>
    <t>جدول  (41)</t>
  </si>
  <si>
    <t>Table (41)</t>
  </si>
  <si>
    <t xml:space="preserve">Morning&amp; noontime </t>
  </si>
  <si>
    <t>Number of primary schools (governmental) and  teaching staff  and the number of newpupils  acceptable enrolled independence by sex and Governorate for  2018/2019 (Morning study)</t>
  </si>
  <si>
    <t>جدول ( 50 )</t>
  </si>
  <si>
    <t>Table (53)</t>
  </si>
  <si>
    <t>Table (56)</t>
  </si>
  <si>
    <t>جدول ( 58 )</t>
  </si>
  <si>
    <t>جدول (59)</t>
  </si>
  <si>
    <t>Table (60)</t>
  </si>
  <si>
    <t>Table (61)</t>
  </si>
  <si>
    <t>جدول (62)</t>
  </si>
  <si>
    <t>جدول (64)</t>
  </si>
  <si>
    <t>جدول ( 69 )</t>
  </si>
  <si>
    <t>عدد المدارس المشمولة بالارشاد التربوي وتدريس الحاسوب وخدمة الانترنيت وتدريس اللغات الاجنبية والمحلية والتغذية المدرسية (الحكومية) للعام الدراسي   2019/2018</t>
  </si>
  <si>
    <t>Number of schools included in educational  guidance ,computer teaching ,Internet service , teaching of local foreign languages and schooling feeding for academic (governmental) year 2018/2019</t>
  </si>
  <si>
    <t>Table (89)</t>
  </si>
  <si>
    <t>Table (105)</t>
  </si>
  <si>
    <t xml:space="preserve">ملاحظة:الدراسة صباحية فقط في المدارس الاهلية </t>
  </si>
  <si>
    <t>Table (107)</t>
  </si>
  <si>
    <t>Table (111)</t>
  </si>
  <si>
    <t>علوم/علوم الحياة</t>
  </si>
  <si>
    <t>Table (128)</t>
  </si>
  <si>
    <t>Table (130)</t>
  </si>
  <si>
    <t>Table (131)</t>
  </si>
  <si>
    <t>Table (132)</t>
  </si>
  <si>
    <t xml:space="preserve">جدول ( 138 ) </t>
  </si>
  <si>
    <t>Table (143)</t>
  </si>
  <si>
    <t xml:space="preserve">   Number of Successful pupils (religious) by class , sex and governorate for 2017/2018</t>
  </si>
  <si>
    <t>Speical</t>
  </si>
  <si>
    <t xml:space="preserve">                                عدد التلامذة الموجودين في الصف الأول (الحكومي ) للمدارس لتي تحتوي على صفوف للتربية الخاصة حسب العمر والجنس والمحافظة للعام الدراسي 2019/2018                          </t>
  </si>
  <si>
    <t xml:space="preserve">                                عدد التلامذة الموجودين في الصف االثاني (الحكومي ) للمدارس لتي تحتوي على صفوف للتربية الخاصة  حسب العمر والجنس والمحافظة للعام الدراسي 2019/2018                          </t>
  </si>
  <si>
    <t xml:space="preserve">                                عدد التلامذة الموجودين في الصف الثالث (الحكومي ) للمدارس لتي تحتوي على صفوف للتربية الخاصة حسب العمر والجنس والمحافظة للعام الدراسي 2019/2018                          </t>
  </si>
  <si>
    <t xml:space="preserve">                                عدد التلامذة الموجودين في الصف الرابع (الحكومي ) للمدارس لتي تحتوي على صفوف للتربية الخاصة  حسب العمر والجنس والمحافظة للعام الدراسي 2019/2018                         </t>
  </si>
  <si>
    <t xml:space="preserve">                                عدد التلامذة الموجودين في الصف الخامس  (الحكومي ) للمدارس لتي تحتوي على صفوف للتربية الخاصة  حسب العمر والجنس والمحافظة للعام الدراسي 2019/2018                         </t>
  </si>
  <si>
    <t xml:space="preserve">                                عدد التلامذة الموجودين في الصف السادس (الحكومي ) للمدارس لتي تحتوي على صفوف للتربية الخاصة حسب العمر والجنس والمحافظة للعام الدراسي 2019/2018                        </t>
  </si>
  <si>
    <t xml:space="preserve">                                عدد التلامذة الموجودين في جميع الصفوف  (الحكومي ) للمدارس لتي تحتوي على صفوف للتربية الخاصة حسب العمر والجنس والمحافظة للعام الدراسي 2019/2018                        </t>
  </si>
  <si>
    <t>عدد التلامذة الموجودين في التعليم الابتدائي  (الحكومي ) للمدارس لتي تحتوي على صفوف للتربية الخاصة حسب الصف والجنس والعمر للعام الدراسي 2019/2018</t>
  </si>
  <si>
    <t>Number of primary schools(government , private and religious) and  teaching staff  and the number of newpupils  acceptable enrolled independence by sex and Governorate for  2018/2019 (Morning study)</t>
  </si>
  <si>
    <t>ذ</t>
  </si>
  <si>
    <t>Number of primary schools(government , private and religious) and  teaching staff  and the number of newpupils  acceptable enrolled independence by sex and Governorate for  2018/2019 (Morning&amp;Evening study)</t>
  </si>
  <si>
    <t>Summary  (govermental,private and religion) at primary education schools No.of schools,NO.of pupils enrolled ,NO.of  pupils admitted, NO. of teaching staff,The namber of buildings,The number of libraries,No.of mud schools, for 2018/2019</t>
  </si>
  <si>
    <t xml:space="preserve">  Number of primary schools(government , private and religious) by sex, independence and the number of newpupils acceptable enrolled , present and  teaching staff by sex and Governorate for  2018/2019 (Urban and rural)</t>
  </si>
  <si>
    <t>جدول (12 )</t>
  </si>
  <si>
    <t xml:space="preserve">                                عدد التلامذة المقبولين في الصف الأول (الحكومي والاهلي والديني) حسب العمر والجنس والمحافظة للعام الدراسي 2019/2018                          </t>
  </si>
  <si>
    <t xml:space="preserve">  Number of pupils accepted at first grade (government , private and religious) by age , sex and governorate for 2018/2019</t>
  </si>
  <si>
    <t>Table (14)</t>
  </si>
  <si>
    <t>جدول (15 )</t>
  </si>
  <si>
    <t>Table ( 15)</t>
  </si>
  <si>
    <t>جدول ( 16)</t>
  </si>
  <si>
    <t>Table ( 16)</t>
  </si>
  <si>
    <t>جدول ( 17 )</t>
  </si>
  <si>
    <t>Table ( 17)</t>
  </si>
  <si>
    <t>جدول  (18)</t>
  </si>
  <si>
    <t>تابع جدول  (18)</t>
  </si>
  <si>
    <t xml:space="preserve"> Table (18) Con.</t>
  </si>
  <si>
    <t>Number of enrolled  pupils at all grades (govermental,private and religion)by age, gender and governorate  for 2018/2019</t>
  </si>
  <si>
    <t>Table (19)</t>
  </si>
  <si>
    <t>جدول   (20)</t>
  </si>
  <si>
    <t>Table( 20)</t>
  </si>
  <si>
    <t>جدول   (21)</t>
  </si>
  <si>
    <t>Table( 22)</t>
  </si>
  <si>
    <t>جدول (23)</t>
  </si>
  <si>
    <t>Table (23)</t>
  </si>
  <si>
    <t>جدول (24)</t>
  </si>
  <si>
    <t>Table (24)</t>
  </si>
  <si>
    <t>Number of enrolled pupils at six grade (govermental,private and religion)by age, gender and governorate  for 2018/2019</t>
  </si>
  <si>
    <t>Number of pupils at third grade (govermental,private and religion)by age, gender and governorate  for 2018/2019</t>
  </si>
  <si>
    <t>Number of pupils at second grade (govermental, privte and religion ) by age ,gender and governorate  for 2018/2019</t>
  </si>
  <si>
    <t>جدول (25)</t>
  </si>
  <si>
    <t>Table (25)</t>
  </si>
  <si>
    <t xml:space="preserve">   Number of pupils who failed( for all reasons) at primary education schools (government , private and religious)  by class , sex and governorate for  2017/2018</t>
  </si>
  <si>
    <t>جدول (26 )</t>
  </si>
  <si>
    <t>Table  (26)</t>
  </si>
  <si>
    <t>جدول ( 27 )</t>
  </si>
  <si>
    <t>Table  (27  )</t>
  </si>
  <si>
    <t xml:space="preserve">   Number of pupils who failed because (of exam failure) at primary education schools  (government , private and religious) by grade , sex and governorate for  2017/2018</t>
  </si>
  <si>
    <t xml:space="preserve">   Number of pupils who failed because(exceedimg of absents)  at primary education schools (government , private and religious) by grade , sex and governorate for   2017/2018</t>
  </si>
  <si>
    <t xml:space="preserve">   Number of pupils who failed( for other reasons)  at primary education schools (government , private and religious) by grade , sex and governorate for  2017/2018</t>
  </si>
  <si>
    <t>Table  (28 )</t>
  </si>
  <si>
    <t>جدول ( 29 )</t>
  </si>
  <si>
    <t>Table  (29 )</t>
  </si>
  <si>
    <t>جدول (30)</t>
  </si>
  <si>
    <t>جدول ( 31 )</t>
  </si>
  <si>
    <t>جدول ( 32)</t>
  </si>
  <si>
    <t>جدول  (33)</t>
  </si>
  <si>
    <t>Table(33)</t>
  </si>
  <si>
    <t xml:space="preserve"> تابع جدول  (33)</t>
  </si>
  <si>
    <t xml:space="preserve"> Table(33) Con.</t>
  </si>
  <si>
    <t>تابع  جدول (33)</t>
  </si>
  <si>
    <t>جدول (34)</t>
  </si>
  <si>
    <t>Table(34)</t>
  </si>
  <si>
    <t>تابع جدول (34)</t>
  </si>
  <si>
    <t>Table(34)Con.</t>
  </si>
  <si>
    <r>
      <t>داخل قوة العمل -</t>
    </r>
    <r>
      <rPr>
        <b/>
        <sz val="14"/>
        <rFont val="Times New Roman"/>
        <family val="1"/>
      </rPr>
      <t>inside  of work force</t>
    </r>
    <r>
      <rPr>
        <b/>
        <sz val="14"/>
        <rFont val="Arial"/>
        <family val="2"/>
      </rPr>
      <t xml:space="preserve">    </t>
    </r>
  </si>
  <si>
    <t>جدول ( 35)</t>
  </si>
  <si>
    <t xml:space="preserve"> تابع  جدول  (35 )</t>
  </si>
  <si>
    <t>Table (35) Con.</t>
  </si>
  <si>
    <t xml:space="preserve"> تابع جدول  ( 35 )</t>
  </si>
  <si>
    <t>جدول ( 36 )</t>
  </si>
  <si>
    <t>جدول ( 37)</t>
  </si>
  <si>
    <t>Table (37)</t>
  </si>
  <si>
    <t>جدول ( 38 )</t>
  </si>
  <si>
    <t>Table (38)</t>
  </si>
  <si>
    <t xml:space="preserve">  عدد الشعب (الحكومي و الاهلي والديني) حسب الصف والجنس والمحافظة للعام الدراسي  2018 /2019</t>
  </si>
  <si>
    <t>Number of classes(government , private and religious)by class,sex and governorate for   2018/2019</t>
  </si>
  <si>
    <t>جدول ( 39)</t>
  </si>
  <si>
    <t>جدول (40 )</t>
  </si>
  <si>
    <t>Table (40 )</t>
  </si>
  <si>
    <t>تابع  جدول (40)</t>
  </si>
  <si>
    <t>Table (40) Con.</t>
  </si>
  <si>
    <t>عدد المكتبات والمختبرات (الحكومي و الاهلي والديني) حسب المحافظة للعام الدراسي  2019/2018</t>
  </si>
  <si>
    <t>Number Libraries&amp;Labs (government , private and religious) By governorate for  2018/2019</t>
  </si>
  <si>
    <t>جدول(41)</t>
  </si>
  <si>
    <t xml:space="preserve">Table (41) </t>
  </si>
  <si>
    <t>تابع جدول (39)</t>
  </si>
  <si>
    <t>Table (39)Con.</t>
  </si>
  <si>
    <t>عدد المدارس الابتدائية (الحكومية) وعدد التلامذة المقبولين والموجودين وأعضاء الهيئة التعليمية والاستقلالية والدوام حسب الجنس والمحافظة للعام الدراسي 2019/2018(ريف)</t>
  </si>
  <si>
    <t>عدد المدارس الابتدائية (الحكومية) وعدد التلامذة المقبولين والموجودين وأعضاء الهيئة التعليمية والاستقلالية والدوام حسب الجنس والمحافظة للعام الدراسي 2019/2018(حضر)</t>
  </si>
  <si>
    <t>جدول (42)</t>
  </si>
  <si>
    <t>Table (42)</t>
  </si>
  <si>
    <t>جدول  (43)</t>
  </si>
  <si>
    <t>جدول  (44)</t>
  </si>
  <si>
    <t>تابع جدول (42)</t>
  </si>
  <si>
    <t>Table (42)Con.</t>
  </si>
  <si>
    <t>تابع جدول (43)</t>
  </si>
  <si>
    <t>Table (43)Con.</t>
  </si>
  <si>
    <t>تابع جدول (44)</t>
  </si>
  <si>
    <t>Table (44)Con.</t>
  </si>
  <si>
    <t>عدد المدارس الابتدائية ( الحكومية )  وأعضاء الهيئة التعليمية  وعدد التلامذة المقبولين  والاستقلاليـــــــــة  حسب الجنس والمحافظة للعام الدراسي   2019/2018   (الصباحية فقط)</t>
  </si>
  <si>
    <t>جدول ( 45 )</t>
  </si>
  <si>
    <t>Table ( 45)</t>
  </si>
  <si>
    <t>جدول ( 46 )</t>
  </si>
  <si>
    <t>Table (46)</t>
  </si>
  <si>
    <t>جدول (  47 )</t>
  </si>
  <si>
    <t>جدول ( 48)</t>
  </si>
  <si>
    <t>Table (48)</t>
  </si>
  <si>
    <t>جدول ( 49)</t>
  </si>
  <si>
    <t>Table (49)</t>
  </si>
  <si>
    <t>عدد التلامذة الموجودين في المدارس الابتدائية ( الحكومية ) حسب الصف والجنس والمحافظة للعام الدراسي   2018/2017  (الصباحي فقط)</t>
  </si>
  <si>
    <t xml:space="preserve">   Number of enrolled  pupils at primary school (governmental ) by grade, gender, and  governorate for   2017/2018 (morning only)</t>
  </si>
  <si>
    <t>عدد التلامذة الموجودين في المدارس الابتدائية (الحكومية) حسب الصف والجنس والمحافظة للعام الدراسي 2019/2018 (المسائية فقط)</t>
  </si>
  <si>
    <t xml:space="preserve"> Number of enrolled pupils at primary school (governmental) by grade, gender, and  governorate for   2018/2019(Evening only)</t>
  </si>
  <si>
    <t>جدول (51 )</t>
  </si>
  <si>
    <t>Table (51)</t>
  </si>
  <si>
    <t>جدول (52 )</t>
  </si>
  <si>
    <t>Table 52)</t>
  </si>
  <si>
    <t>تابع  جدول(52)</t>
  </si>
  <si>
    <t xml:space="preserve">Table (52 ) Con. </t>
  </si>
  <si>
    <t>جدول ( 53 )</t>
  </si>
  <si>
    <t>جدول ( 54 )</t>
  </si>
  <si>
    <t>Table ( 54)</t>
  </si>
  <si>
    <t>جدول (  55 )</t>
  </si>
  <si>
    <t>Table(55)</t>
  </si>
  <si>
    <t>جدول (  56 )</t>
  </si>
  <si>
    <t>جدول ( 57 )</t>
  </si>
  <si>
    <t>Table(57)</t>
  </si>
  <si>
    <t>عمر10 سنة</t>
  </si>
  <si>
    <t xml:space="preserve">                                 عدد التلامذة الموجودين في الصف السادس (الحكومي) حسب العمر و الجنس و المحافظة  للعام الدراسي 2019/2018                            </t>
  </si>
  <si>
    <t>Number of enrolled pupils at sixth grade ( governmental ) by age , sex and governorate for 2018/2019</t>
  </si>
  <si>
    <t>جدول ( 60)</t>
  </si>
  <si>
    <t>جدول ( 61 )</t>
  </si>
  <si>
    <t>جدول ( 63)</t>
  </si>
  <si>
    <t>Table (63)</t>
  </si>
  <si>
    <t>جدول (65)</t>
  </si>
  <si>
    <t>جدول  (66)</t>
  </si>
  <si>
    <t>Table  (66)</t>
  </si>
  <si>
    <t>تابع جدول  (66)</t>
  </si>
  <si>
    <t>Table (66).con</t>
  </si>
  <si>
    <t>جدول (67)</t>
  </si>
  <si>
    <t>تابع جدول (67)</t>
  </si>
  <si>
    <t>Table (67)Con.</t>
  </si>
  <si>
    <t xml:space="preserve">Table (68) </t>
  </si>
  <si>
    <t xml:space="preserve"> جدول  (68 )</t>
  </si>
  <si>
    <t>mission &amp;scholarship</t>
  </si>
  <si>
    <t xml:space="preserve"> تابع  جدول  (68)</t>
  </si>
  <si>
    <t>Table (68) Con.</t>
  </si>
  <si>
    <t>Table (69)</t>
  </si>
  <si>
    <t>جدول ( 70)</t>
  </si>
  <si>
    <t>Table (70)</t>
  </si>
  <si>
    <t>جدول ( 71)</t>
  </si>
  <si>
    <t>Table ( 71)</t>
  </si>
  <si>
    <t>تابع جدول( 71)</t>
  </si>
  <si>
    <t>Table ( 71) Con.</t>
  </si>
  <si>
    <t>جدول ( 72 )</t>
  </si>
  <si>
    <t>Table( 72 )</t>
  </si>
  <si>
    <t>جدول (73)</t>
  </si>
  <si>
    <t>تابع  جدول (73)</t>
  </si>
  <si>
    <t>Table (73)</t>
  </si>
  <si>
    <t>Table (73)Con.</t>
  </si>
  <si>
    <t>جدول(74)</t>
  </si>
  <si>
    <t>Table (74)</t>
  </si>
  <si>
    <t xml:space="preserve"> جدول (  75 )</t>
  </si>
  <si>
    <t>Table (75)</t>
  </si>
  <si>
    <t xml:space="preserve"> تابع جدول (  75  )</t>
  </si>
  <si>
    <t>Table (75 )Con.</t>
  </si>
  <si>
    <t xml:space="preserve">جدول (76 ) </t>
  </si>
  <si>
    <t>Table (76)</t>
  </si>
  <si>
    <t>جدول (  77)</t>
  </si>
  <si>
    <t>Table (77 )</t>
  </si>
  <si>
    <t>جدول ( 78)</t>
  </si>
  <si>
    <t>Table (78)</t>
  </si>
  <si>
    <t>جدول ( 79)</t>
  </si>
  <si>
    <t>Table (79)</t>
  </si>
  <si>
    <t>جدول ( 80 )</t>
  </si>
  <si>
    <t>Table (80)</t>
  </si>
  <si>
    <t>جدول (81)</t>
  </si>
  <si>
    <t xml:space="preserve">  Number of pupils accepted enrolled  at fifth grade ( governmental ) special education  by age , sex and governorate for 2018/2019</t>
  </si>
  <si>
    <t>جدول (82)</t>
  </si>
  <si>
    <t>جدول (83)</t>
  </si>
  <si>
    <t>Table (83)</t>
  </si>
  <si>
    <t>جدول (84)</t>
  </si>
  <si>
    <t>Table (84)</t>
  </si>
  <si>
    <t xml:space="preserve">جدول (85) </t>
  </si>
  <si>
    <t>Table (85)</t>
  </si>
  <si>
    <t>جدول(86)</t>
  </si>
  <si>
    <t xml:space="preserve">جدول ( 87 ) </t>
  </si>
  <si>
    <t xml:space="preserve">جدول ( 88 ) </t>
  </si>
  <si>
    <t xml:space="preserve">جدول (89 ) </t>
  </si>
  <si>
    <t xml:space="preserve">جدول ( 90 ) </t>
  </si>
  <si>
    <t>تابع جدول (91 )</t>
  </si>
  <si>
    <t>جدول (91 )</t>
  </si>
  <si>
    <t>Table(91 )</t>
  </si>
  <si>
    <t>جدول (92)</t>
  </si>
  <si>
    <t>Table(92)</t>
  </si>
  <si>
    <t>جدول  (93)</t>
  </si>
  <si>
    <t>جدول (94)</t>
  </si>
  <si>
    <t>جدول (95)</t>
  </si>
  <si>
    <t>جدول (96)</t>
  </si>
  <si>
    <t xml:space="preserve">عدد التلامذة الموجودين وعدد الشعب في المدارس الابتدائية (الاهلي ) حسب الصف والجنس والمحافظة للعام الدراسي   2019/2018  </t>
  </si>
  <si>
    <t>جدول ( 97)</t>
  </si>
  <si>
    <t>جدول ( 98)</t>
  </si>
  <si>
    <t>Table (98 )</t>
  </si>
  <si>
    <t xml:space="preserve">جدول ( 99 ) </t>
  </si>
  <si>
    <t xml:space="preserve">Table( 99 ) </t>
  </si>
  <si>
    <t xml:space="preserve">تابع جدول ( 99 ) </t>
  </si>
  <si>
    <t xml:space="preserve"> Table( 99 ) Con.</t>
  </si>
  <si>
    <t xml:space="preserve">جدول (100) </t>
  </si>
  <si>
    <t>Table (100)</t>
  </si>
  <si>
    <t xml:space="preserve">جدول ( 101) </t>
  </si>
  <si>
    <t xml:space="preserve">جدول ( 102 ) </t>
  </si>
  <si>
    <t xml:space="preserve">جدول ( 103) </t>
  </si>
  <si>
    <t>جدول (104)</t>
  </si>
  <si>
    <t>Table(104)</t>
  </si>
  <si>
    <t xml:space="preserve">جدول (105 ) </t>
  </si>
  <si>
    <t xml:space="preserve">جدول ( 106) </t>
  </si>
  <si>
    <t xml:space="preserve">جدول (107) </t>
  </si>
  <si>
    <t xml:space="preserve">جدول (108) </t>
  </si>
  <si>
    <t xml:space="preserve">جدول (109) </t>
  </si>
  <si>
    <t>Table (109)</t>
  </si>
  <si>
    <t>جدول (110 )</t>
  </si>
  <si>
    <t>Table ( 110)</t>
  </si>
  <si>
    <t>جدول (112)</t>
  </si>
  <si>
    <t>جدول  (113)</t>
  </si>
  <si>
    <t>تابع جدول (113)</t>
  </si>
  <si>
    <t>Table  (113)con.</t>
  </si>
  <si>
    <t>تابع جدول  (113)</t>
  </si>
  <si>
    <t>Table(113) con.</t>
  </si>
  <si>
    <t>جدول ( 114)</t>
  </si>
  <si>
    <t>Table( 114)</t>
  </si>
  <si>
    <t>Table ( 114)Con.</t>
  </si>
  <si>
    <t>تابع جدول ( 114)</t>
  </si>
  <si>
    <t xml:space="preserve"> Number of teaching staff (private ) by Certificate  ,sex and governorate for   2018/2019</t>
  </si>
  <si>
    <t xml:space="preserve"> عدد أعضاء الهيئة التعليمية (الاهلي ) حسب  الشهادة و الجنس  والمحافظة للعام الدراسي 2019/2018</t>
  </si>
  <si>
    <t>جدول ( 115)</t>
  </si>
  <si>
    <t>Table( 115)</t>
  </si>
  <si>
    <t>Number of schools included in educational  guidance ,computer teaching ,Internet service , teaching of local foreign languages and schooling feeding for academic (privatel) year 2018/2019</t>
  </si>
  <si>
    <t>Special</t>
  </si>
  <si>
    <t>جدول (116)</t>
  </si>
  <si>
    <t>Table(116)</t>
  </si>
  <si>
    <t>تابع جدول (116)</t>
  </si>
  <si>
    <t>Table(116)Con.</t>
  </si>
  <si>
    <t>عدد المكتبات والمختبرات (اهلي) حسب المحافظة للعام الدراسي  2019/2018</t>
  </si>
  <si>
    <t>Number libraries&amp; Labs (private) By governorate for  2018/2019</t>
  </si>
  <si>
    <t>جدول(117)</t>
  </si>
  <si>
    <t>Table(117)</t>
  </si>
  <si>
    <t>inside of work force</t>
  </si>
  <si>
    <t>جدول ( 118)</t>
  </si>
  <si>
    <t>Table (118)</t>
  </si>
  <si>
    <t xml:space="preserve"> تابع  جدول  (118)</t>
  </si>
  <si>
    <t>Table (118) Con.</t>
  </si>
  <si>
    <t xml:space="preserve"> تابع جدول (118)</t>
  </si>
  <si>
    <t>جدول (119 )</t>
  </si>
  <si>
    <t>Table (119)</t>
  </si>
  <si>
    <t>جدول ( 120)</t>
  </si>
  <si>
    <t>Table (120)</t>
  </si>
  <si>
    <t>جدول (121)</t>
  </si>
  <si>
    <t>Noon-time</t>
  </si>
  <si>
    <t>جدول (122)</t>
  </si>
  <si>
    <t>Table (122)</t>
  </si>
  <si>
    <t>Number of primary schools (Religious) independence and the number of newpupils acceptable enrolled , present and  teaching staff  by  by sex and Governorate for  2018/2019 (Urban )</t>
  </si>
  <si>
    <t>جدول  (123)</t>
  </si>
  <si>
    <t>Table (123)</t>
  </si>
  <si>
    <t>جدول  (124)</t>
  </si>
  <si>
    <t>جدول ( 125 )</t>
  </si>
  <si>
    <t>Table (125)</t>
  </si>
  <si>
    <t>Number of primary schools (religious)and  teaching staff  and the number of newpupils  acceptable enrolled, independence   by sex and Governorate for  2018/2019 (Morning study)</t>
  </si>
  <si>
    <t>جدول (  126 )</t>
  </si>
  <si>
    <t>Table ( 126)</t>
  </si>
  <si>
    <t>جدول ( 127)</t>
  </si>
  <si>
    <t>Table (127 )</t>
  </si>
  <si>
    <t xml:space="preserve">جدول (128) </t>
  </si>
  <si>
    <t>جدول(129)</t>
  </si>
  <si>
    <t>Table(129)</t>
  </si>
  <si>
    <t xml:space="preserve">تابع جدول (129) </t>
  </si>
  <si>
    <t xml:space="preserve"> Table(129) Con.</t>
  </si>
  <si>
    <t xml:space="preserve">جدول ( 130 ) </t>
  </si>
  <si>
    <t xml:space="preserve">جدول (131 ) </t>
  </si>
  <si>
    <t xml:space="preserve">جدول ( 132) </t>
  </si>
  <si>
    <t xml:space="preserve">جدول ( 133) </t>
  </si>
  <si>
    <t>Table( 133)</t>
  </si>
  <si>
    <t xml:space="preserve">جدول ( 134) </t>
  </si>
  <si>
    <t>Table (134)</t>
  </si>
  <si>
    <t xml:space="preserve">جدول ( 135) </t>
  </si>
  <si>
    <t>Table (135)</t>
  </si>
  <si>
    <t>Number of enrolled  pupils at fourth grade (religious)  by age , sex and governorate for primary education  for 2018/2019</t>
  </si>
  <si>
    <t>Number of enrolled  pupils at third grade (religious) by age , sex and governorate for primary education for 2018/2019</t>
  </si>
  <si>
    <t xml:space="preserve">جدول (136) </t>
  </si>
  <si>
    <t>Table(136)</t>
  </si>
  <si>
    <t xml:space="preserve">جدول ( 137) </t>
  </si>
  <si>
    <t>Table( 137)</t>
  </si>
  <si>
    <t>Table(138)</t>
  </si>
  <si>
    <t xml:space="preserve">جدول ( 139 ) </t>
  </si>
  <si>
    <t>Table(139)</t>
  </si>
  <si>
    <t xml:space="preserve">جدول (140) </t>
  </si>
  <si>
    <t>Table(140)</t>
  </si>
  <si>
    <t xml:space="preserve">جدول (141) </t>
  </si>
  <si>
    <t>Table (141)</t>
  </si>
  <si>
    <t xml:space="preserve">          عدد اعضاء الهيئة التعليمية (الديني)حسب العنوان الوظيفي و الجنس و المحافظة للعام الدراسي 2019/2018</t>
  </si>
  <si>
    <t>Number of teaching staff (religious) by function title ,sex and governorate for 2018/2019</t>
  </si>
  <si>
    <t>جدول ( 142)</t>
  </si>
  <si>
    <t>Table  ( 142)</t>
  </si>
  <si>
    <t>Number of teaching staff (religious) by specialism  ,sex and governorate for  2018/2019</t>
  </si>
  <si>
    <t>جدول  (143)</t>
  </si>
  <si>
    <t>تابع جدول   (143)</t>
  </si>
  <si>
    <t>Table (143) Con.</t>
  </si>
  <si>
    <t xml:space="preserve">  عدد اعضاء الهيئة التعليمية (الديني) داخل وخارج  قوة العمل حسب الجنس والمحافظة للعام الدراسي 2019/2018</t>
  </si>
  <si>
    <t xml:space="preserve"> Number of teaching staff (religious) inside  and  out of working force  by ,sex and governorate for 2018/2019</t>
  </si>
  <si>
    <t>Table (146)</t>
  </si>
  <si>
    <t>Number of schools included in educational  guidance ,computer teaching ,Internet service , teaching of local foreign languages and schooling feeding for academic (religious) year 2018/2019</t>
  </si>
  <si>
    <t>Number libraries &amp;Labs (religious) By governorate for  2018/2019</t>
  </si>
  <si>
    <t>special</t>
  </si>
  <si>
    <t>الخـــلاصة الاجمالية في التعليم الابتدائي ( الحكومي والاهلي والديني ) وعدد المدارس والتلامذة المقبولين والموجودين واعضاء الهيئة التعليمية وعدد الشعب والابنية والمكتبات وعدد المدارس الطينية والمحافظة  للعام الدراسي 2019/2018</t>
  </si>
  <si>
    <t xml:space="preserve">الخـــلاصة الاجمالية في التعليم الابتدائي ( الحكومي ) وعدد المدارس والتلامذة المقبولين والموجودين واعضاء الهيئة التعليمية وعدد الشعب والابنية والمكتبات وعدد المدارس الطينية والمحافظة  للعام الدراسي 2019/2018 </t>
  </si>
  <si>
    <t xml:space="preserve">الخـــلاصة الاجمالية في التعليم الابتدائي (الاهلي ) وعدد المدارس والتلامذة المقبولين والموجودين واعضاء الهيئة التعليمية وعدد الشعب والابنية والمكتبات وعدد المدارس الطينية والمحافظة   للعام الدراسي 2019/2018 </t>
  </si>
  <si>
    <t>Summary  ( religion) at primary education schools No.of schools,NO.of pupils enrolled ,NO.of  pupils admitted, NO. of teaching staff,The namber of buildings,The number of libraries,No.of mud schools, for 2018/2019</t>
  </si>
  <si>
    <t xml:space="preserve">الخـــلاصة الاجمالية في التعليم الابتدائي (الديني ) وعدد المدارس والتلامذة المقبولين والموجودين واعضاء الهيئة التعليمية وعدد الشعب والابنية والمكتبات وعدد المدارس الطينية والمحافظة للعام الدراسي 2019/2018 </t>
  </si>
  <si>
    <t>عدد التلاميذ الموجودين في  المدارس الابتدائية (الحكومي و الاهلي والديني) حسب الصف والجنس والمحافظة للعام الدراسي  2019/2018    (الصباحية فقط)</t>
  </si>
  <si>
    <t>عدد التلاميذ الموجودين في  المدارس الابتدائية (الحكومي و الاهلي والديني) حسب الصف والجنس والمحافظة للعام الدراسي 2019/2018   (المسائية فقط)</t>
  </si>
  <si>
    <t>No.ofenrolld pupils at primary shools(government , private and religious) by class ,sex and Governorate for  2018/2019 (Morning&amp;Evening studying)</t>
  </si>
  <si>
    <t>No.ofenrolld pupils at primary shools(government , private and religious) by class ,sex and Governorate for  2018/2019 (Morning studying only)</t>
  </si>
  <si>
    <t>No.ofenrolld pupils at primary shools(government , private and religious) by class ,sex and Governorate for  2018/2019 (Evening studying only)</t>
  </si>
  <si>
    <t>Table (91 )Con.</t>
  </si>
  <si>
    <t>Table ( 149)</t>
  </si>
  <si>
    <t>تابع جدول  (83)</t>
  </si>
  <si>
    <t>Table (83)Con.</t>
  </si>
  <si>
    <r>
      <t xml:space="preserve">       عدد المدارس الابتدائية (الاهلية) وأعضاء الهيئة التعليمية وعدد التلامذة المقبولين واستقلالية حسب الجنس والمحافظة للعام الدراسي 2019/2018 (الصباحية فقط)</t>
    </r>
    <r>
      <rPr>
        <b/>
        <sz val="24"/>
        <rFont val="Arial"/>
        <family val="2"/>
      </rPr>
      <t>*</t>
    </r>
  </si>
  <si>
    <t>جدول ( 144)</t>
  </si>
  <si>
    <t>Table (144)</t>
  </si>
  <si>
    <t>جدول ( 145 )</t>
  </si>
  <si>
    <t>Table ( 145)</t>
  </si>
  <si>
    <t xml:space="preserve"> تابع  جدول ( 145 )</t>
  </si>
  <si>
    <t>Table( 145) Con.</t>
  </si>
  <si>
    <t xml:space="preserve"> تابع جدول  ( 145 )</t>
  </si>
  <si>
    <t>جدول (146)</t>
  </si>
  <si>
    <t>جدول ( 147)</t>
  </si>
  <si>
    <t>Table (147)</t>
  </si>
  <si>
    <t>جدول ( 148 )</t>
  </si>
  <si>
    <t>Table (148)</t>
  </si>
  <si>
    <t>جدول (149 )</t>
  </si>
  <si>
    <t>عدد المدارس الابتدائية (الحكومي والاهلي والديني) وعدد التلامذة المقبولين والموجودين وأعضاء الهيئة التعليمية والاستقلالية والدوام حسب الجنس والمحافظة للعام الدراسي 2019/2018(حضر)</t>
  </si>
  <si>
    <t xml:space="preserve">عدد المدارس الابتدائية (الحكومي و الاهلي والديني) وعدد التلامذة المقبولين والموجودين وأعضاء الهيئة التعليمية وعدد الشعب الاجمالي حسب الجنس والمحافظة للعام الدراسي 2019/2018 </t>
  </si>
  <si>
    <t xml:space="preserve">عدد المدارس الابتدائية (الحكومي و الاهلي والديني)  وأعضاء الهيئة التعليمية  وعدد التلامذة المقبولين  والاستقلالية المدرسة حسب الجنس والمحافظة (الصباحي والمسائي)  للعام الدراسي 2019/2018 </t>
  </si>
  <si>
    <t xml:space="preserve">عدد المدارس الابتدائية (الحكومي و الاهلي والديني)  وأعضاء الهيئة التعليمية  وعدد التلامذة المقبولين والاستقلالية المدرسة حسب الجنس والمحافظة  (الصباحية فقط) للعام الدراسي   2019/2018  </t>
  </si>
  <si>
    <t xml:space="preserve">عدد المدارس الابتدائية (الحكومي و الاهلي والديني) وأعضاء الهيئة التعليمية وعدد التلامذة المقبولين  والاستقلالية المدرسة حسب الجنس والمحافظة  (المسائية فقط) للعام الدراسي   2019/2018 </t>
  </si>
  <si>
    <t xml:space="preserve">عدد التلاميذ الموجودين في  المدارس الابتدائية (الحكومي و الاهلي والديني) حسب الصف والجنس والمحافظة  (الصباحية ومسائية) للعام الدراسي   2019/2018  </t>
  </si>
  <si>
    <t xml:space="preserve">عدد التلامذة الموجودين في التعليم الابتدائي ( الاهلي ) حسب الصف والجنس والعمر والمحافظة للعام الدراسي 2019/2018   </t>
  </si>
  <si>
    <t xml:space="preserve"> Number of enrolled pupils at  primary education (private) by grade, gender and age and  governorate for  2018/2019</t>
  </si>
  <si>
    <t xml:space="preserve">عدد التلامذة الموجودين  في المدارس الابتدائية ( الديني )  حسب الصف والجنس والمحافظة للعام الدراسي 2019/2018 (الصباحي فقط)  </t>
  </si>
  <si>
    <t>عدد المكتبات والمختبرات (الديني) حسب المحافظة للعام الدراسي  2019/2018</t>
  </si>
  <si>
    <t>عدد الأبنية المدرسية (الديني)حسب المحافظة للعام الدراسي 2019/2018</t>
  </si>
  <si>
    <t>Number of school buildings (religious) By governorate for  2018/2019</t>
  </si>
  <si>
    <t>عدد الأبنية المدرسية (الاهلي) حسب المحافظة للعام الدراسي  2019/2018</t>
  </si>
  <si>
    <t>Number of school buildings (governmental) by governorate for  2018/2019</t>
  </si>
  <si>
    <t>عدد الأبنية المدرسية (الحكومي و الاهلي والديني) حسب المحافظة للعام الدراسي  2019/2018</t>
  </si>
  <si>
    <t>Number of school buildings  (government , private and religious)by governorate for  2018/2019</t>
  </si>
  <si>
    <t xml:space="preserve">          عدد اعضاء الهيئة التعليمية (الحكومي و الاهلي والديني) حسب الاختصاص و الجنس و المحافظة للعام الدراسي 2019/2018</t>
  </si>
  <si>
    <t xml:space="preserve">          عدد اعضاء الهيئة التعليمية (الحكومي) حسب الاختصاص و الجنس و المحافظة للعام الدراسي  2019/2018</t>
  </si>
  <si>
    <t xml:space="preserve">          عدد اعضاء الهيئة التعليمية (الاهلي ) حسب الاختصاص و الجنس و المحافظة للعام الدراسي 2019/2018</t>
  </si>
  <si>
    <r>
      <t xml:space="preserve">         عدد المدارس الابتدائية (الديني) وأعضاء الهيئة التعليمية  وعدد التلامذة المقبولين حسب الجنس والمحافظة للعام الدراسي  2019/2018   (الصباحية فقط)</t>
    </r>
    <r>
      <rPr>
        <b/>
        <sz val="24"/>
        <rFont val="Arial"/>
        <family val="2"/>
      </rPr>
      <t>*</t>
    </r>
  </si>
  <si>
    <t xml:space="preserve">          عدد اعضاء الهيئة التعليمية (الديني) حسب الاختصاص والجنس و المحافظة للعام الدراسي 2019/2018</t>
  </si>
  <si>
    <t>جدول (150 )</t>
  </si>
  <si>
    <t>Table  (150 )</t>
  </si>
  <si>
    <t>تابع جدول (150 )</t>
  </si>
  <si>
    <t>Table  (150 )Con.</t>
  </si>
  <si>
    <t>جدول(151)</t>
  </si>
  <si>
    <t>Table ( 151)</t>
  </si>
  <si>
    <t>Number of youth  schools ( government) , schools have youth classes  environmental  location, classes and  enrolled  students , teaching staff  ,sex and governorate  for  2018/2019</t>
  </si>
  <si>
    <t xml:space="preserve">         عدد التلامذة الموجودين في جميع الصفوف (الحكومي والاهلي والديني) حسب العمر والجنس والمحافظة للعام الدراسي 2019/2018                                    </t>
  </si>
  <si>
    <t xml:space="preserve">  </t>
  </si>
  <si>
    <t>عدد التلامذة الموجودين في مدارس اليافعين (الحكومي) حسب المرحلة والجنس والمحافظة للعام الدراسي 2019/2018</t>
  </si>
  <si>
    <t xml:space="preserve">عدد التلامذة الموجودين في الصف الاول ( الأهلي )  حسب العمر والجنس والمحافظة  للتعليم الابتدائي للعام الدراسي 2019/2018 </t>
  </si>
  <si>
    <t>عدد التلامذة التاركين (الديني) حسب الصف والجنس والمحافظة  للعام الدراسي 2019/2018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</si>
</sst>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0.0"/>
  </numFmts>
  <fonts count="44">
    <font>
      <sz val="10"/>
      <name val="Arial"/>
      <charset val="178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name val="PT Bold Heading"/>
      <charset val="178"/>
    </font>
    <font>
      <b/>
      <sz val="12"/>
      <name val="Simplified Arabic"/>
      <family val="1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name val="PT Bold Heading"/>
      <charset val="178"/>
    </font>
    <font>
      <sz val="12"/>
      <name val="Arial"/>
      <family val="2"/>
    </font>
    <font>
      <sz val="9"/>
      <name val="Arial"/>
      <family val="2"/>
    </font>
    <font>
      <sz val="11"/>
      <color indexed="8"/>
      <name val="Calibri"/>
      <family val="2"/>
      <charset val="178"/>
    </font>
    <font>
      <b/>
      <sz val="12"/>
      <color indexed="8"/>
      <name val="Calibri"/>
      <family val="2"/>
    </font>
    <font>
      <sz val="12"/>
      <color indexed="8"/>
      <name val="Calibri"/>
      <family val="2"/>
      <charset val="178"/>
    </font>
    <font>
      <sz val="8"/>
      <name val="Arial"/>
      <family val="2"/>
    </font>
    <font>
      <b/>
      <sz val="11"/>
      <name val="PT Bold Heading"/>
      <charset val="178"/>
    </font>
    <font>
      <sz val="20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b/>
      <sz val="14"/>
      <color indexed="8"/>
      <name val="Arial"/>
      <family val="2"/>
    </font>
    <font>
      <b/>
      <u/>
      <sz val="14"/>
      <name val="Arial"/>
      <family val="2"/>
    </font>
    <font>
      <b/>
      <sz val="14"/>
      <name val="Simplified Arabic"/>
      <family val="1"/>
    </font>
    <font>
      <b/>
      <sz val="11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sz val="48"/>
      <name val="Arial"/>
      <family val="2"/>
    </font>
    <font>
      <u/>
      <sz val="12"/>
      <name val="Arial"/>
      <family val="2"/>
    </font>
    <font>
      <sz val="36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b/>
      <sz val="10"/>
      <name val="Times New Roman"/>
      <family val="1"/>
    </font>
    <font>
      <b/>
      <u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b/>
      <sz val="12"/>
      <color indexed="8"/>
      <name val="Times New Roman"/>
      <family val="1"/>
    </font>
    <font>
      <b/>
      <sz val="1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ck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" fillId="0" borderId="0"/>
  </cellStyleXfs>
  <cellXfs count="1460"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right" vertical="center" indent="1"/>
    </xf>
    <xf numFmtId="0" fontId="0" fillId="0" borderId="0" xfId="0" applyBorder="1"/>
    <xf numFmtId="0" fontId="4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horizontal="center" vertical="center" shrinkToFit="1"/>
    </xf>
    <xf numFmtId="0" fontId="14" fillId="0" borderId="2" xfId="0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wrapText="1"/>
    </xf>
    <xf numFmtId="0" fontId="16" fillId="0" borderId="2" xfId="2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 indent="1"/>
    </xf>
    <xf numFmtId="0" fontId="4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right" vertical="center" indent="1"/>
    </xf>
    <xf numFmtId="0" fontId="16" fillId="0" borderId="2" xfId="3" applyFont="1" applyFill="1" applyBorder="1" applyAlignment="1">
      <alignment horizontal="center" vertical="center"/>
    </xf>
    <xf numFmtId="0" fontId="16" fillId="0" borderId="4" xfId="3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/>
    </xf>
    <xf numFmtId="0" fontId="15" fillId="0" borderId="0" xfId="3" applyFill="1" applyBorder="1" applyAlignment="1">
      <alignment horizontal="center" vertical="center"/>
    </xf>
    <xf numFmtId="0" fontId="13" fillId="2" borderId="2" xfId="0" applyFont="1" applyFill="1" applyBorder="1" applyAlignment="1">
      <alignment horizontal="right" vertical="center" indent="1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7" fillId="0" borderId="2" xfId="2" applyFont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7" fillId="0" borderId="2" xfId="3" applyFont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/>
    </xf>
    <xf numFmtId="0" fontId="17" fillId="0" borderId="5" xfId="3" applyFont="1" applyBorder="1" applyAlignment="1">
      <alignment horizontal="center" vertical="center"/>
    </xf>
    <xf numFmtId="0" fontId="5" fillId="0" borderId="0" xfId="1"/>
    <xf numFmtId="0" fontId="16" fillId="0" borderId="2" xfId="2" applyFont="1" applyBorder="1" applyAlignment="1">
      <alignment horizontal="center" vertical="center" readingOrder="2"/>
    </xf>
    <xf numFmtId="0" fontId="4" fillId="3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center" indent="1"/>
    </xf>
    <xf numFmtId="0" fontId="13" fillId="2" borderId="0" xfId="0" applyFont="1" applyFill="1" applyBorder="1" applyAlignment="1">
      <alignment horizontal="right" vertical="center" indent="1"/>
    </xf>
    <xf numFmtId="0" fontId="4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right" vertical="center" indent="1"/>
    </xf>
    <xf numFmtId="0" fontId="0" fillId="4" borderId="0" xfId="0" applyFill="1"/>
    <xf numFmtId="0" fontId="4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right" vertical="center" indent="1"/>
    </xf>
    <xf numFmtId="0" fontId="9" fillId="3" borderId="0" xfId="0" applyFont="1" applyFill="1" applyBorder="1" applyAlignment="1">
      <alignment horizontal="right" vertical="center" indent="1"/>
    </xf>
    <xf numFmtId="0" fontId="4" fillId="5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right" vertical="center" indent="1"/>
    </xf>
    <xf numFmtId="0" fontId="4" fillId="5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right" vertical="center" indent="1"/>
    </xf>
    <xf numFmtId="0" fontId="4" fillId="6" borderId="2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right" vertical="center" indent="1"/>
    </xf>
    <xf numFmtId="0" fontId="4" fillId="6" borderId="0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right" vertical="center" indent="1"/>
    </xf>
    <xf numFmtId="0" fontId="3" fillId="7" borderId="0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7" borderId="7" xfId="0" applyFill="1" applyBorder="1"/>
    <xf numFmtId="0" fontId="0" fillId="7" borderId="0" xfId="0" applyFill="1"/>
    <xf numFmtId="0" fontId="9" fillId="7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17" fillId="0" borderId="0" xfId="3" applyFont="1" applyBorder="1" applyAlignment="1">
      <alignment horizontal="center" vertical="center"/>
    </xf>
    <xf numFmtId="0" fontId="0" fillId="0" borderId="2" xfId="0" applyBorder="1"/>
    <xf numFmtId="0" fontId="9" fillId="2" borderId="4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11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right" vertical="center" indent="1"/>
    </xf>
    <xf numFmtId="0" fontId="6" fillId="0" borderId="30" xfId="1" applyFont="1" applyFill="1" applyBorder="1" applyAlignment="1">
      <alignment horizontal="right" vertical="center" shrinkToFit="1"/>
    </xf>
    <xf numFmtId="0" fontId="6" fillId="0" borderId="27" xfId="1" applyFont="1" applyFill="1" applyBorder="1" applyAlignment="1">
      <alignment horizontal="right" vertical="center" shrinkToFit="1"/>
    </xf>
    <xf numFmtId="0" fontId="4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 indent="1"/>
    </xf>
    <xf numFmtId="0" fontId="26" fillId="0" borderId="27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wrapText="1"/>
    </xf>
    <xf numFmtId="0" fontId="6" fillId="0" borderId="27" xfId="1" applyFont="1" applyBorder="1" applyAlignment="1">
      <alignment horizontal="right" vertic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6" fillId="0" borderId="30" xfId="1" applyFont="1" applyBorder="1" applyAlignment="1">
      <alignment horizontal="right" vertical="center"/>
    </xf>
    <xf numFmtId="0" fontId="6" fillId="0" borderId="27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 wrapText="1"/>
    </xf>
    <xf numFmtId="0" fontId="5" fillId="0" borderId="0" xfId="1" applyFill="1" applyAlignment="1">
      <alignment horizontal="center"/>
    </xf>
    <xf numFmtId="0" fontId="5" fillId="0" borderId="0" xfId="1" applyFill="1"/>
    <xf numFmtId="0" fontId="14" fillId="0" borderId="0" xfId="1" applyFont="1" applyFill="1" applyAlignment="1">
      <alignment horizontal="center"/>
    </xf>
    <xf numFmtId="0" fontId="11" fillId="0" borderId="0" xfId="1" applyFont="1" applyFill="1" applyBorder="1"/>
    <xf numFmtId="0" fontId="6" fillId="0" borderId="27" xfId="1" applyFont="1" applyFill="1" applyBorder="1" applyAlignment="1">
      <alignment vertical="center"/>
    </xf>
    <xf numFmtId="0" fontId="6" fillId="0" borderId="27" xfId="1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vertical="center" wrapText="1"/>
    </xf>
    <xf numFmtId="0" fontId="11" fillId="0" borderId="0" xfId="1" applyFont="1" applyFill="1" applyAlignment="1">
      <alignment horizontal="center" vertical="center"/>
    </xf>
    <xf numFmtId="0" fontId="5" fillId="0" borderId="0" xfId="1" applyFill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" fillId="0" borderId="0" xfId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left" vertical="center" indent="1"/>
    </xf>
    <xf numFmtId="0" fontId="6" fillId="0" borderId="27" xfId="1" applyFont="1" applyFill="1" applyBorder="1" applyAlignment="1">
      <alignment horizontal="center" vertical="center"/>
    </xf>
    <xf numFmtId="0" fontId="6" fillId="0" borderId="30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shrinkToFit="1"/>
    </xf>
    <xf numFmtId="0" fontId="6" fillId="0" borderId="27" xfId="1" applyFont="1" applyFill="1" applyBorder="1" applyAlignment="1">
      <alignment horizontal="center" vertical="center" wrapText="1"/>
    </xf>
    <xf numFmtId="0" fontId="26" fillId="0" borderId="27" xfId="1" applyFont="1" applyFill="1" applyBorder="1" applyAlignment="1">
      <alignment horizontal="center" vertical="center"/>
    </xf>
    <xf numFmtId="0" fontId="28" fillId="0" borderId="27" xfId="2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 wrapText="1"/>
    </xf>
    <xf numFmtId="0" fontId="28" fillId="0" borderId="27" xfId="3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horizontal="left" vertical="center" indent="1"/>
    </xf>
    <xf numFmtId="0" fontId="27" fillId="0" borderId="0" xfId="1" applyFont="1" applyFill="1" applyBorder="1" applyAlignment="1">
      <alignment horizontal="center" vertical="center" shrinkToFit="1"/>
    </xf>
    <xf numFmtId="0" fontId="6" fillId="0" borderId="27" xfId="1" applyFont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readingOrder="1"/>
    </xf>
    <xf numFmtId="0" fontId="8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horizontal="left" vertical="center" readingOrder="1"/>
    </xf>
    <xf numFmtId="0" fontId="6" fillId="0" borderId="24" xfId="1" applyFont="1" applyFill="1" applyBorder="1" applyAlignment="1">
      <alignment horizontal="left" vertical="center" readingOrder="1"/>
    </xf>
    <xf numFmtId="0" fontId="6" fillId="0" borderId="27" xfId="1" applyFont="1" applyFill="1" applyBorder="1" applyAlignment="1">
      <alignment vertical="center"/>
    </xf>
    <xf numFmtId="0" fontId="8" fillId="0" borderId="13" xfId="0" applyFont="1" applyFill="1" applyBorder="1" applyAlignment="1">
      <alignment horizontal="right" vertical="center" wrapText="1" indent="1"/>
    </xf>
    <xf numFmtId="0" fontId="8" fillId="0" borderId="13" xfId="1" applyFont="1" applyFill="1" applyBorder="1" applyAlignment="1">
      <alignment vertical="center"/>
    </xf>
    <xf numFmtId="0" fontId="8" fillId="0" borderId="13" xfId="1" applyFont="1" applyFill="1" applyBorder="1" applyAlignment="1">
      <alignment horizontal="left" vertical="center"/>
    </xf>
    <xf numFmtId="0" fontId="13" fillId="0" borderId="0" xfId="1" applyFont="1" applyFill="1"/>
    <xf numFmtId="0" fontId="26" fillId="0" borderId="27" xfId="1" applyFont="1" applyFill="1" applyBorder="1" applyAlignment="1">
      <alignment horizontal="left" vertical="center" readingOrder="1"/>
    </xf>
    <xf numFmtId="0" fontId="26" fillId="0" borderId="0" xfId="1" applyFont="1" applyFill="1" applyAlignment="1">
      <alignment horizontal="center" vertical="center"/>
    </xf>
    <xf numFmtId="165" fontId="5" fillId="0" borderId="0" xfId="1" applyNumberFormat="1" applyFill="1"/>
    <xf numFmtId="0" fontId="6" fillId="0" borderId="27" xfId="1" applyFont="1" applyFill="1" applyBorder="1" applyAlignment="1">
      <alignment horizontal="right" vertical="center" textRotation="180"/>
    </xf>
    <xf numFmtId="0" fontId="11" fillId="0" borderId="0" xfId="1" applyFont="1" applyFill="1"/>
    <xf numFmtId="0" fontId="8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vertical="center"/>
    </xf>
    <xf numFmtId="0" fontId="6" fillId="0" borderId="25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readingOrder="1"/>
    </xf>
    <xf numFmtId="0" fontId="4" fillId="0" borderId="27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vertical="center" readingOrder="1"/>
    </xf>
    <xf numFmtId="0" fontId="5" fillId="0" borderId="0" xfId="1" applyFill="1" applyBorder="1"/>
    <xf numFmtId="0" fontId="4" fillId="0" borderId="25" xfId="1" applyFont="1" applyFill="1" applyBorder="1" applyAlignment="1">
      <alignment horizontal="right" vertical="center"/>
    </xf>
    <xf numFmtId="0" fontId="5" fillId="0" borderId="13" xfId="1" applyFill="1" applyBorder="1"/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/>
    </xf>
    <xf numFmtId="0" fontId="8" fillId="0" borderId="0" xfId="1" applyFont="1" applyFill="1" applyBorder="1" applyAlignment="1"/>
    <xf numFmtId="0" fontId="6" fillId="0" borderId="27" xfId="1" applyFont="1" applyFill="1" applyBorder="1" applyAlignment="1">
      <alignment vertical="center" shrinkToFit="1" readingOrder="2"/>
    </xf>
    <xf numFmtId="0" fontId="6" fillId="0" borderId="27" xfId="1" applyFont="1" applyFill="1" applyBorder="1" applyAlignment="1">
      <alignment horizontal="right" vertical="center" shrinkToFit="1" readingOrder="2"/>
    </xf>
    <xf numFmtId="0" fontId="0" fillId="0" borderId="0" xfId="0" applyFill="1"/>
    <xf numFmtId="0" fontId="6" fillId="0" borderId="0" xfId="1" applyFont="1" applyFill="1" applyBorder="1" applyAlignment="1">
      <alignment horizontal="center"/>
    </xf>
    <xf numFmtId="0" fontId="5" fillId="0" borderId="0" xfId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right" vertical="center" indent="1"/>
    </xf>
    <xf numFmtId="0" fontId="26" fillId="0" borderId="12" xfId="1" applyFont="1" applyFill="1" applyBorder="1" applyAlignment="1">
      <alignment horizontal="right" vertical="center" indent="1"/>
    </xf>
    <xf numFmtId="0" fontId="8" fillId="0" borderId="14" xfId="1" applyFont="1" applyFill="1" applyBorder="1" applyAlignment="1">
      <alignment horizontal="right" vertical="center" indent="1"/>
    </xf>
    <xf numFmtId="0" fontId="26" fillId="0" borderId="0" xfId="1" applyFont="1" applyFill="1" applyBorder="1" applyAlignment="1">
      <alignment horizontal="right" vertical="center" indent="1"/>
    </xf>
    <xf numFmtId="0" fontId="5" fillId="0" borderId="0" xfId="0" applyFont="1" applyFill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/>
    <xf numFmtId="0" fontId="6" fillId="0" borderId="13" xfId="1" applyFont="1" applyFill="1" applyBorder="1" applyAlignment="1">
      <alignment horizontal="center"/>
    </xf>
    <xf numFmtId="0" fontId="5" fillId="0" borderId="13" xfId="1" applyFill="1" applyBorder="1" applyAlignment="1">
      <alignment horizontal="center" vertical="center"/>
    </xf>
    <xf numFmtId="0" fontId="11" fillId="0" borderId="13" xfId="0" applyFont="1" applyFill="1" applyBorder="1"/>
    <xf numFmtId="0" fontId="6" fillId="0" borderId="33" xfId="1" applyFont="1" applyFill="1" applyBorder="1" applyAlignment="1">
      <alignment horizontal="right" vertical="center" shrinkToFit="1"/>
    </xf>
    <xf numFmtId="0" fontId="6" fillId="0" borderId="0" xfId="1" applyFont="1" applyFill="1" applyBorder="1" applyAlignment="1">
      <alignment horizontal="right" vertical="center" shrinkToFit="1"/>
    </xf>
    <xf numFmtId="0" fontId="25" fillId="0" borderId="27" xfId="0" applyFont="1" applyFill="1" applyBorder="1" applyAlignment="1">
      <alignment horizontal="center" vertical="center"/>
    </xf>
    <xf numFmtId="0" fontId="5" fillId="0" borderId="13" xfId="0" applyFont="1" applyFill="1" applyBorder="1"/>
    <xf numFmtId="0" fontId="8" fillId="0" borderId="13" xfId="1" applyFont="1" applyFill="1" applyBorder="1" applyAlignment="1">
      <alignment horizontal="center"/>
    </xf>
    <xf numFmtId="0" fontId="11" fillId="0" borderId="13" xfId="1" applyFont="1" applyFill="1" applyBorder="1" applyAlignment="1">
      <alignment horizontal="center" vertical="center"/>
    </xf>
    <xf numFmtId="0" fontId="26" fillId="0" borderId="33" xfId="1" applyFont="1" applyFill="1" applyBorder="1" applyAlignment="1">
      <alignment horizontal="right" vertical="center"/>
    </xf>
    <xf numFmtId="0" fontId="27" fillId="0" borderId="27" xfId="1" applyFont="1" applyFill="1" applyBorder="1" applyAlignment="1">
      <alignment horizontal="right" vertical="center" readingOrder="1"/>
    </xf>
    <xf numFmtId="0" fontId="11" fillId="0" borderId="0" xfId="1" applyFont="1" applyFill="1" applyBorder="1" applyAlignment="1">
      <alignment horizontal="center"/>
    </xf>
    <xf numFmtId="0" fontId="8" fillId="0" borderId="13" xfId="1" applyFont="1" applyFill="1" applyBorder="1" applyAlignment="1">
      <alignment horizontal="center" vertical="center" wrapText="1"/>
    </xf>
    <xf numFmtId="0" fontId="13" fillId="0" borderId="0" xfId="1" applyFont="1" applyFill="1" applyBorder="1"/>
    <xf numFmtId="0" fontId="6" fillId="0" borderId="32" xfId="1" applyFont="1" applyFill="1" applyBorder="1" applyAlignment="1">
      <alignment horizontal="right" vertical="center"/>
    </xf>
    <xf numFmtId="0" fontId="6" fillId="0" borderId="31" xfId="1" applyFont="1" applyFill="1" applyBorder="1" applyAlignment="1">
      <alignment horizontal="right" vertical="center"/>
    </xf>
    <xf numFmtId="0" fontId="5" fillId="0" borderId="0" xfId="1" applyFont="1" applyFill="1" applyAlignment="1">
      <alignment horizontal="center"/>
    </xf>
    <xf numFmtId="0" fontId="22" fillId="0" borderId="0" xfId="1" applyFont="1" applyFill="1"/>
    <xf numFmtId="0" fontId="6" fillId="0" borderId="27" xfId="0" applyFont="1" applyFill="1" applyBorder="1" applyAlignment="1">
      <alignment horizontal="center" vertical="center" shrinkToFit="1"/>
    </xf>
    <xf numFmtId="0" fontId="8" fillId="0" borderId="13" xfId="1" applyFont="1" applyFill="1" applyBorder="1" applyAlignment="1">
      <alignment vertical="center" wrapText="1"/>
    </xf>
    <xf numFmtId="0" fontId="5" fillId="0" borderId="0" xfId="1" applyFill="1" applyBorder="1" applyAlignment="1">
      <alignment horizontal="center"/>
    </xf>
    <xf numFmtId="0" fontId="6" fillId="0" borderId="28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4" fillId="0" borderId="27" xfId="1" applyFont="1" applyFill="1" applyBorder="1" applyAlignment="1">
      <alignment horizontal="right" vertical="center"/>
    </xf>
    <xf numFmtId="0" fontId="6" fillId="0" borderId="45" xfId="1" applyFont="1" applyFill="1" applyBorder="1" applyAlignment="1">
      <alignment horizontal="right" vertical="center"/>
    </xf>
    <xf numFmtId="0" fontId="5" fillId="0" borderId="0" xfId="1" applyFill="1" applyBorder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0" xfId="0" applyFont="1" applyFill="1" applyBorder="1" applyAlignment="1">
      <alignment vertical="center"/>
    </xf>
    <xf numFmtId="0" fontId="5" fillId="0" borderId="13" xfId="1" applyFont="1" applyFill="1" applyBorder="1"/>
    <xf numFmtId="0" fontId="6" fillId="0" borderId="27" xfId="1" applyFont="1" applyFill="1" applyBorder="1" applyAlignment="1">
      <alignment vertical="center" shrinkToFit="1"/>
    </xf>
    <xf numFmtId="0" fontId="10" fillId="0" borderId="0" xfId="1" applyFont="1" applyFill="1" applyAlignment="1">
      <alignment horizontal="center"/>
    </xf>
    <xf numFmtId="0" fontId="5" fillId="0" borderId="0" xfId="1" applyFont="1" applyFill="1" applyBorder="1"/>
    <xf numFmtId="165" fontId="5" fillId="0" borderId="0" xfId="1" applyNumberForma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8" fillId="0" borderId="0" xfId="1" applyFont="1" applyFill="1" applyBorder="1" applyAlignment="1">
      <alignment horizontal="center"/>
    </xf>
    <xf numFmtId="0" fontId="5" fillId="0" borderId="0" xfId="1" applyFill="1" applyAlignment="1"/>
    <xf numFmtId="0" fontId="6" fillId="0" borderId="25" xfId="1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0" xfId="0" applyFill="1" applyBorder="1"/>
    <xf numFmtId="0" fontId="22" fillId="0" borderId="0" xfId="0" applyFont="1" applyFill="1"/>
    <xf numFmtId="0" fontId="6" fillId="0" borderId="27" xfId="1" applyFont="1" applyFill="1" applyBorder="1" applyAlignment="1">
      <alignment horizontal="center" vertical="center" readingOrder="1"/>
    </xf>
    <xf numFmtId="0" fontId="13" fillId="0" borderId="0" xfId="0" applyFont="1" applyFill="1"/>
    <xf numFmtId="0" fontId="8" fillId="0" borderId="0" xfId="0" applyFont="1" applyFill="1"/>
    <xf numFmtId="0" fontId="11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13" fillId="0" borderId="27" xfId="0" applyFont="1" applyFill="1" applyBorder="1"/>
    <xf numFmtId="0" fontId="12" fillId="0" borderId="0" xfId="0" applyFont="1" applyFill="1" applyBorder="1" applyAlignment="1">
      <alignment vertical="center"/>
    </xf>
    <xf numFmtId="0" fontId="27" fillId="0" borderId="0" xfId="0" applyFont="1" applyFill="1"/>
    <xf numFmtId="0" fontId="27" fillId="0" borderId="0" xfId="0" applyFont="1" applyFill="1" applyBorder="1"/>
    <xf numFmtId="0" fontId="27" fillId="0" borderId="0" xfId="1" applyFont="1" applyFill="1" applyBorder="1"/>
    <xf numFmtId="0" fontId="6" fillId="0" borderId="27" xfId="1" applyFont="1" applyFill="1" applyBorder="1" applyAlignment="1">
      <alignment horizontal="right" vertical="center" indent="1" readingOrder="2"/>
    </xf>
    <xf numFmtId="0" fontId="6" fillId="0" borderId="27" xfId="1" applyFont="1" applyFill="1" applyBorder="1" applyAlignment="1">
      <alignment horizontal="right" vertical="center" indent="1" shrinkToFit="1" readingOrder="2"/>
    </xf>
    <xf numFmtId="0" fontId="6" fillId="0" borderId="0" xfId="1" applyFont="1" applyFill="1" applyBorder="1" applyAlignment="1">
      <alignment horizontal="right" vertical="center" indent="1" readingOrder="2"/>
    </xf>
    <xf numFmtId="0" fontId="6" fillId="0" borderId="0" xfId="1" applyFont="1" applyFill="1" applyBorder="1" applyAlignment="1">
      <alignment horizontal="right" vertical="center" indent="1" shrinkToFit="1" readingOrder="2"/>
    </xf>
    <xf numFmtId="16" fontId="5" fillId="0" borderId="0" xfId="1" applyNumberFormat="1" applyFill="1" applyBorder="1"/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readingOrder="1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vertical="center" readingOrder="1"/>
    </xf>
    <xf numFmtId="0" fontId="6" fillId="0" borderId="0" xfId="0" applyFont="1" applyFill="1" applyBorder="1" applyAlignment="1">
      <alignment vertical="center"/>
    </xf>
    <xf numFmtId="0" fontId="5" fillId="0" borderId="0" xfId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right" vertical="center"/>
    </xf>
    <xf numFmtId="0" fontId="28" fillId="0" borderId="0" xfId="2" applyFont="1" applyFill="1" applyBorder="1" applyAlignment="1">
      <alignment horizontal="center" vertical="center"/>
    </xf>
    <xf numFmtId="0" fontId="13" fillId="0" borderId="0" xfId="0" applyFont="1" applyFill="1" applyBorder="1"/>
    <xf numFmtId="0" fontId="8" fillId="0" borderId="13" xfId="1" applyFont="1" applyFill="1" applyBorder="1" applyAlignment="1">
      <alignment horizontal="center" vertical="center" wrapText="1"/>
    </xf>
    <xf numFmtId="0" fontId="27" fillId="0" borderId="0" xfId="1" applyFont="1" applyFill="1"/>
    <xf numFmtId="165" fontId="27" fillId="0" borderId="0" xfId="1" applyNumberFormat="1" applyFont="1" applyFill="1"/>
    <xf numFmtId="0" fontId="6" fillId="0" borderId="42" xfId="1" applyFont="1" applyFill="1" applyBorder="1" applyAlignment="1">
      <alignment horizontal="center" vertical="center" shrinkToFit="1"/>
    </xf>
    <xf numFmtId="0" fontId="6" fillId="0" borderId="0" xfId="1" applyFont="1" applyFill="1"/>
    <xf numFmtId="0" fontId="11" fillId="0" borderId="0" xfId="0" applyFont="1" applyFill="1"/>
    <xf numFmtId="0" fontId="6" fillId="0" borderId="0" xfId="0" applyFont="1" applyFill="1"/>
    <xf numFmtId="0" fontId="6" fillId="0" borderId="45" xfId="1" applyFont="1" applyFill="1" applyBorder="1" applyAlignment="1">
      <alignment horizontal="right" vertical="center" readingOrder="1"/>
    </xf>
    <xf numFmtId="0" fontId="6" fillId="0" borderId="27" xfId="1" applyFont="1" applyFill="1" applyBorder="1" applyAlignment="1">
      <alignment horizontal="right" vertical="center" readingOrder="1"/>
    </xf>
    <xf numFmtId="0" fontId="6" fillId="0" borderId="0" xfId="1" applyFont="1" applyFill="1" applyAlignment="1">
      <alignment horizontal="center"/>
    </xf>
    <xf numFmtId="0" fontId="6" fillId="0" borderId="0" xfId="1" applyFont="1" applyFill="1" applyBorder="1"/>
    <xf numFmtId="0" fontId="5" fillId="0" borderId="0" xfId="1" applyFill="1" applyAlignment="1">
      <alignment horizontal="right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left" vertical="center" readingOrder="1"/>
    </xf>
    <xf numFmtId="0" fontId="8" fillId="0" borderId="0" xfId="1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left" vertical="center"/>
    </xf>
    <xf numFmtId="0" fontId="6" fillId="0" borderId="33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/>
    </xf>
    <xf numFmtId="0" fontId="6" fillId="0" borderId="9" xfId="1" applyFont="1" applyFill="1" applyBorder="1" applyAlignment="1">
      <alignment vertical="center"/>
    </xf>
    <xf numFmtId="0" fontId="5" fillId="0" borderId="0" xfId="1" applyFill="1" applyBorder="1" applyAlignment="1">
      <alignment horizontal="center"/>
    </xf>
    <xf numFmtId="0" fontId="8" fillId="0" borderId="13" xfId="1" applyFont="1" applyFill="1" applyBorder="1" applyAlignment="1">
      <alignment horizontal="center" vertical="center" wrapText="1"/>
    </xf>
    <xf numFmtId="0" fontId="28" fillId="0" borderId="9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6" fillId="0" borderId="27" xfId="0" applyFont="1" applyFill="1" applyBorder="1"/>
    <xf numFmtId="0" fontId="8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right" vertical="center" wrapText="1" indent="1"/>
    </xf>
    <xf numFmtId="0" fontId="6" fillId="0" borderId="30" xfId="0" applyFont="1" applyFill="1" applyBorder="1" applyAlignment="1">
      <alignment horizontal="center" vertical="center" shrinkToFit="1"/>
    </xf>
    <xf numFmtId="0" fontId="6" fillId="0" borderId="45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readingOrder="1"/>
    </xf>
    <xf numFmtId="0" fontId="8" fillId="0" borderId="0" xfId="1" applyFont="1" applyFill="1" applyBorder="1" applyAlignment="1">
      <alignment horizontal="center" vertical="center" readingOrder="1"/>
    </xf>
    <xf numFmtId="0" fontId="28" fillId="0" borderId="0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 wrapText="1" indent="1"/>
    </xf>
    <xf numFmtId="0" fontId="6" fillId="0" borderId="0" xfId="1" applyFont="1" applyFill="1" applyBorder="1" applyAlignment="1">
      <alignment vertical="center" readingOrder="1"/>
    </xf>
    <xf numFmtId="0" fontId="32" fillId="0" borderId="0" xfId="1" applyFont="1" applyFill="1"/>
    <xf numFmtId="0" fontId="13" fillId="0" borderId="0" xfId="1" applyFont="1" applyFill="1" applyAlignment="1">
      <alignment horizontal="center"/>
    </xf>
    <xf numFmtId="0" fontId="6" fillId="0" borderId="13" xfId="1" applyFont="1" applyFill="1" applyBorder="1" applyAlignment="1">
      <alignment vertical="center"/>
    </xf>
    <xf numFmtId="0" fontId="6" fillId="0" borderId="33" xfId="1" applyFont="1" applyFill="1" applyBorder="1" applyAlignment="1">
      <alignment horizontal="right" vertical="center" readingOrder="2"/>
    </xf>
    <xf numFmtId="0" fontId="6" fillId="0" borderId="27" xfId="1" applyFont="1" applyFill="1" applyBorder="1" applyAlignment="1">
      <alignment horizontal="right" vertical="center" readingOrder="2"/>
    </xf>
    <xf numFmtId="0" fontId="6" fillId="0" borderId="0" xfId="1" applyFont="1" applyFill="1" applyBorder="1" applyAlignment="1">
      <alignment horizontal="right" vertical="center" readingOrder="2"/>
    </xf>
    <xf numFmtId="0" fontId="6" fillId="0" borderId="45" xfId="1" applyFont="1" applyFill="1" applyBorder="1" applyAlignment="1">
      <alignment horizontal="right" vertical="center" shrinkToFit="1"/>
    </xf>
    <xf numFmtId="0" fontId="6" fillId="0" borderId="47" xfId="1" applyFont="1" applyFill="1" applyBorder="1" applyAlignment="1">
      <alignment horizontal="right" vertical="center" shrinkToFit="1"/>
    </xf>
    <xf numFmtId="0" fontId="6" fillId="0" borderId="47" xfId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right" vertical="center" wrapText="1" indent="1"/>
    </xf>
    <xf numFmtId="0" fontId="13" fillId="0" borderId="13" xfId="0" applyFont="1" applyFill="1" applyBorder="1"/>
    <xf numFmtId="0" fontId="6" fillId="0" borderId="14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wrapText="1"/>
    </xf>
    <xf numFmtId="0" fontId="6" fillId="0" borderId="25" xfId="1" applyFont="1" applyFill="1" applyBorder="1" applyAlignment="1">
      <alignment horizontal="right" vertical="center"/>
    </xf>
    <xf numFmtId="0" fontId="5" fillId="0" borderId="0" xfId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8" fillId="0" borderId="13" xfId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28" fillId="0" borderId="0" xfId="3" applyFont="1" applyFill="1" applyBorder="1" applyAlignment="1">
      <alignment horizontal="center" vertical="center"/>
    </xf>
    <xf numFmtId="0" fontId="0" fillId="0" borderId="0" xfId="0" applyFill="1" applyAlignment="1">
      <alignment horizontal="left" indent="1"/>
    </xf>
    <xf numFmtId="0" fontId="5" fillId="0" borderId="0" xfId="0" applyFont="1" applyFill="1" applyAlignment="1">
      <alignment horizontal="left" indent="1"/>
    </xf>
    <xf numFmtId="0" fontId="4" fillId="0" borderId="27" xfId="0" applyFont="1" applyFill="1" applyBorder="1" applyAlignment="1">
      <alignment horizontal="right" vertical="center"/>
    </xf>
    <xf numFmtId="0" fontId="6" fillId="0" borderId="9" xfId="0" applyFont="1" applyFill="1" applyBorder="1" applyAlignment="1">
      <alignment vertical="center"/>
    </xf>
    <xf numFmtId="0" fontId="6" fillId="0" borderId="25" xfId="1" applyFont="1" applyFill="1" applyBorder="1" applyAlignment="1">
      <alignment horizontal="right" vertical="center"/>
    </xf>
    <xf numFmtId="0" fontId="5" fillId="0" borderId="0" xfId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 shrinkToFit="1"/>
    </xf>
    <xf numFmtId="0" fontId="6" fillId="0" borderId="0" xfId="1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vertical="center"/>
    </xf>
    <xf numFmtId="0" fontId="6" fillId="0" borderId="13" xfId="0" applyFont="1" applyFill="1" applyBorder="1"/>
    <xf numFmtId="0" fontId="5" fillId="0" borderId="0" xfId="1" applyFill="1" applyAlignment="1">
      <alignment horizontal="center"/>
    </xf>
    <xf numFmtId="0" fontId="20" fillId="0" borderId="9" xfId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 shrinkToFit="1"/>
    </xf>
    <xf numFmtId="0" fontId="6" fillId="0" borderId="27" xfId="0" applyFont="1" applyFill="1" applyBorder="1" applyAlignment="1">
      <alignment horizontal="right" vertical="center" shrinkToFit="1"/>
    </xf>
    <xf numFmtId="0" fontId="8" fillId="0" borderId="13" xfId="0" applyFont="1" applyFill="1" applyBorder="1" applyAlignment="1">
      <alignment horizontal="center" vertical="center"/>
    </xf>
    <xf numFmtId="0" fontId="28" fillId="0" borderId="27" xfId="3" applyFont="1" applyFill="1" applyBorder="1" applyAlignment="1">
      <alignment vertical="center"/>
    </xf>
    <xf numFmtId="0" fontId="28" fillId="0" borderId="25" xfId="2" applyFont="1" applyFill="1" applyBorder="1" applyAlignment="1">
      <alignment horizontal="center" vertical="center"/>
    </xf>
    <xf numFmtId="0" fontId="8" fillId="0" borderId="0" xfId="0" applyFont="1" applyFill="1" applyBorder="1"/>
    <xf numFmtId="0" fontId="26" fillId="0" borderId="46" xfId="1" applyFont="1" applyFill="1" applyBorder="1" applyAlignment="1">
      <alignment horizontal="right" vertical="center" readingOrder="1"/>
    </xf>
    <xf numFmtId="0" fontId="16" fillId="0" borderId="25" xfId="2" applyFont="1" applyFill="1" applyBorder="1" applyAlignment="1">
      <alignment horizontal="right" vertical="center"/>
    </xf>
    <xf numFmtId="0" fontId="16" fillId="0" borderId="27" xfId="2" applyFont="1" applyFill="1" applyBorder="1" applyAlignment="1">
      <alignment horizontal="center" vertical="center"/>
    </xf>
    <xf numFmtId="0" fontId="31" fillId="0" borderId="0" xfId="0" applyFont="1" applyAlignment="1"/>
    <xf numFmtId="0" fontId="8" fillId="0" borderId="1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 inden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wrapText="1"/>
    </xf>
    <xf numFmtId="0" fontId="8" fillId="0" borderId="13" xfId="1" applyFont="1" applyFill="1" applyBorder="1" applyAlignment="1"/>
    <xf numFmtId="0" fontId="8" fillId="0" borderId="0" xfId="1" applyFont="1" applyFill="1" applyBorder="1" applyAlignment="1">
      <alignment horizontal="center" vertical="center"/>
    </xf>
    <xf numFmtId="0" fontId="8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28" fillId="0" borderId="27" xfId="2" applyFont="1" applyFill="1" applyBorder="1" applyAlignment="1">
      <alignment horizontal="right" vertical="center"/>
    </xf>
    <xf numFmtId="0" fontId="6" fillId="0" borderId="42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 vertical="center" readingOrder="2"/>
    </xf>
    <xf numFmtId="0" fontId="6" fillId="0" borderId="27" xfId="0" applyFont="1" applyFill="1" applyBorder="1" applyAlignment="1">
      <alignment horizontal="right" vertical="center" shrinkToFit="1" readingOrder="2"/>
    </xf>
    <xf numFmtId="0" fontId="6" fillId="0" borderId="0" xfId="0" applyFont="1" applyFill="1" applyBorder="1" applyAlignment="1">
      <alignment horizontal="right" vertical="center" shrinkToFit="1" readingOrder="2"/>
    </xf>
    <xf numFmtId="0" fontId="6" fillId="0" borderId="27" xfId="0" applyFont="1" applyFill="1" applyBorder="1" applyAlignment="1">
      <alignment horizontal="right" vertical="center" readingOrder="2"/>
    </xf>
    <xf numFmtId="0" fontId="5" fillId="0" borderId="0" xfId="1" applyFill="1" applyBorder="1" applyAlignment="1">
      <alignment vertical="center"/>
    </xf>
    <xf numFmtId="0" fontId="6" fillId="0" borderId="41" xfId="1" applyFont="1" applyFill="1" applyBorder="1" applyAlignment="1">
      <alignment horizontal="right" vertical="center" shrinkToFit="1"/>
    </xf>
    <xf numFmtId="0" fontId="6" fillId="0" borderId="13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right" vertical="center" shrinkToFit="1"/>
    </xf>
    <xf numFmtId="0" fontId="6" fillId="0" borderId="47" xfId="1" applyFont="1" applyFill="1" applyBorder="1" applyAlignment="1">
      <alignment horizontal="right" vertical="center"/>
    </xf>
    <xf numFmtId="0" fontId="6" fillId="0" borderId="45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44" xfId="1" applyFont="1" applyFill="1" applyBorder="1" applyAlignment="1">
      <alignment horizontal="right"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47" xfId="1" applyFont="1" applyFill="1" applyBorder="1" applyAlignment="1">
      <alignment horizontal="right" vertical="center"/>
    </xf>
    <xf numFmtId="0" fontId="28" fillId="0" borderId="27" xfId="2" applyFont="1" applyFill="1" applyBorder="1" applyAlignment="1">
      <alignment horizontal="right" vertical="center"/>
    </xf>
    <xf numFmtId="0" fontId="28" fillId="0" borderId="25" xfId="2" applyFont="1" applyFill="1" applyBorder="1" applyAlignment="1">
      <alignment horizontal="right" vertical="center"/>
    </xf>
    <xf numFmtId="0" fontId="28" fillId="0" borderId="27" xfId="3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/>
    </xf>
    <xf numFmtId="0" fontId="28" fillId="0" borderId="0" xfId="3" applyFont="1" applyFill="1" applyBorder="1" applyAlignment="1">
      <alignment horizontal="right" vertical="center"/>
    </xf>
    <xf numFmtId="1" fontId="6" fillId="0" borderId="0" xfId="1" applyNumberFormat="1" applyFont="1" applyFill="1" applyBorder="1" applyAlignment="1">
      <alignment horizontal="right" vertical="center"/>
    </xf>
    <xf numFmtId="1" fontId="6" fillId="0" borderId="27" xfId="1" applyNumberFormat="1" applyFont="1" applyFill="1" applyBorder="1" applyAlignment="1">
      <alignment horizontal="right" vertical="center"/>
    </xf>
    <xf numFmtId="0" fontId="6" fillId="0" borderId="41" xfId="1" applyFont="1" applyFill="1" applyBorder="1" applyAlignment="1">
      <alignment horizontal="right" vertical="center" wrapText="1"/>
    </xf>
    <xf numFmtId="0" fontId="6" fillId="0" borderId="41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vertical="center" wrapText="1"/>
    </xf>
    <xf numFmtId="0" fontId="6" fillId="0" borderId="9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right" vertical="center" readingOrder="2"/>
    </xf>
    <xf numFmtId="0" fontId="28" fillId="0" borderId="13" xfId="3" applyFont="1" applyFill="1" applyBorder="1" applyAlignment="1">
      <alignment horizontal="right" vertical="center"/>
    </xf>
    <xf numFmtId="0" fontId="13" fillId="0" borderId="0" xfId="0" applyFont="1" applyFill="1" applyAlignment="1">
      <alignment horizontal="right"/>
    </xf>
    <xf numFmtId="0" fontId="28" fillId="0" borderId="0" xfId="5" applyFont="1" applyFill="1" applyBorder="1" applyAlignment="1">
      <alignment horizontal="right" vertical="center"/>
    </xf>
    <xf numFmtId="0" fontId="28" fillId="0" borderId="27" xfId="2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/>
    <xf numFmtId="0" fontId="21" fillId="0" borderId="27" xfId="0" applyFont="1" applyFill="1" applyBorder="1" applyAlignment="1">
      <alignment horizontal="right" vertical="center" shrinkToFit="1"/>
    </xf>
    <xf numFmtId="0" fontId="6" fillId="0" borderId="13" xfId="0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right" vertical="center" shrinkToFit="1"/>
    </xf>
    <xf numFmtId="0" fontId="6" fillId="0" borderId="27" xfId="0" applyFont="1" applyFill="1" applyBorder="1" applyAlignment="1">
      <alignment vertical="center" shrinkToFit="1"/>
    </xf>
    <xf numFmtId="0" fontId="6" fillId="0" borderId="27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shrinkToFit="1"/>
    </xf>
    <xf numFmtId="0" fontId="6" fillId="0" borderId="42" xfId="1" applyFont="1" applyFill="1" applyBorder="1" applyAlignment="1">
      <alignment horizontal="right" vertical="center" shrinkToFit="1"/>
    </xf>
    <xf numFmtId="0" fontId="6" fillId="0" borderId="41" xfId="1" applyFont="1" applyFill="1" applyBorder="1" applyAlignment="1">
      <alignment horizontal="center" vertical="center" shrinkToFit="1"/>
    </xf>
    <xf numFmtId="0" fontId="26" fillId="0" borderId="0" xfId="1" applyFont="1" applyFill="1" applyBorder="1" applyAlignment="1">
      <alignment horizontal="right" vertical="center"/>
    </xf>
    <xf numFmtId="0" fontId="6" fillId="0" borderId="42" xfId="1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 readingOrder="2"/>
    </xf>
    <xf numFmtId="0" fontId="6" fillId="0" borderId="47" xfId="1" applyFont="1" applyFill="1" applyBorder="1" applyAlignment="1">
      <alignment horizontal="right" vertical="center" readingOrder="2"/>
    </xf>
    <xf numFmtId="0" fontId="6" fillId="0" borderId="27" xfId="1" applyFont="1" applyFill="1" applyBorder="1" applyAlignment="1">
      <alignment vertical="center"/>
    </xf>
    <xf numFmtId="0" fontId="6" fillId="0" borderId="41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44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textRotation="90" wrapText="1"/>
    </xf>
    <xf numFmtId="0" fontId="6" fillId="0" borderId="13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6" fillId="0" borderId="13" xfId="1" applyFont="1" applyFill="1" applyBorder="1" applyAlignment="1">
      <alignment horizontal="right" vertical="center"/>
    </xf>
    <xf numFmtId="0" fontId="34" fillId="0" borderId="27" xfId="1" applyFont="1" applyFill="1" applyBorder="1" applyAlignment="1">
      <alignment horizontal="left" vertical="center" readingOrder="1"/>
    </xf>
    <xf numFmtId="0" fontId="28" fillId="0" borderId="13" xfId="2" applyFont="1" applyFill="1" applyBorder="1" applyAlignment="1">
      <alignment horizontal="right" vertical="center"/>
    </xf>
    <xf numFmtId="0" fontId="28" fillId="0" borderId="45" xfId="2" applyFont="1" applyFill="1" applyBorder="1" applyAlignment="1">
      <alignment horizontal="right" vertical="center"/>
    </xf>
    <xf numFmtId="0" fontId="28" fillId="0" borderId="41" xfId="2" applyFont="1" applyFill="1" applyBorder="1" applyAlignment="1">
      <alignment horizontal="right" vertical="center"/>
    </xf>
    <xf numFmtId="0" fontId="34" fillId="0" borderId="24" xfId="1" applyFont="1" applyFill="1" applyBorder="1" applyAlignment="1">
      <alignment horizontal="left" vertical="center" readingOrder="1"/>
    </xf>
    <xf numFmtId="0" fontId="34" fillId="0" borderId="0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right" vertical="center"/>
    </xf>
    <xf numFmtId="0" fontId="6" fillId="0" borderId="45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47" xfId="1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/>
    </xf>
    <xf numFmtId="0" fontId="6" fillId="0" borderId="41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center" vertical="center" shrinkToFit="1"/>
    </xf>
    <xf numFmtId="0" fontId="36" fillId="0" borderId="0" xfId="0" applyFont="1" applyFill="1"/>
    <xf numFmtId="0" fontId="36" fillId="0" borderId="0" xfId="0" applyFont="1" applyFill="1" applyAlignment="1">
      <alignment textRotation="90"/>
    </xf>
    <xf numFmtId="0" fontId="34" fillId="0" borderId="41" xfId="1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 readingOrder="2"/>
    </xf>
    <xf numFmtId="0" fontId="6" fillId="0" borderId="13" xfId="0" applyFont="1" applyFill="1" applyBorder="1" applyAlignment="1">
      <alignment horizontal="right" vertical="center"/>
    </xf>
    <xf numFmtId="0" fontId="6" fillId="0" borderId="45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right" vertical="center"/>
    </xf>
    <xf numFmtId="0" fontId="6" fillId="0" borderId="45" xfId="0" applyFont="1" applyFill="1" applyBorder="1" applyAlignment="1">
      <alignment horizontal="right" vertical="center"/>
    </xf>
    <xf numFmtId="0" fontId="6" fillId="0" borderId="47" xfId="0" applyFont="1" applyFill="1" applyBorder="1" applyAlignment="1">
      <alignment horizontal="right" vertical="center"/>
    </xf>
    <xf numFmtId="0" fontId="6" fillId="0" borderId="47" xfId="0" applyFont="1" applyFill="1" applyBorder="1" applyAlignment="1">
      <alignment horizontal="right" vertical="center" shrinkToFit="1"/>
    </xf>
    <xf numFmtId="0" fontId="6" fillId="0" borderId="41" xfId="0" applyFont="1" applyFill="1" applyBorder="1" applyAlignment="1">
      <alignment horizontal="right" vertical="center"/>
    </xf>
    <xf numFmtId="0" fontId="34" fillId="0" borderId="24" xfId="1" applyFont="1" applyFill="1" applyBorder="1" applyAlignment="1">
      <alignment horizontal="left" vertical="center" readingOrder="1"/>
    </xf>
    <xf numFmtId="0" fontId="34" fillId="0" borderId="41" xfId="1" applyFont="1" applyFill="1" applyBorder="1" applyAlignment="1">
      <alignment horizontal="center" vertical="center" textRotation="90" shrinkToFit="1"/>
    </xf>
    <xf numFmtId="0" fontId="34" fillId="0" borderId="0" xfId="1" applyFont="1" applyFill="1" applyBorder="1" applyAlignment="1">
      <alignment horizontal="center" vertical="center" shrinkToFit="1"/>
    </xf>
    <xf numFmtId="0" fontId="6" fillId="0" borderId="13" xfId="1" applyFont="1" applyFill="1" applyBorder="1" applyAlignment="1">
      <alignment horizontal="center" vertical="center" shrinkToFit="1"/>
    </xf>
    <xf numFmtId="0" fontId="6" fillId="0" borderId="45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horizontal="center" vertical="center" shrinkToFit="1"/>
    </xf>
    <xf numFmtId="0" fontId="36" fillId="0" borderId="0" xfId="1" applyFont="1" applyFill="1" applyBorder="1"/>
    <xf numFmtId="0" fontId="36" fillId="0" borderId="0" xfId="1" applyFont="1" applyFill="1"/>
    <xf numFmtId="0" fontId="34" fillId="0" borderId="0" xfId="1" applyFont="1" applyFill="1" applyBorder="1" applyAlignment="1">
      <alignment vertical="center"/>
    </xf>
    <xf numFmtId="0" fontId="5" fillId="0" borderId="0" xfId="1" applyFill="1" applyBorder="1" applyAlignment="1">
      <alignment horizontal="right"/>
    </xf>
    <xf numFmtId="0" fontId="8" fillId="0" borderId="0" xfId="1" applyFont="1" applyFill="1"/>
    <xf numFmtId="0" fontId="5" fillId="0" borderId="0" xfId="1" applyFill="1" applyAlignment="1">
      <alignment horizontal="right"/>
    </xf>
    <xf numFmtId="0" fontId="6" fillId="0" borderId="0" xfId="1" applyFont="1" applyFill="1" applyAlignment="1"/>
    <xf numFmtId="0" fontId="6" fillId="0" borderId="41" xfId="1" applyFont="1" applyFill="1" applyBorder="1" applyAlignment="1">
      <alignment horizontal="right" vertical="center" readingOrder="2"/>
    </xf>
    <xf numFmtId="0" fontId="6" fillId="0" borderId="42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right" vertical="center" readingOrder="1"/>
    </xf>
    <xf numFmtId="0" fontId="6" fillId="0" borderId="0" xfId="1" applyFont="1" applyFill="1" applyBorder="1" applyAlignment="1">
      <alignment horizontal="center" vertical="center" textRotation="90"/>
    </xf>
    <xf numFmtId="0" fontId="6" fillId="0" borderId="0" xfId="1" applyFont="1" applyFill="1" applyBorder="1" applyAlignment="1">
      <alignment horizontal="center" textRotation="90"/>
    </xf>
    <xf numFmtId="0" fontId="6" fillId="0" borderId="0" xfId="1" applyFont="1" applyFill="1" applyBorder="1" applyAlignment="1">
      <alignment horizontal="right" vertical="center" wrapText="1"/>
    </xf>
    <xf numFmtId="0" fontId="37" fillId="0" borderId="0" xfId="1" applyFont="1" applyFill="1"/>
    <xf numFmtId="0" fontId="6" fillId="0" borderId="43" xfId="1" applyFont="1" applyFill="1" applyBorder="1" applyAlignment="1">
      <alignment horizontal="right" vertical="center" shrinkToFit="1"/>
    </xf>
    <xf numFmtId="0" fontId="36" fillId="0" borderId="0" xfId="1" applyFont="1" applyFill="1" applyAlignment="1">
      <alignment horizontal="center" vertical="center"/>
    </xf>
    <xf numFmtId="0" fontId="38" fillId="0" borderId="24" xfId="1" applyFont="1" applyFill="1" applyBorder="1" applyAlignment="1">
      <alignment horizontal="left" vertical="center" readingOrder="1"/>
    </xf>
    <xf numFmtId="0" fontId="34" fillId="0" borderId="24" xfId="1" applyFont="1" applyFill="1" applyBorder="1" applyAlignment="1">
      <alignment horizontal="left" vertical="center" readingOrder="1"/>
    </xf>
    <xf numFmtId="0" fontId="28" fillId="0" borderId="27" xfId="5" applyFont="1" applyFill="1" applyBorder="1" applyAlignment="1">
      <alignment horizontal="right" vertical="center"/>
    </xf>
    <xf numFmtId="0" fontId="13" fillId="0" borderId="0" xfId="1" applyFont="1" applyFill="1" applyAlignment="1">
      <alignment horizontal="right"/>
    </xf>
    <xf numFmtId="0" fontId="28" fillId="0" borderId="45" xfId="5" applyFont="1" applyFill="1" applyBorder="1" applyAlignment="1">
      <alignment horizontal="right" vertical="center"/>
    </xf>
    <xf numFmtId="0" fontId="28" fillId="0" borderId="41" xfId="5" applyFont="1" applyFill="1" applyBorder="1" applyAlignment="1">
      <alignment horizontal="right" vertical="center"/>
    </xf>
    <xf numFmtId="0" fontId="6" fillId="0" borderId="41" xfId="0" applyFont="1" applyFill="1" applyBorder="1" applyAlignment="1">
      <alignment horizontal="right" vertical="center" shrinkToFit="1"/>
    </xf>
    <xf numFmtId="0" fontId="26" fillId="0" borderId="27" xfId="1" applyFont="1" applyFill="1" applyBorder="1" applyAlignment="1">
      <alignment horizontal="right" vertical="center" shrinkToFit="1"/>
    </xf>
    <xf numFmtId="0" fontId="6" fillId="0" borderId="0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left" vertical="center" readingOrder="1"/>
    </xf>
    <xf numFmtId="0" fontId="6" fillId="0" borderId="45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3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 readingOrder="1"/>
    </xf>
    <xf numFmtId="0" fontId="6" fillId="0" borderId="42" xfId="1" applyFont="1" applyFill="1" applyBorder="1" applyAlignment="1">
      <alignment horizontal="center" vertical="center"/>
    </xf>
    <xf numFmtId="0" fontId="8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 wrapText="1"/>
    </xf>
    <xf numFmtId="0" fontId="34" fillId="0" borderId="41" xfId="1" applyFont="1" applyFill="1" applyBorder="1" applyAlignment="1">
      <alignment horizontal="center" vertical="center" wrapText="1"/>
    </xf>
    <xf numFmtId="0" fontId="6" fillId="0" borderId="23" xfId="1" applyFont="1" applyFill="1" applyBorder="1" applyAlignment="1">
      <alignment vertical="center"/>
    </xf>
    <xf numFmtId="0" fontId="5" fillId="0" borderId="0" xfId="1" applyFill="1" applyAlignment="1">
      <alignment horizontal="center"/>
    </xf>
    <xf numFmtId="0" fontId="34" fillId="0" borderId="24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0" fontId="6" fillId="0" borderId="41" xfId="1" applyFont="1" applyFill="1" applyBorder="1" applyAlignment="1">
      <alignment horizontal="center" vertical="center"/>
    </xf>
    <xf numFmtId="0" fontId="34" fillId="0" borderId="27" xfId="1" applyFont="1" applyFill="1" applyBorder="1" applyAlignment="1">
      <alignment horizontal="left" vertical="center" readingOrder="1"/>
    </xf>
    <xf numFmtId="0" fontId="6" fillId="0" borderId="27" xfId="1" applyFont="1" applyFill="1" applyBorder="1" applyAlignment="1">
      <alignment horizontal="right" vertical="center"/>
    </xf>
    <xf numFmtId="0" fontId="6" fillId="0" borderId="45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3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 readingOrder="1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shrinkToFit="1"/>
    </xf>
    <xf numFmtId="0" fontId="6" fillId="0" borderId="0" xfId="1" applyFont="1" applyFill="1" applyBorder="1" applyAlignment="1">
      <alignment horizontal="center" vertical="center" textRotation="90" wrapText="1"/>
    </xf>
    <xf numFmtId="0" fontId="6" fillId="0" borderId="42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 readingOrder="1"/>
    </xf>
    <xf numFmtId="0" fontId="6" fillId="0" borderId="41" xfId="0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4" fillId="0" borderId="24" xfId="1" applyFont="1" applyFill="1" applyBorder="1" applyAlignment="1">
      <alignment horizontal="left" vertical="center" readingOrder="1"/>
    </xf>
    <xf numFmtId="0" fontId="34" fillId="0" borderId="0" xfId="1" applyFont="1" applyFill="1" applyBorder="1" applyAlignment="1">
      <alignment horizontal="left" vertical="center" shrinkToFit="1"/>
    </xf>
    <xf numFmtId="0" fontId="34" fillId="0" borderId="37" xfId="1" applyFont="1" applyFill="1" applyBorder="1" applyAlignment="1">
      <alignment horizontal="left" vertical="center" readingOrder="1"/>
    </xf>
    <xf numFmtId="0" fontId="34" fillId="0" borderId="41" xfId="1" applyFont="1" applyFill="1" applyBorder="1" applyAlignment="1">
      <alignment horizontal="right" vertical="center" wrapText="1"/>
    </xf>
    <xf numFmtId="0" fontId="34" fillId="0" borderId="41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horizontal="right" shrinkToFit="1"/>
    </xf>
    <xf numFmtId="0" fontId="34" fillId="0" borderId="41" xfId="1" applyFont="1" applyBorder="1" applyAlignment="1">
      <alignment horizontal="center" vertical="center" wrapText="1"/>
    </xf>
    <xf numFmtId="0" fontId="36" fillId="0" borderId="0" xfId="1" applyFont="1"/>
    <xf numFmtId="0" fontId="34" fillId="0" borderId="42" xfId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vertical="center"/>
    </xf>
    <xf numFmtId="0" fontId="6" fillId="0" borderId="45" xfId="1" applyFont="1" applyFill="1" applyBorder="1" applyAlignment="1">
      <alignment vertical="center" readingOrder="1"/>
    </xf>
    <xf numFmtId="0" fontId="4" fillId="0" borderId="0" xfId="1" applyFont="1" applyFill="1" applyBorder="1" applyAlignment="1">
      <alignment vertical="center"/>
    </xf>
    <xf numFmtId="0" fontId="34" fillId="0" borderId="41" xfId="1" applyFont="1" applyFill="1" applyBorder="1" applyAlignment="1">
      <alignment horizontal="left" textRotation="90"/>
    </xf>
    <xf numFmtId="0" fontId="8" fillId="0" borderId="1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34" fillId="0" borderId="27" xfId="1" applyFont="1" applyFill="1" applyBorder="1" applyAlignment="1">
      <alignment horizontal="left" vertical="center" readingOrder="1"/>
    </xf>
    <xf numFmtId="0" fontId="6" fillId="0" borderId="45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0" fontId="6" fillId="0" borderId="42" xfId="1" applyFont="1" applyFill="1" applyBorder="1" applyAlignment="1">
      <alignment horizontal="center" vertical="center"/>
    </xf>
    <xf numFmtId="0" fontId="34" fillId="0" borderId="41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 wrapText="1"/>
    </xf>
    <xf numFmtId="0" fontId="6" fillId="0" borderId="45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right" vertical="center"/>
    </xf>
    <xf numFmtId="0" fontId="4" fillId="0" borderId="27" xfId="1" applyFont="1" applyFill="1" applyBorder="1" applyAlignment="1">
      <alignment horizontal="right" vertical="center"/>
    </xf>
    <xf numFmtId="0" fontId="6" fillId="0" borderId="30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center" vertical="center"/>
    </xf>
    <xf numFmtId="0" fontId="6" fillId="0" borderId="44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readingOrder="1"/>
    </xf>
    <xf numFmtId="0" fontId="0" fillId="0" borderId="0" xfId="0" applyFill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0" fontId="5" fillId="0" borderId="0" xfId="1" applyFill="1" applyBorder="1" applyAlignment="1">
      <alignment horizontal="center"/>
    </xf>
    <xf numFmtId="0" fontId="6" fillId="0" borderId="27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6" fillId="8" borderId="27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wrapText="1" shrinkToFit="1"/>
    </xf>
    <xf numFmtId="0" fontId="6" fillId="0" borderId="0" xfId="1" applyFont="1" applyFill="1" applyBorder="1" applyAlignment="1">
      <alignment horizontal="center" vertical="center" shrinkToFit="1"/>
    </xf>
    <xf numFmtId="0" fontId="6" fillId="0" borderId="47" xfId="1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center" vertical="center"/>
    </xf>
    <xf numFmtId="0" fontId="8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 wrapText="1"/>
    </xf>
    <xf numFmtId="0" fontId="34" fillId="0" borderId="13" xfId="1" applyFont="1" applyFill="1" applyBorder="1" applyAlignment="1">
      <alignment horizontal="center" vertical="center" readingOrder="1"/>
    </xf>
    <xf numFmtId="0" fontId="6" fillId="0" borderId="41" xfId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0" fontId="13" fillId="0" borderId="9" xfId="0" applyFont="1" applyFill="1" applyBorder="1"/>
    <xf numFmtId="0" fontId="13" fillId="0" borderId="0" xfId="0" applyFont="1" applyFill="1" applyBorder="1"/>
    <xf numFmtId="0" fontId="6" fillId="0" borderId="24" xfId="1" applyFont="1" applyFill="1" applyBorder="1" applyAlignment="1">
      <alignment horizontal="left" vertical="center" readingOrder="1"/>
    </xf>
    <xf numFmtId="0" fontId="6" fillId="0" borderId="13" xfId="1" applyFont="1" applyFill="1" applyBorder="1" applyAlignment="1">
      <alignment horizontal="right" vertical="center"/>
    </xf>
    <xf numFmtId="0" fontId="34" fillId="0" borderId="41" xfId="1" applyFont="1" applyFill="1" applyBorder="1" applyAlignment="1">
      <alignment horizontal="center" vertical="center" wrapText="1"/>
    </xf>
    <xf numFmtId="0" fontId="5" fillId="0" borderId="0" xfId="1" applyFill="1" applyAlignment="1">
      <alignment horizontal="center"/>
    </xf>
    <xf numFmtId="0" fontId="34" fillId="0" borderId="13" xfId="1" applyFont="1" applyFill="1" applyBorder="1" applyAlignment="1">
      <alignment horizontal="center" vertical="center"/>
    </xf>
    <xf numFmtId="0" fontId="34" fillId="0" borderId="24" xfId="1" applyFont="1" applyFill="1" applyBorder="1" applyAlignment="1">
      <alignment horizontal="left" vertical="center" readingOrder="1"/>
    </xf>
    <xf numFmtId="0" fontId="34" fillId="0" borderId="27" xfId="1" applyFont="1" applyFill="1" applyBorder="1" applyAlignment="1">
      <alignment vertical="center" readingOrder="1"/>
    </xf>
    <xf numFmtId="0" fontId="37" fillId="0" borderId="0" xfId="1" applyFont="1" applyFill="1" applyBorder="1"/>
    <xf numFmtId="0" fontId="6" fillId="0" borderId="0" xfId="1" applyFont="1" applyFill="1" applyBorder="1" applyAlignment="1">
      <alignment vertical="center" shrinkToFit="1" readingOrder="2"/>
    </xf>
    <xf numFmtId="0" fontId="35" fillId="0" borderId="0" xfId="1" applyFont="1" applyFill="1" applyBorder="1" applyAlignment="1"/>
    <xf numFmtId="0" fontId="34" fillId="0" borderId="27" xfId="1" applyFont="1" applyFill="1" applyBorder="1" applyAlignment="1">
      <alignment horizontal="left" vertical="center" shrinkToFit="1"/>
    </xf>
    <xf numFmtId="0" fontId="36" fillId="0" borderId="0" xfId="1" applyFont="1" applyFill="1" applyAlignment="1">
      <alignment horizontal="center"/>
    </xf>
    <xf numFmtId="0" fontId="6" fillId="0" borderId="27" xfId="1" applyFont="1" applyFill="1" applyBorder="1" applyAlignment="1">
      <alignment vertical="center" readingOrder="2"/>
    </xf>
    <xf numFmtId="0" fontId="6" fillId="0" borderId="0" xfId="1" applyFont="1" applyFill="1" applyBorder="1" applyAlignment="1">
      <alignment horizontal="right" vertical="center" wrapText="1" shrinkToFit="1"/>
    </xf>
    <xf numFmtId="0" fontId="40" fillId="0" borderId="0" xfId="1" applyFont="1" applyFill="1"/>
    <xf numFmtId="0" fontId="34" fillId="0" borderId="0" xfId="1" applyFont="1" applyFill="1" applyBorder="1" applyAlignment="1">
      <alignment vertical="center"/>
    </xf>
    <xf numFmtId="0" fontId="34" fillId="0" borderId="24" xfId="1" applyFont="1" applyFill="1" applyBorder="1" applyAlignment="1">
      <alignment vertical="center" readingOrder="1"/>
    </xf>
    <xf numFmtId="0" fontId="34" fillId="0" borderId="0" xfId="1" applyFont="1" applyFill="1" applyBorder="1" applyAlignment="1">
      <alignment horizontal="right" vertical="center"/>
    </xf>
    <xf numFmtId="0" fontId="6" fillId="8" borderId="27" xfId="1" applyFont="1" applyFill="1" applyBorder="1" applyAlignment="1">
      <alignment horizontal="right" vertical="center" readingOrder="1"/>
    </xf>
    <xf numFmtId="0" fontId="34" fillId="8" borderId="27" xfId="1" applyFont="1" applyFill="1" applyBorder="1" applyAlignment="1">
      <alignment horizontal="left" vertical="center" readingOrder="1"/>
    </xf>
    <xf numFmtId="0" fontId="6" fillId="0" borderId="42" xfId="0" applyFont="1" applyFill="1" applyBorder="1" applyAlignment="1">
      <alignment horizontal="right" vertical="center"/>
    </xf>
    <xf numFmtId="0" fontId="6" fillId="0" borderId="9" xfId="0" applyFont="1" applyFill="1" applyBorder="1"/>
    <xf numFmtId="0" fontId="6" fillId="0" borderId="0" xfId="0" applyFont="1" applyFill="1" applyBorder="1"/>
    <xf numFmtId="0" fontId="6" fillId="0" borderId="45" xfId="0" applyFont="1" applyFill="1" applyBorder="1"/>
    <xf numFmtId="0" fontId="6" fillId="0" borderId="41" xfId="0" applyFont="1" applyFill="1" applyBorder="1"/>
    <xf numFmtId="0" fontId="40" fillId="0" borderId="0" xfId="1" applyFont="1" applyFill="1" applyBorder="1"/>
    <xf numFmtId="0" fontId="38" fillId="0" borderId="0" xfId="1" applyFont="1" applyFill="1" applyBorder="1"/>
    <xf numFmtId="0" fontId="27" fillId="0" borderId="0" xfId="1" applyFont="1" applyFill="1" applyBorder="1" applyAlignment="1">
      <alignment horizontal="right"/>
    </xf>
    <xf numFmtId="0" fontId="6" fillId="0" borderId="13" xfId="1" applyFont="1" applyFill="1" applyBorder="1" applyAlignment="1">
      <alignment vertical="center" readingOrder="2"/>
    </xf>
    <xf numFmtId="0" fontId="6" fillId="0" borderId="45" xfId="1" applyFont="1" applyFill="1" applyBorder="1" applyAlignment="1">
      <alignment vertical="center" readingOrder="2"/>
    </xf>
    <xf numFmtId="0" fontId="6" fillId="0" borderId="45" xfId="1" applyFont="1" applyFill="1" applyBorder="1" applyAlignment="1">
      <alignment vertical="center" shrinkToFit="1" readingOrder="2"/>
    </xf>
    <xf numFmtId="0" fontId="6" fillId="0" borderId="41" xfId="1" applyFont="1" applyFill="1" applyBorder="1" applyAlignment="1">
      <alignment vertical="center" readingOrder="2"/>
    </xf>
    <xf numFmtId="0" fontId="6" fillId="0" borderId="41" xfId="1" applyFont="1" applyFill="1" applyBorder="1" applyAlignment="1">
      <alignment vertical="center" shrinkToFit="1" readingOrder="2"/>
    </xf>
    <xf numFmtId="0" fontId="5" fillId="0" borderId="45" xfId="1" applyFill="1" applyBorder="1" applyAlignment="1">
      <alignment horizontal="right" vertical="center"/>
    </xf>
    <xf numFmtId="0" fontId="6" fillId="0" borderId="47" xfId="1" applyFont="1" applyFill="1" applyBorder="1" applyAlignment="1">
      <alignment vertical="center"/>
    </xf>
    <xf numFmtId="0" fontId="38" fillId="0" borderId="0" xfId="1" applyFont="1" applyFill="1"/>
    <xf numFmtId="0" fontId="34" fillId="0" borderId="0" xfId="1" applyFont="1" applyFill="1" applyBorder="1" applyAlignment="1">
      <alignment horizontal="center" vertical="center" wrapText="1" shrinkToFit="1"/>
    </xf>
    <xf numFmtId="0" fontId="34" fillId="0" borderId="0" xfId="1" applyFont="1" applyFill="1" applyBorder="1" applyAlignment="1">
      <alignment horizontal="right" vertical="center" wrapText="1" shrinkToFit="1"/>
    </xf>
    <xf numFmtId="0" fontId="8" fillId="0" borderId="45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vertical="center" shrinkToFit="1"/>
    </xf>
    <xf numFmtId="0" fontId="6" fillId="0" borderId="45" xfId="1" applyFont="1" applyFill="1" applyBorder="1" applyAlignment="1">
      <alignment vertical="center" wrapText="1"/>
    </xf>
    <xf numFmtId="0" fontId="13" fillId="0" borderId="27" xfId="1" applyFont="1" applyFill="1" applyBorder="1" applyAlignment="1"/>
    <xf numFmtId="0" fontId="6" fillId="0" borderId="41" xfId="1" applyFont="1" applyFill="1" applyBorder="1" applyAlignment="1">
      <alignment vertical="center" shrinkToFit="1"/>
    </xf>
    <xf numFmtId="0" fontId="13" fillId="0" borderId="41" xfId="1" applyFont="1" applyFill="1" applyBorder="1" applyAlignment="1"/>
    <xf numFmtId="0" fontId="6" fillId="0" borderId="41" xfId="1" applyFont="1" applyFill="1" applyBorder="1" applyAlignment="1">
      <alignment vertical="center" wrapText="1"/>
    </xf>
    <xf numFmtId="0" fontId="6" fillId="0" borderId="42" xfId="1" applyFont="1" applyFill="1" applyBorder="1" applyAlignment="1">
      <alignment vertical="center" shrinkToFit="1"/>
    </xf>
    <xf numFmtId="0" fontId="13" fillId="0" borderId="0" xfId="1" applyFont="1" applyFill="1" applyAlignment="1"/>
    <xf numFmtId="0" fontId="6" fillId="0" borderId="0" xfId="1" applyFont="1" applyFill="1" applyBorder="1" applyAlignment="1">
      <alignment vertical="center" textRotation="90" wrapText="1"/>
    </xf>
    <xf numFmtId="164" fontId="6" fillId="0" borderId="0" xfId="1" applyNumberFormat="1" applyFont="1" applyFill="1" applyBorder="1" applyAlignment="1">
      <alignment horizontal="center" vertical="center" textRotation="90" wrapText="1" shrinkToFit="1"/>
    </xf>
    <xf numFmtId="0" fontId="6" fillId="0" borderId="44" xfId="1" applyFont="1" applyFill="1" applyBorder="1" applyAlignment="1">
      <alignment vertical="center" shrinkToFit="1"/>
    </xf>
    <xf numFmtId="0" fontId="6" fillId="0" borderId="47" xfId="1" applyFont="1" applyFill="1" applyBorder="1" applyAlignment="1">
      <alignment vertical="center" shrinkToFit="1"/>
    </xf>
    <xf numFmtId="0" fontId="6" fillId="0" borderId="13" xfId="1" applyFont="1" applyFill="1" applyBorder="1" applyAlignment="1">
      <alignment vertical="center" shrinkToFit="1"/>
    </xf>
    <xf numFmtId="0" fontId="34" fillId="0" borderId="45" xfId="1" applyFont="1" applyFill="1" applyBorder="1" applyAlignment="1">
      <alignment horizontal="center" vertical="center"/>
    </xf>
    <xf numFmtId="0" fontId="34" fillId="0" borderId="45" xfId="1" applyFont="1" applyFill="1" applyBorder="1" applyAlignment="1">
      <alignment vertical="center"/>
    </xf>
    <xf numFmtId="0" fontId="34" fillId="0" borderId="0" xfId="1" applyFont="1" applyFill="1"/>
    <xf numFmtId="0" fontId="6" fillId="0" borderId="0" xfId="0" applyFont="1" applyFill="1" applyBorder="1" applyAlignment="1">
      <alignment horizontal="right" vertical="center" shrinkToFit="1"/>
    </xf>
    <xf numFmtId="0" fontId="40" fillId="0" borderId="0" xfId="0" applyFont="1" applyFill="1"/>
    <xf numFmtId="0" fontId="6" fillId="0" borderId="13" xfId="0" applyFont="1" applyFill="1" applyBorder="1" applyAlignment="1">
      <alignment horizontal="right"/>
    </xf>
    <xf numFmtId="0" fontId="6" fillId="0" borderId="45" xfId="0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4" fillId="0" borderId="27" xfId="1" applyFont="1" applyFill="1" applyBorder="1" applyAlignment="1">
      <alignment horizontal="left" vertical="center" readingOrder="1"/>
    </xf>
    <xf numFmtId="0" fontId="34" fillId="0" borderId="45" xfId="1" applyFont="1" applyFill="1" applyBorder="1" applyAlignment="1">
      <alignment horizontal="left" vertical="center"/>
    </xf>
    <xf numFmtId="0" fontId="6" fillId="0" borderId="45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0" fontId="6" fillId="0" borderId="41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4" fillId="0" borderId="27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/>
    </xf>
    <xf numFmtId="0" fontId="6" fillId="0" borderId="30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6" fillId="0" borderId="45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6" fillId="0" borderId="44" xfId="1" applyFont="1" applyFill="1" applyBorder="1" applyAlignment="1">
      <alignment horizontal="right" vertical="center"/>
    </xf>
    <xf numFmtId="0" fontId="34" fillId="0" borderId="9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vertical="center"/>
    </xf>
    <xf numFmtId="0" fontId="34" fillId="0" borderId="0" xfId="1" applyFont="1" applyFill="1" applyBorder="1" applyAlignment="1">
      <alignment vertical="center"/>
    </xf>
    <xf numFmtId="0" fontId="6" fillId="0" borderId="41" xfId="1" applyFont="1" applyFill="1" applyBorder="1" applyAlignment="1">
      <alignment vertical="center"/>
    </xf>
    <xf numFmtId="0" fontId="6" fillId="0" borderId="27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right" vertical="center"/>
    </xf>
    <xf numFmtId="0" fontId="34" fillId="0" borderId="13" xfId="1" applyFont="1" applyFill="1" applyBorder="1" applyAlignment="1">
      <alignment horizontal="center" vertical="center" readingOrder="1"/>
    </xf>
    <xf numFmtId="0" fontId="6" fillId="0" borderId="0" xfId="0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right" vertical="center"/>
    </xf>
    <xf numFmtId="0" fontId="6" fillId="0" borderId="47" xfId="1" applyFont="1" applyFill="1" applyBorder="1" applyAlignment="1">
      <alignment horizontal="right" vertical="center"/>
    </xf>
    <xf numFmtId="0" fontId="8" fillId="0" borderId="27" xfId="1" applyFont="1" applyFill="1" applyBorder="1" applyAlignment="1">
      <alignment horizontal="right" vertical="center"/>
    </xf>
    <xf numFmtId="0" fontId="8" fillId="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 wrapText="1"/>
    </xf>
    <xf numFmtId="0" fontId="28" fillId="0" borderId="27" xfId="2" applyFont="1" applyFill="1" applyBorder="1" applyAlignment="1">
      <alignment horizontal="right" vertical="center"/>
    </xf>
    <xf numFmtId="0" fontId="6" fillId="0" borderId="24" xfId="1" applyFont="1" applyFill="1" applyBorder="1" applyAlignment="1">
      <alignment horizontal="left" vertical="center" readingOrder="1"/>
    </xf>
    <xf numFmtId="0" fontId="28" fillId="0" borderId="25" xfId="2" applyFont="1" applyFill="1" applyBorder="1" applyAlignment="1">
      <alignment horizontal="right" vertical="center"/>
    </xf>
    <xf numFmtId="0" fontId="28" fillId="0" borderId="41" xfId="2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right" vertical="center"/>
    </xf>
    <xf numFmtId="0" fontId="28" fillId="0" borderId="27" xfId="3" applyFont="1" applyFill="1" applyBorder="1" applyAlignment="1">
      <alignment horizontal="right" vertical="center"/>
    </xf>
    <xf numFmtId="0" fontId="28" fillId="0" borderId="13" xfId="3" applyFont="1" applyFill="1" applyBorder="1" applyAlignment="1">
      <alignment horizontal="center" vertical="center"/>
    </xf>
    <xf numFmtId="0" fontId="28" fillId="0" borderId="0" xfId="3" applyFont="1" applyFill="1" applyBorder="1" applyAlignment="1">
      <alignment horizontal="right" vertical="center"/>
    </xf>
    <xf numFmtId="0" fontId="34" fillId="0" borderId="13" xfId="1" applyFont="1" applyFill="1" applyBorder="1" applyAlignment="1">
      <alignment horizontal="center" vertical="center"/>
    </xf>
    <xf numFmtId="0" fontId="34" fillId="0" borderId="24" xfId="1" applyFont="1" applyFill="1" applyBorder="1" applyAlignment="1">
      <alignment horizontal="left" vertical="center" readingOrder="1"/>
    </xf>
    <xf numFmtId="0" fontId="8" fillId="0" borderId="9" xfId="1" applyFont="1" applyFill="1" applyBorder="1" applyAlignment="1">
      <alignment vertical="center" wrapText="1"/>
    </xf>
    <xf numFmtId="0" fontId="34" fillId="0" borderId="13" xfId="1" applyFont="1" applyFill="1" applyBorder="1"/>
    <xf numFmtId="0" fontId="8" fillId="8" borderId="0" xfId="1" applyFont="1" applyFill="1" applyBorder="1" applyAlignment="1">
      <alignment vertical="center" wrapText="1"/>
    </xf>
    <xf numFmtId="0" fontId="8" fillId="8" borderId="13" xfId="1" applyFont="1" applyFill="1" applyBorder="1" applyAlignment="1">
      <alignment vertical="center"/>
    </xf>
    <xf numFmtId="0" fontId="8" fillId="8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 vertical="center"/>
    </xf>
    <xf numFmtId="0" fontId="34" fillId="8" borderId="41" xfId="1" applyFont="1" applyFill="1" applyBorder="1" applyAlignment="1">
      <alignment horizontal="center" vertical="center"/>
    </xf>
    <xf numFmtId="0" fontId="34" fillId="8" borderId="41" xfId="1" applyFont="1" applyFill="1" applyBorder="1" applyAlignment="1">
      <alignment horizontal="center" vertical="center" wrapText="1"/>
    </xf>
    <xf numFmtId="0" fontId="6" fillId="8" borderId="45" xfId="1" applyFont="1" applyFill="1" applyBorder="1" applyAlignment="1">
      <alignment horizontal="right" vertical="center"/>
    </xf>
    <xf numFmtId="0" fontId="6" fillId="8" borderId="45" xfId="1" applyFont="1" applyFill="1" applyBorder="1" applyAlignment="1">
      <alignment horizontal="right" vertical="center" readingOrder="1"/>
    </xf>
    <xf numFmtId="0" fontId="4" fillId="8" borderId="27" xfId="1" applyFont="1" applyFill="1" applyBorder="1" applyAlignment="1">
      <alignment horizontal="right" vertical="center"/>
    </xf>
    <xf numFmtId="0" fontId="6" fillId="8" borderId="25" xfId="1" applyFont="1" applyFill="1" applyBorder="1" applyAlignment="1">
      <alignment horizontal="right" vertical="center"/>
    </xf>
    <xf numFmtId="0" fontId="34" fillId="8" borderId="24" xfId="1" applyFont="1" applyFill="1" applyBorder="1" applyAlignment="1">
      <alignment horizontal="left" vertical="center" readingOrder="1"/>
    </xf>
    <xf numFmtId="0" fontId="6" fillId="8" borderId="0" xfId="1" applyFont="1" applyFill="1" applyBorder="1" applyAlignment="1">
      <alignment horizontal="right" vertical="center"/>
    </xf>
    <xf numFmtId="0" fontId="6" fillId="8" borderId="0" xfId="1" applyFont="1" applyFill="1" applyBorder="1" applyAlignment="1">
      <alignment horizontal="right" vertical="center" readingOrder="1"/>
    </xf>
    <xf numFmtId="0" fontId="6" fillId="8" borderId="42" xfId="1" applyFont="1" applyFill="1" applyBorder="1" applyAlignment="1">
      <alignment horizontal="right" vertical="center"/>
    </xf>
    <xf numFmtId="0" fontId="8" fillId="8" borderId="0" xfId="1" applyFont="1" applyFill="1" applyBorder="1" applyAlignment="1">
      <alignment vertical="center"/>
    </xf>
    <xf numFmtId="0" fontId="8" fillId="8" borderId="13" xfId="1" applyFont="1" applyFill="1" applyBorder="1" applyAlignment="1">
      <alignment horizontal="center" vertical="center" wrapText="1"/>
    </xf>
    <xf numFmtId="0" fontId="8" fillId="8" borderId="0" xfId="1" applyFont="1" applyFill="1" applyBorder="1"/>
    <xf numFmtId="0" fontId="6" fillId="8" borderId="41" xfId="1" applyFont="1" applyFill="1" applyBorder="1" applyAlignment="1">
      <alignment horizontal="center" vertical="center"/>
    </xf>
    <xf numFmtId="0" fontId="6" fillId="8" borderId="41" xfId="1" applyFont="1" applyFill="1" applyBorder="1" applyAlignment="1">
      <alignment horizontal="center" vertical="center" wrapText="1"/>
    </xf>
    <xf numFmtId="0" fontId="6" fillId="8" borderId="44" xfId="1" applyFont="1" applyFill="1" applyBorder="1" applyAlignment="1">
      <alignment horizontal="right" vertical="center"/>
    </xf>
    <xf numFmtId="0" fontId="6" fillId="8" borderId="33" xfId="1" applyFont="1" applyFill="1" applyBorder="1" applyAlignment="1">
      <alignment horizontal="right" vertical="center"/>
    </xf>
    <xf numFmtId="0" fontId="6" fillId="8" borderId="24" xfId="1" applyFont="1" applyFill="1" applyBorder="1" applyAlignment="1">
      <alignment horizontal="left" vertical="center" readingOrder="1"/>
    </xf>
    <xf numFmtId="0" fontId="6" fillId="8" borderId="41" xfId="1" applyFont="1" applyFill="1" applyBorder="1" applyAlignment="1">
      <alignment horizontal="right" vertical="center"/>
    </xf>
    <xf numFmtId="0" fontId="6" fillId="8" borderId="13" xfId="1" applyFont="1" applyFill="1" applyBorder="1" applyAlignment="1">
      <alignment horizontal="right" vertical="center"/>
    </xf>
    <xf numFmtId="0" fontId="6" fillId="8" borderId="13" xfId="1" applyFont="1" applyFill="1" applyBorder="1" applyAlignment="1">
      <alignment horizontal="center" vertical="center" readingOrder="1"/>
    </xf>
    <xf numFmtId="0" fontId="6" fillId="8" borderId="13" xfId="1" applyFont="1" applyFill="1" applyBorder="1"/>
    <xf numFmtId="0" fontId="6" fillId="8" borderId="0" xfId="1" applyFont="1" applyFill="1" applyBorder="1" applyAlignment="1">
      <alignment horizontal="center" vertical="center" readingOrder="1"/>
    </xf>
    <xf numFmtId="0" fontId="6" fillId="8" borderId="0" xfId="1" applyFont="1" applyFill="1" applyBorder="1"/>
    <xf numFmtId="0" fontId="6" fillId="8" borderId="0" xfId="1" applyFont="1" applyFill="1" applyBorder="1" applyAlignment="1">
      <alignment horizontal="right" vertical="center" wrapText="1"/>
    </xf>
    <xf numFmtId="0" fontId="34" fillId="8" borderId="41" xfId="1" applyFont="1" applyFill="1" applyBorder="1" applyAlignment="1">
      <alignment horizontal="right" vertical="center" readingOrder="2"/>
    </xf>
    <xf numFmtId="0" fontId="34" fillId="8" borderId="41" xfId="1" applyFont="1" applyFill="1" applyBorder="1" applyAlignment="1">
      <alignment horizontal="right" vertical="center" wrapText="1" readingOrder="2"/>
    </xf>
    <xf numFmtId="0" fontId="6" fillId="8" borderId="0" xfId="1" applyFont="1" applyFill="1" applyBorder="1" applyAlignment="1">
      <alignment vertical="center" wrapText="1"/>
    </xf>
    <xf numFmtId="0" fontId="6" fillId="8" borderId="0" xfId="1" applyFont="1" applyFill="1" applyBorder="1" applyAlignment="1">
      <alignment vertical="center"/>
    </xf>
    <xf numFmtId="0" fontId="6" fillId="8" borderId="27" xfId="1" applyFont="1" applyFill="1" applyBorder="1" applyAlignment="1">
      <alignment vertical="center"/>
    </xf>
    <xf numFmtId="0" fontId="6" fillId="8" borderId="42" xfId="1" applyFont="1" applyFill="1" applyBorder="1" applyAlignment="1">
      <alignment vertical="center"/>
    </xf>
    <xf numFmtId="0" fontId="34" fillId="8" borderId="42" xfId="1" applyFont="1" applyFill="1" applyBorder="1" applyAlignment="1">
      <alignment horizontal="center" vertical="center" readingOrder="1"/>
    </xf>
    <xf numFmtId="0" fontId="34" fillId="8" borderId="42" xfId="1" applyFont="1" applyFill="1" applyBorder="1"/>
    <xf numFmtId="0" fontId="6" fillId="8" borderId="0" xfId="1" applyFont="1" applyFill="1" applyAlignment="1"/>
    <xf numFmtId="0" fontId="34" fillId="8" borderId="0" xfId="1" applyFont="1" applyFill="1"/>
    <xf numFmtId="0" fontId="6" fillId="8" borderId="0" xfId="1" applyFont="1" applyFill="1"/>
    <xf numFmtId="0" fontId="34" fillId="0" borderId="0" xfId="1" applyFont="1" applyFill="1" applyBorder="1" applyAlignment="1">
      <alignment horizontal="right" vertical="center" wrapText="1"/>
    </xf>
    <xf numFmtId="1" fontId="6" fillId="0" borderId="45" xfId="1" applyNumberFormat="1" applyFont="1" applyFill="1" applyBorder="1" applyAlignment="1">
      <alignment horizontal="right" vertical="center"/>
    </xf>
    <xf numFmtId="1" fontId="6" fillId="0" borderId="41" xfId="1" applyNumberFormat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 readingOrder="2"/>
    </xf>
    <xf numFmtId="0" fontId="11" fillId="0" borderId="0" xfId="1" applyFont="1" applyFill="1" applyAlignment="1">
      <alignment horizontal="right"/>
    </xf>
    <xf numFmtId="0" fontId="34" fillId="0" borderId="45" xfId="1" applyFont="1" applyFill="1" applyBorder="1" applyAlignment="1">
      <alignment horizontal="left" vertical="center" shrinkToFit="1"/>
    </xf>
    <xf numFmtId="0" fontId="34" fillId="0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right" vertical="center" wrapText="1" shrinkToFit="1"/>
    </xf>
    <xf numFmtId="0" fontId="37" fillId="0" borderId="0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right"/>
    </xf>
    <xf numFmtId="0" fontId="34" fillId="0" borderId="0" xfId="1" applyFont="1" applyFill="1" applyBorder="1" applyAlignment="1">
      <alignment vertical="center" wrapText="1"/>
    </xf>
    <xf numFmtId="0" fontId="34" fillId="0" borderId="0" xfId="1" applyFont="1" applyFill="1" applyBorder="1" applyAlignment="1">
      <alignment horizontal="right" vertical="center"/>
    </xf>
    <xf numFmtId="0" fontId="41" fillId="0" borderId="0" xfId="1" applyFont="1" applyFill="1" applyAlignment="1">
      <alignment horizontal="center"/>
    </xf>
    <xf numFmtId="0" fontId="37" fillId="0" borderId="0" xfId="1" applyFont="1" applyFill="1" applyAlignment="1">
      <alignment horizontal="center" vertical="center"/>
    </xf>
    <xf numFmtId="0" fontId="6" fillId="0" borderId="0" xfId="0" applyFont="1" applyFill="1" applyAlignment="1">
      <alignment horizontal="right"/>
    </xf>
    <xf numFmtId="0" fontId="6" fillId="0" borderId="27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right" vertical="center" shrinkToFit="1"/>
    </xf>
    <xf numFmtId="0" fontId="6" fillId="0" borderId="42" xfId="0" applyFont="1" applyFill="1" applyBorder="1" applyAlignment="1">
      <alignment horizontal="right" vertical="center"/>
    </xf>
    <xf numFmtId="0" fontId="6" fillId="0" borderId="42" xfId="0" applyFont="1" applyFill="1" applyBorder="1" applyAlignment="1">
      <alignment horizontal="right" vertical="center" shrinkToFit="1" readingOrder="2"/>
    </xf>
    <xf numFmtId="0" fontId="13" fillId="0" borderId="42" xfId="0" applyFont="1" applyFill="1" applyBorder="1"/>
    <xf numFmtId="0" fontId="13" fillId="0" borderId="41" xfId="0" applyFont="1" applyFill="1" applyBorder="1"/>
    <xf numFmtId="0" fontId="6" fillId="0" borderId="42" xfId="1" applyFont="1" applyFill="1" applyBorder="1" applyAlignment="1">
      <alignment horizontal="right" vertical="center" indent="1" readingOrder="2"/>
    </xf>
    <xf numFmtId="0" fontId="34" fillId="0" borderId="41" xfId="1" applyFont="1" applyFill="1" applyBorder="1" applyAlignment="1">
      <alignment horizontal="right" vertical="center" wrapText="1" shrinkToFit="1"/>
    </xf>
    <xf numFmtId="0" fontId="34" fillId="0" borderId="41" xfId="1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34" fillId="0" borderId="27" xfId="1" applyFont="1" applyFill="1" applyBorder="1" applyAlignment="1">
      <alignment horizontal="left" vertical="center" readingOrder="1"/>
    </xf>
    <xf numFmtId="0" fontId="6" fillId="0" borderId="27" xfId="1" applyFont="1" applyFill="1" applyBorder="1" applyAlignment="1">
      <alignment vertical="center"/>
    </xf>
    <xf numFmtId="0" fontId="6" fillId="0" borderId="42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right" vertical="center"/>
    </xf>
    <xf numFmtId="0" fontId="4" fillId="0" borderId="27" xfId="1" applyFont="1" applyFill="1" applyBorder="1" applyAlignment="1">
      <alignment horizontal="right" vertical="center"/>
    </xf>
    <xf numFmtId="0" fontId="34" fillId="0" borderId="42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vertical="center"/>
    </xf>
    <xf numFmtId="0" fontId="34" fillId="0" borderId="0" xfId="1" applyFont="1" applyFill="1" applyBorder="1" applyAlignment="1">
      <alignment vertical="center"/>
    </xf>
    <xf numFmtId="0" fontId="6" fillId="0" borderId="27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right" vertical="center"/>
    </xf>
    <xf numFmtId="0" fontId="6" fillId="0" borderId="13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 shrinkToFit="1"/>
    </xf>
    <xf numFmtId="0" fontId="34" fillId="0" borderId="0" xfId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right" vertical="center" shrinkToFit="1"/>
    </xf>
    <xf numFmtId="0" fontId="6" fillId="0" borderId="13" xfId="1" applyFont="1" applyFill="1" applyBorder="1" applyAlignment="1">
      <alignment horizontal="right" vertical="center"/>
    </xf>
    <xf numFmtId="0" fontId="6" fillId="0" borderId="42" xfId="1" applyFont="1" applyFill="1" applyBorder="1" applyAlignment="1">
      <alignment horizontal="right" vertical="center"/>
    </xf>
    <xf numFmtId="0" fontId="34" fillId="0" borderId="42" xfId="1" applyFont="1" applyFill="1" applyBorder="1" applyAlignment="1">
      <alignment horizontal="left" vertical="center" readingOrder="1"/>
    </xf>
    <xf numFmtId="0" fontId="6" fillId="0" borderId="0" xfId="0" applyFont="1" applyFill="1" applyBorder="1" applyAlignment="1">
      <alignment horizontal="right" vertical="center"/>
    </xf>
    <xf numFmtId="0" fontId="6" fillId="0" borderId="4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6" fillId="0" borderId="27" xfId="1" applyFont="1" applyFill="1" applyBorder="1" applyAlignment="1">
      <alignment vertical="center" readingOrder="1"/>
    </xf>
    <xf numFmtId="0" fontId="28" fillId="0" borderId="25" xfId="2" applyFont="1" applyFill="1" applyBorder="1" applyAlignment="1">
      <alignment horizontal="right" vertical="center"/>
    </xf>
    <xf numFmtId="0" fontId="28" fillId="0" borderId="27" xfId="3" applyFont="1" applyFill="1" applyBorder="1" applyAlignment="1">
      <alignment horizontal="right" vertical="center"/>
    </xf>
    <xf numFmtId="0" fontId="28" fillId="0" borderId="0" xfId="3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shrinkToFit="1"/>
    </xf>
    <xf numFmtId="0" fontId="34" fillId="0" borderId="24" xfId="1" applyFont="1" applyFill="1" applyBorder="1" applyAlignment="1">
      <alignment horizontal="left" vertical="center" readingOrder="1"/>
    </xf>
    <xf numFmtId="0" fontId="6" fillId="0" borderId="41" xfId="0" applyFont="1" applyFill="1" applyBorder="1" applyAlignment="1">
      <alignment horizontal="center" vertical="center" wrapText="1" shrinkToFit="1"/>
    </xf>
    <xf numFmtId="0" fontId="6" fillId="0" borderId="42" xfId="0" applyFont="1" applyFill="1" applyBorder="1" applyAlignment="1">
      <alignment horizontal="right"/>
    </xf>
    <xf numFmtId="0" fontId="35" fillId="0" borderId="0" xfId="0" applyFont="1" applyFill="1" applyBorder="1" applyAlignment="1">
      <alignment horizontal="left" vertical="center" indent="1"/>
    </xf>
    <xf numFmtId="0" fontId="6" fillId="0" borderId="0" xfId="5" applyFont="1" applyFill="1" applyBorder="1" applyAlignment="1">
      <alignment horizontal="right" vertical="center"/>
    </xf>
    <xf numFmtId="1" fontId="6" fillId="0" borderId="27" xfId="0" applyNumberFormat="1" applyFont="1" applyFill="1" applyBorder="1" applyAlignment="1">
      <alignment horizontal="right" vertical="center"/>
    </xf>
    <xf numFmtId="0" fontId="6" fillId="0" borderId="27" xfId="5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right" vertical="center"/>
    </xf>
    <xf numFmtId="1" fontId="6" fillId="0" borderId="42" xfId="0" applyNumberFormat="1" applyFont="1" applyFill="1" applyBorder="1" applyAlignment="1">
      <alignment horizontal="right" vertical="center"/>
    </xf>
    <xf numFmtId="0" fontId="28" fillId="0" borderId="42" xfId="2" applyFont="1" applyFill="1" applyBorder="1" applyAlignment="1">
      <alignment horizontal="right" vertical="center"/>
    </xf>
    <xf numFmtId="0" fontId="42" fillId="0" borderId="0" xfId="5" applyFont="1" applyFill="1" applyBorder="1" applyAlignment="1">
      <alignment horizontal="right" vertical="center"/>
    </xf>
    <xf numFmtId="0" fontId="28" fillId="0" borderId="47" xfId="5" applyFont="1" applyFill="1" applyBorder="1" applyAlignment="1">
      <alignment horizontal="right" vertical="center"/>
    </xf>
    <xf numFmtId="0" fontId="6" fillId="0" borderId="41" xfId="0" applyFont="1" applyFill="1" applyBorder="1" applyAlignment="1">
      <alignment vertical="center" shrinkToFit="1"/>
    </xf>
    <xf numFmtId="0" fontId="6" fillId="0" borderId="44" xfId="1" applyFont="1" applyFill="1" applyBorder="1" applyAlignment="1">
      <alignment vertical="center" wrapText="1"/>
    </xf>
    <xf numFmtId="0" fontId="6" fillId="0" borderId="44" xfId="1" applyFont="1" applyFill="1" applyBorder="1" applyAlignment="1">
      <alignment vertical="center"/>
    </xf>
    <xf numFmtId="0" fontId="6" fillId="0" borderId="30" xfId="0" applyFont="1" applyFill="1" applyBorder="1" applyAlignment="1">
      <alignment vertical="center" shrinkToFit="1"/>
    </xf>
    <xf numFmtId="0" fontId="6" fillId="0" borderId="27" xfId="1" applyFont="1" applyFill="1" applyBorder="1" applyAlignment="1">
      <alignment horizontal="right"/>
    </xf>
    <xf numFmtId="0" fontId="6" fillId="0" borderId="41" xfId="1" applyFont="1" applyFill="1" applyBorder="1" applyAlignment="1">
      <alignment horizontal="right"/>
    </xf>
    <xf numFmtId="0" fontId="6" fillId="0" borderId="45" xfId="1" applyFont="1" applyFill="1" applyBorder="1" applyAlignment="1"/>
    <xf numFmtId="0" fontId="34" fillId="0" borderId="47" xfId="1" applyFont="1" applyFill="1" applyBorder="1" applyAlignment="1">
      <alignment horizontal="left" vertical="center" shrinkToFit="1"/>
    </xf>
    <xf numFmtId="0" fontId="34" fillId="0" borderId="24" xfId="1" applyFont="1" applyFill="1" applyBorder="1" applyAlignment="1">
      <alignment horizontal="center" vertical="center" readingOrder="1"/>
    </xf>
    <xf numFmtId="0" fontId="42" fillId="0" borderId="0" xfId="2" applyFont="1" applyFill="1" applyBorder="1" applyAlignment="1">
      <alignment horizontal="center" vertical="center"/>
    </xf>
    <xf numFmtId="0" fontId="34" fillId="0" borderId="13" xfId="1" applyFont="1" applyFill="1" applyBorder="1" applyAlignment="1">
      <alignment vertical="center"/>
    </xf>
    <xf numFmtId="0" fontId="6" fillId="0" borderId="44" xfId="1" applyFont="1" applyFill="1" applyBorder="1" applyAlignment="1">
      <alignment horizontal="right" vertical="center" readingOrder="1"/>
    </xf>
    <xf numFmtId="0" fontId="6" fillId="0" borderId="47" xfId="1" applyFont="1" applyFill="1" applyBorder="1" applyAlignment="1">
      <alignment horizontal="right" vertical="center" readingOrder="1"/>
    </xf>
    <xf numFmtId="0" fontId="34" fillId="0" borderId="41" xfId="1" applyFont="1" applyFill="1" applyBorder="1" applyAlignment="1">
      <alignment horizontal="center" vertical="center" textRotation="90"/>
    </xf>
    <xf numFmtId="0" fontId="43" fillId="0" borderId="41" xfId="1" applyFont="1" applyFill="1" applyBorder="1" applyAlignment="1">
      <alignment horizontal="center" textRotation="90" wrapText="1"/>
    </xf>
    <xf numFmtId="0" fontId="40" fillId="0" borderId="13" xfId="1" applyFont="1" applyFill="1" applyBorder="1"/>
    <xf numFmtId="0" fontId="6" fillId="0" borderId="44" xfId="1" applyFont="1" applyFill="1" applyBorder="1" applyAlignment="1">
      <alignment horizontal="right" vertical="center" readingOrder="2"/>
    </xf>
    <xf numFmtId="0" fontId="34" fillId="0" borderId="27" xfId="1" applyFont="1" applyFill="1" applyBorder="1" applyAlignment="1">
      <alignment horizontal="center" vertical="center" readingOrder="1"/>
    </xf>
    <xf numFmtId="0" fontId="43" fillId="0" borderId="0" xfId="1" applyFont="1" applyFill="1" applyBorder="1" applyAlignment="1">
      <alignment horizontal="center" textRotation="90" wrapText="1"/>
    </xf>
    <xf numFmtId="0" fontId="6" fillId="0" borderId="44" xfId="1" applyFont="1" applyFill="1" applyBorder="1" applyAlignment="1">
      <alignment horizontal="right" vertical="center" indent="1"/>
    </xf>
    <xf numFmtId="0" fontId="6" fillId="0" borderId="27" xfId="1" applyFont="1" applyFill="1" applyBorder="1" applyAlignment="1">
      <alignment horizontal="right" vertical="center" indent="1"/>
    </xf>
    <xf numFmtId="0" fontId="6" fillId="0" borderId="47" xfId="1" applyFont="1" applyFill="1" applyBorder="1" applyAlignment="1">
      <alignment horizontal="right" vertical="center" indent="1"/>
    </xf>
    <xf numFmtId="0" fontId="6" fillId="0" borderId="13" xfId="1" applyFont="1" applyFill="1" applyBorder="1" applyAlignment="1">
      <alignment horizontal="right" vertical="center" indent="1"/>
    </xf>
    <xf numFmtId="0" fontId="34" fillId="0" borderId="41" xfId="1" applyFont="1" applyFill="1" applyBorder="1" applyAlignment="1">
      <alignment horizontal="left" vertical="center" textRotation="90" readingOrder="2"/>
    </xf>
    <xf numFmtId="0" fontId="13" fillId="0" borderId="0" xfId="1" applyFont="1" applyFill="1" applyAlignment="1">
      <alignment horizontal="left"/>
    </xf>
    <xf numFmtId="0" fontId="34" fillId="0" borderId="0" xfId="1" applyFont="1" applyFill="1" applyBorder="1" applyAlignment="1">
      <alignment horizontal="left" vertical="center" textRotation="90"/>
    </xf>
    <xf numFmtId="0" fontId="43" fillId="0" borderId="0" xfId="1" applyFont="1" applyFill="1" applyBorder="1" applyAlignment="1">
      <alignment horizontal="left" textRotation="90"/>
    </xf>
    <xf numFmtId="0" fontId="6" fillId="0" borderId="27" xfId="1" applyFont="1" applyFill="1" applyBorder="1" applyAlignment="1">
      <alignment horizontal="right" vertical="center" indent="2" readingOrder="2"/>
    </xf>
    <xf numFmtId="0" fontId="6" fillId="0" borderId="41" xfId="1" applyFont="1" applyFill="1" applyBorder="1" applyAlignment="1">
      <alignment horizontal="right" vertical="center" indent="2" readingOrder="2"/>
    </xf>
    <xf numFmtId="0" fontId="6" fillId="0" borderId="13" xfId="1" applyFont="1" applyFill="1" applyBorder="1" applyAlignment="1">
      <alignment horizontal="right" vertical="center" indent="2" readingOrder="2"/>
    </xf>
    <xf numFmtId="0" fontId="6" fillId="0" borderId="44" xfId="1" applyFont="1" applyFill="1" applyBorder="1" applyAlignment="1">
      <alignment horizontal="right" vertical="center" indent="2" readingOrder="2"/>
    </xf>
    <xf numFmtId="0" fontId="13" fillId="0" borderId="0" xfId="1" applyFont="1" applyFill="1" applyAlignment="1">
      <alignment vertical="center"/>
    </xf>
    <xf numFmtId="0" fontId="13" fillId="0" borderId="0" xfId="1" applyFont="1" applyFill="1" applyAlignment="1">
      <alignment horizontal="center" vertical="center"/>
    </xf>
    <xf numFmtId="0" fontId="6" fillId="0" borderId="44" xfId="0" applyFont="1" applyFill="1" applyBorder="1" applyAlignment="1">
      <alignment horizontal="right" vertical="center" shrinkToFit="1"/>
    </xf>
    <xf numFmtId="0" fontId="42" fillId="0" borderId="0" xfId="3" applyFont="1" applyFill="1" applyBorder="1" applyAlignment="1">
      <alignment horizontal="right" vertical="center"/>
    </xf>
    <xf numFmtId="0" fontId="28" fillId="0" borderId="45" xfId="3" applyFont="1" applyFill="1" applyBorder="1" applyAlignment="1">
      <alignment horizontal="right" vertical="center"/>
    </xf>
    <xf numFmtId="0" fontId="28" fillId="0" borderId="41" xfId="3" applyFont="1" applyFill="1" applyBorder="1" applyAlignment="1">
      <alignment horizontal="right" vertical="center"/>
    </xf>
    <xf numFmtId="0" fontId="28" fillId="0" borderId="41" xfId="3" applyFont="1" applyFill="1" applyBorder="1" applyAlignment="1">
      <alignment horizontal="right" vertical="center"/>
    </xf>
    <xf numFmtId="0" fontId="28" fillId="0" borderId="45" xfId="5" applyFont="1" applyFill="1" applyBorder="1" applyAlignment="1">
      <alignment horizontal="center" vertical="center"/>
    </xf>
    <xf numFmtId="0" fontId="28" fillId="0" borderId="41" xfId="3" applyFont="1" applyFill="1" applyBorder="1" applyAlignment="1">
      <alignment horizontal="center" vertical="center"/>
    </xf>
    <xf numFmtId="0" fontId="28" fillId="0" borderId="47" xfId="3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center" vertical="center"/>
    </xf>
    <xf numFmtId="0" fontId="28" fillId="0" borderId="0" xfId="3" applyFont="1" applyFill="1" applyBorder="1" applyAlignment="1">
      <alignment vertical="center"/>
    </xf>
    <xf numFmtId="1" fontId="6" fillId="0" borderId="13" xfId="1" applyNumberFormat="1" applyFont="1" applyFill="1" applyBorder="1" applyAlignment="1">
      <alignment horizontal="right" vertical="center"/>
    </xf>
    <xf numFmtId="0" fontId="43" fillId="0" borderId="0" xfId="0" applyFont="1" applyFill="1" applyBorder="1" applyAlignment="1">
      <alignment horizontal="right" vertical="center"/>
    </xf>
    <xf numFmtId="0" fontId="43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 shrinkToFit="1"/>
    </xf>
    <xf numFmtId="0" fontId="6" fillId="0" borderId="45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shrinkToFit="1"/>
    </xf>
    <xf numFmtId="0" fontId="6" fillId="0" borderId="42" xfId="0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right"/>
    </xf>
    <xf numFmtId="0" fontId="34" fillId="0" borderId="41" xfId="0" applyFont="1" applyFill="1" applyBorder="1" applyAlignment="1">
      <alignment horizontal="right"/>
    </xf>
    <xf numFmtId="0" fontId="35" fillId="0" borderId="0" xfId="1" applyFont="1" applyFill="1" applyBorder="1" applyAlignment="1">
      <alignment vertical="center"/>
    </xf>
    <xf numFmtId="0" fontId="34" fillId="0" borderId="0" xfId="1" applyFont="1" applyFill="1" applyBorder="1" applyAlignment="1">
      <alignment horizontal="right" vertical="center" textRotation="90" wrapText="1" shrinkToFit="1"/>
    </xf>
    <xf numFmtId="0" fontId="34" fillId="0" borderId="41" xfId="1" applyFont="1" applyFill="1" applyBorder="1" applyAlignment="1">
      <alignment horizontal="center" vertical="center" shrinkToFit="1"/>
    </xf>
    <xf numFmtId="0" fontId="34" fillId="0" borderId="0" xfId="1" applyFont="1" applyFill="1" applyBorder="1"/>
    <xf numFmtId="0" fontId="6" fillId="0" borderId="44" xfId="1" applyFont="1" applyFill="1" applyBorder="1" applyAlignment="1">
      <alignment horizontal="right" vertical="center" shrinkToFit="1"/>
    </xf>
    <xf numFmtId="0" fontId="5" fillId="0" borderId="0" xfId="1" applyFill="1" applyBorder="1" applyAlignment="1">
      <alignment horizontal="right" vertical="center"/>
    </xf>
    <xf numFmtId="0" fontId="26" fillId="0" borderId="44" xfId="1" applyFont="1" applyFill="1" applyBorder="1" applyAlignment="1">
      <alignment horizontal="right" vertical="center"/>
    </xf>
    <xf numFmtId="0" fontId="27" fillId="0" borderId="44" xfId="1" applyFont="1" applyFill="1" applyBorder="1" applyAlignment="1">
      <alignment horizontal="right" vertical="center" readingOrder="1"/>
    </xf>
    <xf numFmtId="0" fontId="26" fillId="0" borderId="30" xfId="1" applyFont="1" applyFill="1" applyBorder="1" applyAlignment="1">
      <alignment horizontal="right" vertical="center"/>
    </xf>
    <xf numFmtId="0" fontId="27" fillId="0" borderId="30" xfId="1" applyFont="1" applyFill="1" applyBorder="1" applyAlignment="1">
      <alignment horizontal="right" vertical="center" readingOrder="1"/>
    </xf>
    <xf numFmtId="0" fontId="26" fillId="0" borderId="42" xfId="1" applyFont="1" applyFill="1" applyBorder="1" applyAlignment="1">
      <alignment horizontal="right" vertical="center"/>
    </xf>
    <xf numFmtId="0" fontId="34" fillId="0" borderId="41" xfId="1" applyFont="1" applyFill="1" applyBorder="1" applyAlignment="1">
      <alignment horizontal="left"/>
    </xf>
    <xf numFmtId="0" fontId="34" fillId="0" borderId="41" xfId="1" applyFont="1" applyFill="1" applyBorder="1" applyAlignment="1">
      <alignment horizontal="left" wrapText="1"/>
    </xf>
    <xf numFmtId="0" fontId="40" fillId="0" borderId="42" xfId="1" applyFont="1" applyFill="1" applyBorder="1"/>
    <xf numFmtId="0" fontId="26" fillId="0" borderId="0" xfId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left" vertical="center" shrinkToFit="1"/>
    </xf>
    <xf numFmtId="0" fontId="34" fillId="0" borderId="27" xfId="0" applyFont="1" applyFill="1" applyBorder="1" applyAlignment="1">
      <alignment horizontal="left" vertical="center" shrinkToFit="1"/>
    </xf>
    <xf numFmtId="0" fontId="6" fillId="0" borderId="42" xfId="1" applyFont="1" applyFill="1" applyBorder="1" applyAlignment="1">
      <alignment horizontal="right" vertical="center" readingOrder="1"/>
    </xf>
    <xf numFmtId="0" fontId="28" fillId="0" borderId="42" xfId="3" applyFont="1" applyFill="1" applyBorder="1" applyAlignment="1">
      <alignment horizontal="right" vertical="center" indent="1"/>
    </xf>
    <xf numFmtId="0" fontId="28" fillId="0" borderId="42" xfId="3" applyFont="1" applyFill="1" applyBorder="1" applyAlignment="1">
      <alignment horizontal="right" vertical="center"/>
    </xf>
    <xf numFmtId="0" fontId="42" fillId="0" borderId="0" xfId="2" applyFont="1" applyFill="1" applyBorder="1" applyAlignment="1">
      <alignment vertical="center"/>
    </xf>
    <xf numFmtId="0" fontId="40" fillId="0" borderId="27" xfId="0" applyFont="1" applyFill="1" applyBorder="1"/>
    <xf numFmtId="0" fontId="28" fillId="0" borderId="47" xfId="3" applyFont="1" applyFill="1" applyBorder="1" applyAlignment="1">
      <alignment horizontal="right" vertical="center"/>
    </xf>
    <xf numFmtId="0" fontId="28" fillId="0" borderId="44" xfId="3" applyFont="1" applyFill="1" applyBorder="1" applyAlignment="1">
      <alignment horizontal="right" vertical="center"/>
    </xf>
    <xf numFmtId="0" fontId="28" fillId="0" borderId="45" xfId="3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0" fontId="5" fillId="0" borderId="45" xfId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right" vertical="center" shrinkToFit="1"/>
    </xf>
    <xf numFmtId="0" fontId="34" fillId="0" borderId="0" xfId="1" applyFont="1" applyFill="1" applyBorder="1" applyAlignment="1">
      <alignment horizontal="center" textRotation="90" wrapText="1" shrinkToFit="1"/>
    </xf>
    <xf numFmtId="0" fontId="34" fillId="0" borderId="0" xfId="1" applyFont="1" applyFill="1" applyBorder="1" applyAlignment="1">
      <alignment horizontal="center" textRotation="90" wrapText="1"/>
    </xf>
    <xf numFmtId="0" fontId="34" fillId="0" borderId="0" xfId="1" applyFont="1" applyFill="1" applyBorder="1" applyAlignment="1">
      <alignment horizontal="center" textRotation="90"/>
    </xf>
    <xf numFmtId="0" fontId="6" fillId="0" borderId="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8" borderId="0" xfId="1" applyFont="1" applyFill="1" applyBorder="1" applyAlignment="1">
      <alignment horizontal="right" vertical="center"/>
    </xf>
    <xf numFmtId="0" fontId="6" fillId="0" borderId="42" xfId="1" applyFont="1" applyFill="1" applyBorder="1" applyAlignment="1">
      <alignment horizontal="right" vertical="center"/>
    </xf>
    <xf numFmtId="0" fontId="6" fillId="0" borderId="42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right" vertical="center"/>
    </xf>
    <xf numFmtId="0" fontId="6" fillId="0" borderId="27" xfId="0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right" vertical="center"/>
    </xf>
    <xf numFmtId="0" fontId="6" fillId="0" borderId="44" xfId="0" applyFont="1" applyFill="1" applyBorder="1" applyAlignment="1">
      <alignment horizontal="right" vertical="center"/>
    </xf>
    <xf numFmtId="0" fontId="8" fillId="0" borderId="27" xfId="1" applyFont="1" applyFill="1" applyBorder="1" applyAlignment="1">
      <alignment horizontal="right" vertical="center"/>
    </xf>
    <xf numFmtId="0" fontId="6" fillId="0" borderId="42" xfId="0" applyFont="1" applyFill="1" applyBorder="1" applyAlignment="1">
      <alignment horizontal="right" vertical="center"/>
    </xf>
    <xf numFmtId="0" fontId="26" fillId="0" borderId="0" xfId="1" applyFont="1" applyFill="1" applyBorder="1" applyAlignment="1">
      <alignment horizontal="center" vertical="center"/>
    </xf>
    <xf numFmtId="0" fontId="26" fillId="0" borderId="42" xfId="1" applyFont="1" applyFill="1" applyBorder="1" applyAlignment="1">
      <alignment horizontal="center" vertical="center"/>
    </xf>
    <xf numFmtId="0" fontId="34" fillId="8" borderId="0" xfId="1" applyFont="1" applyFill="1" applyBorder="1" applyAlignment="1">
      <alignment horizontal="center" vertical="center" readingOrder="1"/>
    </xf>
    <xf numFmtId="0" fontId="34" fillId="0" borderId="41" xfId="0" applyFont="1" applyFill="1" applyBorder="1" applyAlignment="1">
      <alignment vertical="center"/>
    </xf>
    <xf numFmtId="0" fontId="6" fillId="0" borderId="30" xfId="0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4" fillId="0" borderId="0" xfId="1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readingOrder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horizontal="center" vertical="center"/>
    </xf>
    <xf numFmtId="0" fontId="28" fillId="0" borderId="0" xfId="3" applyFont="1" applyFill="1" applyBorder="1" applyAlignment="1">
      <alignment horizontal="right" vertical="center"/>
    </xf>
    <xf numFmtId="0" fontId="28" fillId="0" borderId="42" xfId="5" applyFont="1" applyFill="1" applyBorder="1" applyAlignment="1">
      <alignment horizontal="right" vertical="center"/>
    </xf>
    <xf numFmtId="0" fontId="34" fillId="0" borderId="41" xfId="1" applyFont="1" applyFill="1" applyBorder="1" applyAlignment="1">
      <alignment horizontal="left" textRotation="90" readingOrder="2"/>
    </xf>
    <xf numFmtId="0" fontId="43" fillId="0" borderId="41" xfId="1" applyFont="1" applyFill="1" applyBorder="1" applyAlignment="1">
      <alignment horizontal="left" textRotation="90" readingOrder="2"/>
    </xf>
    <xf numFmtId="0" fontId="0" fillId="0" borderId="0" xfId="0" applyFill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readingOrder="1"/>
    </xf>
    <xf numFmtId="0" fontId="6" fillId="0" borderId="42" xfId="0" applyFont="1" applyFill="1" applyBorder="1" applyAlignment="1">
      <alignment horizontal="right" vertical="center"/>
    </xf>
    <xf numFmtId="0" fontId="6" fillId="0" borderId="41" xfId="0" applyFont="1" applyFill="1" applyBorder="1" applyAlignment="1">
      <alignment horizontal="center" vertical="center" wrapText="1" shrinkToFit="1"/>
    </xf>
    <xf numFmtId="0" fontId="6" fillId="0" borderId="9" xfId="0" applyFont="1" applyFill="1" applyBorder="1" applyAlignment="1">
      <alignment horizontal="left" vertical="center" indent="1"/>
    </xf>
    <xf numFmtId="0" fontId="6" fillId="0" borderId="30" xfId="0" applyFont="1" applyFill="1" applyBorder="1" applyAlignment="1">
      <alignment horizontal="right" vertical="center" indent="1"/>
    </xf>
    <xf numFmtId="0" fontId="6" fillId="0" borderId="42" xfId="0" applyFont="1" applyFill="1" applyBorder="1" applyAlignment="1">
      <alignment vertical="center"/>
    </xf>
    <xf numFmtId="0" fontId="34" fillId="0" borderId="42" xfId="0" applyFont="1" applyFill="1" applyBorder="1" applyAlignment="1">
      <alignment horizontal="left" vertical="center"/>
    </xf>
    <xf numFmtId="0" fontId="6" fillId="0" borderId="27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5" fillId="0" borderId="0" xfId="1" applyFill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center" vertical="center"/>
    </xf>
    <xf numFmtId="0" fontId="34" fillId="0" borderId="4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 shrinkToFit="1"/>
    </xf>
    <xf numFmtId="0" fontId="34" fillId="0" borderId="0" xfId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wrapText="1" shrinkToFit="1"/>
    </xf>
    <xf numFmtId="0" fontId="34" fillId="0" borderId="41" xfId="1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28" fillId="0" borderId="0" xfId="2" applyFont="1" applyFill="1" applyBorder="1" applyAlignment="1">
      <alignment horizontal="center" vertical="center"/>
    </xf>
    <xf numFmtId="0" fontId="42" fillId="0" borderId="0" xfId="5" applyFont="1" applyFill="1" applyBorder="1" applyAlignment="1">
      <alignment horizontal="center" vertical="center"/>
    </xf>
    <xf numFmtId="0" fontId="28" fillId="0" borderId="0" xfId="5" applyFont="1" applyFill="1" applyBorder="1" applyAlignment="1">
      <alignment horizontal="center" vertical="center"/>
    </xf>
    <xf numFmtId="0" fontId="42" fillId="0" borderId="0" xfId="2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center" vertical="center"/>
    </xf>
    <xf numFmtId="0" fontId="28" fillId="0" borderId="27" xfId="3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 wrapText="1"/>
    </xf>
    <xf numFmtId="0" fontId="34" fillId="0" borderId="10" xfId="1" applyFont="1" applyFill="1" applyBorder="1" applyAlignment="1">
      <alignment horizontal="center" vertical="center"/>
    </xf>
    <xf numFmtId="0" fontId="28" fillId="0" borderId="0" xfId="3" applyFont="1" applyFill="1" applyBorder="1" applyAlignment="1">
      <alignment horizontal="center" vertical="center"/>
    </xf>
    <xf numFmtId="0" fontId="42" fillId="0" borderId="41" xfId="3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4" fillId="0" borderId="41" xfId="1" applyFont="1" applyFill="1" applyBorder="1" applyAlignment="1">
      <alignment horizontal="center" vertical="center" textRotation="90" wrapText="1"/>
    </xf>
    <xf numFmtId="0" fontId="34" fillId="0" borderId="41" xfId="1" applyFont="1" applyFill="1" applyBorder="1" applyAlignment="1">
      <alignment horizontal="center" vertical="center" readingOrder="2"/>
    </xf>
    <xf numFmtId="0" fontId="34" fillId="0" borderId="41" xfId="0" applyFont="1" applyFill="1" applyBorder="1" applyAlignment="1">
      <alignment horizontal="center" vertical="center" readingOrder="1"/>
    </xf>
    <xf numFmtId="0" fontId="34" fillId="0" borderId="41" xfId="0" applyFont="1" applyFill="1" applyBorder="1" applyAlignment="1">
      <alignment horizontal="center" vertical="center" readingOrder="2"/>
    </xf>
    <xf numFmtId="0" fontId="34" fillId="0" borderId="41" xfId="1" applyFont="1" applyFill="1" applyBorder="1" applyAlignment="1">
      <alignment vertical="center" wrapText="1" shrinkToFit="1"/>
    </xf>
    <xf numFmtId="0" fontId="34" fillId="0" borderId="41" xfId="1" applyFont="1" applyFill="1" applyBorder="1" applyAlignment="1">
      <alignment horizontal="center" vertical="center" wrapText="1" shrinkToFit="1" readingOrder="2"/>
    </xf>
    <xf numFmtId="0" fontId="34" fillId="0" borderId="41" xfId="5" applyFont="1" applyFill="1" applyBorder="1" applyAlignment="1">
      <alignment horizontal="center" vertical="center"/>
    </xf>
    <xf numFmtId="0" fontId="42" fillId="0" borderId="41" xfId="5" applyFont="1" applyFill="1" applyBorder="1" applyAlignment="1">
      <alignment horizontal="center" vertical="center"/>
    </xf>
    <xf numFmtId="0" fontId="42" fillId="0" borderId="0" xfId="5" applyFont="1" applyFill="1" applyBorder="1" applyAlignment="1">
      <alignment horizontal="center" vertical="center" textRotation="90"/>
    </xf>
    <xf numFmtId="0" fontId="34" fillId="0" borderId="41" xfId="0" applyFont="1" applyFill="1" applyBorder="1" applyAlignment="1">
      <alignment horizontal="center"/>
    </xf>
    <xf numFmtId="0" fontId="34" fillId="0" borderId="41" xfId="0" applyFont="1" applyFill="1" applyBorder="1" applyAlignment="1">
      <alignment horizontal="center" readingOrder="2"/>
    </xf>
    <xf numFmtId="0" fontId="34" fillId="0" borderId="0" xfId="1" applyFont="1" applyFill="1" applyBorder="1" applyAlignment="1">
      <alignment horizontal="center" vertical="center" textRotation="90" wrapText="1" shrinkToFit="1"/>
    </xf>
    <xf numFmtId="0" fontId="34" fillId="0" borderId="41" xfId="1" applyFont="1" applyFill="1" applyBorder="1" applyAlignment="1">
      <alignment horizontal="center" vertical="center" textRotation="90" shrinkToFit="1" readingOrder="2"/>
    </xf>
    <xf numFmtId="0" fontId="34" fillId="0" borderId="41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shrinkToFit="1"/>
    </xf>
    <xf numFmtId="0" fontId="6" fillId="0" borderId="41" xfId="0" applyFont="1" applyFill="1" applyBorder="1" applyAlignment="1">
      <alignment horizontal="center" vertical="center" textRotation="90" readingOrder="2"/>
    </xf>
    <xf numFmtId="0" fontId="6" fillId="0" borderId="41" xfId="0" applyFont="1" applyFill="1" applyBorder="1" applyAlignment="1">
      <alignment horizontal="left" vertical="center" textRotation="90"/>
    </xf>
    <xf numFmtId="0" fontId="34" fillId="0" borderId="41" xfId="0" applyFont="1" applyFill="1" applyBorder="1" applyAlignment="1">
      <alignment horizontal="center" vertical="center" textRotation="90"/>
    </xf>
    <xf numFmtId="0" fontId="34" fillId="0" borderId="41" xfId="0" applyFont="1" applyFill="1" applyBorder="1" applyAlignment="1">
      <alignment horizontal="center" vertical="center" textRotation="90" readingOrder="2"/>
    </xf>
    <xf numFmtId="0" fontId="34" fillId="0" borderId="0" xfId="0" applyFont="1" applyFill="1" applyBorder="1" applyAlignment="1">
      <alignment horizontal="center" vertical="center" textRotation="90" readingOrder="2"/>
    </xf>
    <xf numFmtId="0" fontId="34" fillId="0" borderId="0" xfId="1" applyFont="1" applyFill="1" applyBorder="1" applyAlignment="1">
      <alignment horizontal="center" vertical="center" wrapText="1" shrinkToFit="1"/>
    </xf>
    <xf numFmtId="0" fontId="6" fillId="0" borderId="0" xfId="1" applyFont="1" applyFill="1" applyBorder="1" applyAlignment="1">
      <alignment horizontal="center" vertical="center" wrapText="1" shrinkToFit="1"/>
    </xf>
    <xf numFmtId="0" fontId="34" fillId="0" borderId="0" xfId="1" applyFont="1" applyFill="1" applyBorder="1" applyAlignment="1">
      <alignment horizontal="center" vertical="center" textRotation="90" wrapText="1"/>
    </xf>
    <xf numFmtId="164" fontId="34" fillId="0" borderId="0" xfId="1" applyNumberFormat="1" applyFont="1" applyFill="1" applyBorder="1" applyAlignment="1">
      <alignment horizontal="center" vertical="center" textRotation="90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/>
    </xf>
    <xf numFmtId="0" fontId="16" fillId="0" borderId="2" xfId="2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16" fillId="0" borderId="2" xfId="3" applyFont="1" applyFill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16" fillId="0" borderId="19" xfId="3" applyFont="1" applyFill="1" applyBorder="1" applyAlignment="1">
      <alignment horizontal="center" vertical="center"/>
    </xf>
    <xf numFmtId="0" fontId="16" fillId="0" borderId="20" xfId="3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6" fillId="0" borderId="2" xfId="3" applyFont="1" applyBorder="1" applyAlignment="1">
      <alignment horizontal="center" vertical="center" readingOrder="2"/>
    </xf>
    <xf numFmtId="0" fontId="16" fillId="0" borderId="3" xfId="3" applyFont="1" applyBorder="1" applyAlignment="1">
      <alignment horizontal="center" vertical="center" readingOrder="2"/>
    </xf>
    <xf numFmtId="0" fontId="16" fillId="0" borderId="2" xfId="3" applyFont="1" applyFill="1" applyBorder="1" applyAlignment="1">
      <alignment horizontal="center" vertical="center" readingOrder="2"/>
    </xf>
    <xf numFmtId="0" fontId="16" fillId="0" borderId="3" xfId="3" applyFont="1" applyFill="1" applyBorder="1" applyAlignment="1">
      <alignment horizontal="center" vertical="center" readingOrder="2"/>
    </xf>
    <xf numFmtId="0" fontId="7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textRotation="91"/>
    </xf>
    <xf numFmtId="0" fontId="6" fillId="0" borderId="27" xfId="1" applyFont="1" applyBorder="1" applyAlignment="1">
      <alignment horizontal="right" vertical="center"/>
    </xf>
    <xf numFmtId="0" fontId="8" fillId="0" borderId="13" xfId="0" applyFont="1" applyFill="1" applyBorder="1" applyAlignment="1">
      <alignment horizontal="right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6" fillId="0" borderId="9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34" fillId="0" borderId="41" xfId="1" applyFont="1" applyBorder="1" applyAlignment="1">
      <alignment horizontal="center" vertical="center"/>
    </xf>
    <xf numFmtId="0" fontId="8" fillId="0" borderId="0" xfId="1" applyFont="1" applyFill="1" applyAlignment="1">
      <alignment horizontal="center" vertical="center" wrapText="1"/>
    </xf>
    <xf numFmtId="0" fontId="35" fillId="0" borderId="0" xfId="1" applyFont="1" applyFill="1" applyAlignment="1">
      <alignment horizontal="center" vertical="center" wrapText="1"/>
    </xf>
    <xf numFmtId="0" fontId="34" fillId="0" borderId="27" xfId="1" applyFont="1" applyFill="1" applyBorder="1" applyAlignment="1">
      <alignment horizontal="left" vertical="center" readingOrder="1"/>
    </xf>
    <xf numFmtId="0" fontId="6" fillId="0" borderId="45" xfId="1" applyFont="1" applyBorder="1" applyAlignment="1">
      <alignment horizontal="right" vertical="center"/>
    </xf>
    <xf numFmtId="0" fontId="34" fillId="0" borderId="45" xfId="1" applyFont="1" applyFill="1" applyBorder="1" applyAlignment="1">
      <alignment horizontal="left" vertical="center"/>
    </xf>
    <xf numFmtId="0" fontId="34" fillId="0" borderId="27" xfId="1" applyFont="1" applyFill="1" applyBorder="1" applyAlignment="1">
      <alignment horizontal="left" vertical="center"/>
    </xf>
    <xf numFmtId="0" fontId="6" fillId="2" borderId="24" xfId="1" applyFont="1" applyFill="1" applyBorder="1" applyAlignment="1">
      <alignment horizontal="center" vertical="center" textRotation="180" readingOrder="1"/>
    </xf>
    <xf numFmtId="0" fontId="34" fillId="0" borderId="25" xfId="1" applyFont="1" applyFill="1" applyBorder="1" applyAlignment="1">
      <alignment horizontal="center" vertical="center" textRotation="90" readingOrder="1"/>
    </xf>
    <xf numFmtId="0" fontId="34" fillId="0" borderId="0" xfId="0" applyFont="1" applyFill="1" applyBorder="1" applyAlignment="1">
      <alignment horizontal="left" vertical="center"/>
    </xf>
    <xf numFmtId="0" fontId="6" fillId="0" borderId="42" xfId="1" applyFont="1" applyBorder="1" applyAlignment="1">
      <alignment horizontal="center" vertical="center"/>
    </xf>
    <xf numFmtId="0" fontId="34" fillId="0" borderId="42" xfId="1" applyFont="1" applyFill="1" applyBorder="1" applyAlignment="1">
      <alignment horizontal="center" vertical="center"/>
    </xf>
    <xf numFmtId="0" fontId="35" fillId="0" borderId="0" xfId="1" applyFont="1" applyFill="1" applyAlignment="1">
      <alignment horizontal="center" wrapText="1"/>
    </xf>
    <xf numFmtId="0" fontId="6" fillId="0" borderId="45" xfId="1" applyFont="1" applyFill="1" applyBorder="1" applyAlignment="1">
      <alignment vertical="center"/>
    </xf>
    <xf numFmtId="0" fontId="34" fillId="0" borderId="45" xfId="1" applyFont="1" applyBorder="1" applyAlignment="1">
      <alignment horizontal="left" vertical="center"/>
    </xf>
    <xf numFmtId="0" fontId="6" fillId="0" borderId="27" xfId="1" applyFont="1" applyFill="1" applyBorder="1" applyAlignment="1">
      <alignment vertical="center"/>
    </xf>
    <xf numFmtId="0" fontId="34" fillId="0" borderId="30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right" vertical="center"/>
    </xf>
    <xf numFmtId="0" fontId="6" fillId="0" borderId="24" xfId="1" applyFont="1" applyFill="1" applyBorder="1" applyAlignment="1">
      <alignment horizontal="center" vertical="center" textRotation="180" readingOrder="1"/>
    </xf>
    <xf numFmtId="0" fontId="6" fillId="0" borderId="9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center" vertical="center"/>
    </xf>
    <xf numFmtId="0" fontId="34" fillId="0" borderId="9" xfId="1" applyFont="1" applyFill="1" applyBorder="1" applyAlignment="1">
      <alignment horizontal="center" vertical="center"/>
    </xf>
    <xf numFmtId="0" fontId="34" fillId="0" borderId="41" xfId="1" applyFont="1" applyFill="1" applyBorder="1" applyAlignment="1">
      <alignment horizontal="center" vertical="center"/>
    </xf>
    <xf numFmtId="0" fontId="6" fillId="0" borderId="42" xfId="1" applyFont="1" applyFill="1" applyBorder="1" applyAlignment="1">
      <alignment horizontal="center" vertical="center"/>
    </xf>
    <xf numFmtId="0" fontId="35" fillId="0" borderId="13" xfId="1" applyFont="1" applyFill="1" applyBorder="1" applyAlignment="1">
      <alignment horizontal="left" vertical="center"/>
    </xf>
    <xf numFmtId="0" fontId="6" fillId="0" borderId="34" xfId="1" applyFont="1" applyFill="1" applyBorder="1" applyAlignment="1">
      <alignment horizontal="center" vertical="center" textRotation="180" readingOrder="1"/>
    </xf>
    <xf numFmtId="0" fontId="6" fillId="0" borderId="35" xfId="1" applyFont="1" applyFill="1" applyBorder="1" applyAlignment="1">
      <alignment horizontal="center" vertical="center" textRotation="180" readingOrder="1"/>
    </xf>
    <xf numFmtId="0" fontId="6" fillId="0" borderId="37" xfId="1" applyFont="1" applyFill="1" applyBorder="1" applyAlignment="1">
      <alignment horizontal="center" vertical="center" textRotation="180" readingOrder="1"/>
    </xf>
    <xf numFmtId="0" fontId="6" fillId="0" borderId="27" xfId="1" applyFont="1" applyFill="1" applyBorder="1" applyAlignment="1">
      <alignment horizontal="right" vertical="center"/>
    </xf>
    <xf numFmtId="0" fontId="6" fillId="0" borderId="27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42" xfId="1" applyFont="1" applyFill="1" applyBorder="1" applyAlignment="1">
      <alignment horizontal="center" vertical="center" readingOrder="1"/>
    </xf>
    <xf numFmtId="0" fontId="6" fillId="0" borderId="24" xfId="1" applyFont="1" applyFill="1" applyBorder="1" applyAlignment="1">
      <alignment horizontal="center" vertical="center" textRotation="180"/>
    </xf>
    <xf numFmtId="0" fontId="34" fillId="0" borderId="31" xfId="1" applyFont="1" applyFill="1" applyBorder="1" applyAlignment="1">
      <alignment horizontal="center" vertical="center" textRotation="90" readingOrder="1"/>
    </xf>
    <xf numFmtId="0" fontId="34" fillId="0" borderId="29" xfId="1" applyFont="1" applyFill="1" applyBorder="1" applyAlignment="1">
      <alignment horizontal="center" vertical="center" textRotation="90" readingOrder="1"/>
    </xf>
    <xf numFmtId="0" fontId="4" fillId="0" borderId="27" xfId="1" applyFont="1" applyFill="1" applyBorder="1" applyAlignment="1">
      <alignment horizontal="right" vertical="center"/>
    </xf>
    <xf numFmtId="0" fontId="6" fillId="0" borderId="23" xfId="1" applyFont="1" applyFill="1" applyBorder="1" applyAlignment="1">
      <alignment horizontal="left" vertical="center"/>
    </xf>
    <xf numFmtId="0" fontId="6" fillId="0" borderId="27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 wrapText="1" readingOrder="2"/>
    </xf>
    <xf numFmtId="0" fontId="34" fillId="0" borderId="0" xfId="1" applyFont="1" applyFill="1" applyBorder="1" applyAlignment="1">
      <alignment horizontal="center" vertical="center"/>
    </xf>
    <xf numFmtId="0" fontId="6" fillId="0" borderId="26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wrapText="1"/>
    </xf>
    <xf numFmtId="0" fontId="35" fillId="0" borderId="0" xfId="1" applyFont="1" applyFill="1" applyBorder="1" applyAlignment="1">
      <alignment horizontal="center" vertical="center" wrapText="1"/>
    </xf>
    <xf numFmtId="0" fontId="8" fillId="0" borderId="13" xfId="1" applyFont="1" applyFill="1" applyBorder="1" applyAlignment="1">
      <alignment horizontal="right" vertical="center" wrapText="1"/>
    </xf>
    <xf numFmtId="0" fontId="8" fillId="0" borderId="13" xfId="1" applyFont="1" applyFill="1" applyBorder="1" applyAlignment="1">
      <alignment horizontal="left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 readingOrder="2"/>
    </xf>
    <xf numFmtId="0" fontId="34" fillId="0" borderId="42" xfId="1" applyFont="1" applyFill="1" applyBorder="1" applyAlignment="1">
      <alignment horizontal="center" vertical="center" readingOrder="1"/>
    </xf>
    <xf numFmtId="0" fontId="6" fillId="0" borderId="30" xfId="1" applyFont="1" applyFill="1" applyBorder="1" applyAlignment="1">
      <alignment horizontal="right" vertical="center"/>
    </xf>
    <xf numFmtId="0" fontId="6" fillId="0" borderId="34" xfId="1" applyFont="1" applyFill="1" applyBorder="1" applyAlignment="1">
      <alignment horizontal="center" vertical="center" textRotation="180"/>
    </xf>
    <xf numFmtId="0" fontId="6" fillId="0" borderId="35" xfId="1" applyFont="1" applyFill="1" applyBorder="1" applyAlignment="1">
      <alignment horizontal="center" vertical="center" textRotation="180"/>
    </xf>
    <xf numFmtId="0" fontId="6" fillId="0" borderId="37" xfId="1" applyFont="1" applyFill="1" applyBorder="1" applyAlignment="1">
      <alignment horizontal="center" vertical="center" textRotation="180"/>
    </xf>
    <xf numFmtId="0" fontId="4" fillId="0" borderId="33" xfId="1" applyFont="1" applyFill="1" applyBorder="1" applyAlignment="1">
      <alignment horizontal="right" vertical="center"/>
    </xf>
    <xf numFmtId="0" fontId="6" fillId="0" borderId="33" xfId="1" applyFont="1" applyFill="1" applyBorder="1" applyAlignment="1">
      <alignment horizontal="right" vertical="center"/>
    </xf>
    <xf numFmtId="0" fontId="34" fillId="0" borderId="33" xfId="1" applyFont="1" applyFill="1" applyBorder="1" applyAlignment="1">
      <alignment horizontal="left" vertical="center"/>
    </xf>
    <xf numFmtId="0" fontId="6" fillId="0" borderId="45" xfId="1" applyFont="1" applyFill="1" applyBorder="1" applyAlignment="1">
      <alignment horizontal="right" vertical="center"/>
    </xf>
    <xf numFmtId="0" fontId="34" fillId="0" borderId="27" xfId="1" applyFont="1" applyFill="1" applyBorder="1" applyAlignment="1">
      <alignment horizontal="center" vertical="center" textRotation="90" readingOrder="1"/>
    </xf>
    <xf numFmtId="0" fontId="39" fillId="0" borderId="0" xfId="1" applyFont="1" applyFill="1" applyBorder="1" applyAlignment="1">
      <alignment horizontal="center" vertical="center" wrapText="1"/>
    </xf>
    <xf numFmtId="0" fontId="8" fillId="0" borderId="13" xfId="1" applyFont="1" applyFill="1" applyBorder="1" applyAlignment="1">
      <alignment horizontal="right" vertical="center"/>
    </xf>
    <xf numFmtId="0" fontId="8" fillId="0" borderId="13" xfId="1" applyFont="1" applyFill="1" applyBorder="1" applyAlignment="1">
      <alignment horizontal="left" vertical="center" wrapText="1"/>
    </xf>
    <xf numFmtId="0" fontId="21" fillId="0" borderId="9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35" xfId="1" applyFont="1" applyFill="1" applyBorder="1" applyAlignment="1">
      <alignment horizontal="right" vertical="center"/>
    </xf>
    <xf numFmtId="0" fontId="6" fillId="0" borderId="29" xfId="1" applyFont="1" applyFill="1" applyBorder="1" applyAlignment="1">
      <alignment horizontal="right" vertical="center"/>
    </xf>
    <xf numFmtId="0" fontId="26" fillId="0" borderId="42" xfId="1" applyFont="1" applyFill="1" applyBorder="1" applyAlignment="1">
      <alignment horizontal="center" vertical="center" readingOrder="1"/>
    </xf>
    <xf numFmtId="0" fontId="6" fillId="0" borderId="24" xfId="1" applyFont="1" applyFill="1" applyBorder="1" applyAlignment="1">
      <alignment horizontal="right" vertical="center"/>
    </xf>
    <xf numFmtId="0" fontId="6" fillId="0" borderId="25" xfId="1" applyFont="1" applyFill="1" applyBorder="1" applyAlignment="1">
      <alignment horizontal="right" vertical="center"/>
    </xf>
    <xf numFmtId="0" fontId="0" fillId="0" borderId="24" xfId="0" applyFill="1" applyBorder="1" applyAlignment="1">
      <alignment horizontal="center" textRotation="180"/>
    </xf>
    <xf numFmtId="0" fontId="26" fillId="0" borderId="25" xfId="1" applyFont="1" applyFill="1" applyBorder="1" applyAlignment="1">
      <alignment horizontal="center" vertical="center" textRotation="90" readingOrder="1"/>
    </xf>
    <xf numFmtId="0" fontId="6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 wrapText="1" readingOrder="2"/>
    </xf>
    <xf numFmtId="0" fontId="6" fillId="0" borderId="0" xfId="1" applyFont="1" applyFill="1" applyBorder="1" applyAlignment="1">
      <alignment horizontal="center" vertical="center" wrapText="1" readingOrder="2"/>
    </xf>
    <xf numFmtId="0" fontId="8" fillId="0" borderId="13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left" vertical="center"/>
    </xf>
    <xf numFmtId="0" fontId="35" fillId="0" borderId="13" xfId="1" applyFont="1" applyFill="1" applyBorder="1" applyAlignment="1">
      <alignment horizontal="left" vertical="center" wrapText="1"/>
    </xf>
    <xf numFmtId="0" fontId="6" fillId="0" borderId="34" xfId="1" applyFont="1" applyFill="1" applyBorder="1" applyAlignment="1">
      <alignment horizontal="right" vertical="center" textRotation="180"/>
    </xf>
    <xf numFmtId="0" fontId="6" fillId="0" borderId="35" xfId="1" applyFont="1" applyFill="1" applyBorder="1" applyAlignment="1">
      <alignment horizontal="right" vertical="center" textRotation="180"/>
    </xf>
    <xf numFmtId="0" fontId="6" fillId="0" borderId="37" xfId="1" applyFont="1" applyFill="1" applyBorder="1" applyAlignment="1">
      <alignment horizontal="right" vertical="center" textRotation="180"/>
    </xf>
    <xf numFmtId="0" fontId="6" fillId="0" borderId="27" xfId="1" applyFont="1" applyFill="1" applyBorder="1" applyAlignment="1">
      <alignment horizontal="center" vertical="center" textRotation="180"/>
    </xf>
    <xf numFmtId="0" fontId="34" fillId="0" borderId="32" xfId="1" applyFont="1" applyFill="1" applyBorder="1" applyAlignment="1">
      <alignment horizontal="center" vertical="center" textRotation="90" readingOrder="1"/>
    </xf>
    <xf numFmtId="0" fontId="6" fillId="0" borderId="44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/>
    </xf>
    <xf numFmtId="0" fontId="35" fillId="0" borderId="0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/>
    </xf>
    <xf numFmtId="0" fontId="35" fillId="0" borderId="13" xfId="1" applyFont="1" applyFill="1" applyBorder="1" applyAlignment="1">
      <alignment horizontal="left"/>
    </xf>
    <xf numFmtId="0" fontId="6" fillId="0" borderId="41" xfId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 readingOrder="1"/>
    </xf>
    <xf numFmtId="0" fontId="34" fillId="0" borderId="0" xfId="1" applyFont="1" applyFill="1" applyBorder="1" applyAlignment="1">
      <alignment horizontal="center" vertical="center" readingOrder="1"/>
    </xf>
    <xf numFmtId="0" fontId="34" fillId="0" borderId="41" xfId="1" applyFont="1" applyFill="1" applyBorder="1" applyAlignment="1">
      <alignment horizontal="center" vertical="center" readingOrder="1"/>
    </xf>
    <xf numFmtId="0" fontId="34" fillId="0" borderId="33" xfId="1" applyFont="1" applyFill="1" applyBorder="1" applyAlignment="1">
      <alignment horizontal="left" vertical="center" readingOrder="1"/>
    </xf>
    <xf numFmtId="0" fontId="6" fillId="0" borderId="33" xfId="1" applyFont="1" applyFill="1" applyBorder="1" applyAlignment="1">
      <alignment horizontal="right" vertical="center" wrapText="1"/>
    </xf>
    <xf numFmtId="0" fontId="8" fillId="0" borderId="13" xfId="1" applyFont="1" applyFill="1" applyBorder="1" applyAlignment="1">
      <alignment horizontal="right"/>
    </xf>
    <xf numFmtId="0" fontId="6" fillId="0" borderId="24" xfId="1" applyFont="1" applyFill="1" applyBorder="1" applyAlignment="1">
      <alignment horizontal="right" vertical="center" textRotation="180"/>
    </xf>
    <xf numFmtId="0" fontId="34" fillId="0" borderId="44" xfId="1" applyFont="1" applyFill="1" applyBorder="1" applyAlignment="1">
      <alignment horizontal="left" vertical="center" readingOrder="1"/>
    </xf>
    <xf numFmtId="0" fontId="6" fillId="0" borderId="27" xfId="1" applyFont="1" applyFill="1" applyBorder="1" applyAlignment="1">
      <alignment horizontal="right" vertical="center" textRotation="180"/>
    </xf>
    <xf numFmtId="0" fontId="34" fillId="0" borderId="0" xfId="1" applyFont="1" applyFill="1" applyBorder="1" applyAlignment="1">
      <alignment horizontal="left" vertical="center" readingOrder="1"/>
    </xf>
    <xf numFmtId="0" fontId="6" fillId="0" borderId="24" xfId="1" applyFont="1" applyFill="1" applyBorder="1" applyAlignment="1">
      <alignment vertical="center" textRotation="180"/>
    </xf>
    <xf numFmtId="0" fontId="6" fillId="0" borderId="25" xfId="1" applyFont="1" applyFill="1" applyBorder="1" applyAlignment="1">
      <alignment horizontal="center" vertical="center" textRotation="90" readingOrder="1"/>
    </xf>
    <xf numFmtId="0" fontId="6" fillId="0" borderId="0" xfId="1" applyFont="1" applyFill="1" applyBorder="1" applyAlignment="1">
      <alignment horizontal="left" vertical="center" readingOrder="1"/>
    </xf>
    <xf numFmtId="0" fontId="6" fillId="0" borderId="9" xfId="1" applyFont="1" applyFill="1" applyBorder="1" applyAlignment="1">
      <alignment horizontal="center" vertical="center" readingOrder="1"/>
    </xf>
    <xf numFmtId="0" fontId="6" fillId="0" borderId="0" xfId="1" applyFont="1" applyFill="1" applyBorder="1" applyAlignment="1">
      <alignment horizontal="center" vertical="center" readingOrder="1"/>
    </xf>
    <xf numFmtId="0" fontId="6" fillId="0" borderId="41" xfId="1" applyFont="1" applyFill="1" applyBorder="1" applyAlignment="1">
      <alignment horizontal="center" vertical="center" readingOrder="1"/>
    </xf>
    <xf numFmtId="0" fontId="6" fillId="0" borderId="33" xfId="1" applyFont="1" applyFill="1" applyBorder="1" applyAlignment="1">
      <alignment horizontal="left" vertical="center" readingOrder="1"/>
    </xf>
    <xf numFmtId="0" fontId="4" fillId="0" borderId="42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0" fontId="8" fillId="0" borderId="33" xfId="1" applyFont="1" applyFill="1" applyBorder="1" applyAlignment="1">
      <alignment horizontal="right" vertical="center"/>
    </xf>
    <xf numFmtId="0" fontId="13" fillId="0" borderId="9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 indent="1"/>
    </xf>
    <xf numFmtId="0" fontId="8" fillId="0" borderId="8" xfId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4" fillId="0" borderId="42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vertical="center"/>
    </xf>
    <xf numFmtId="0" fontId="34" fillId="0" borderId="25" xfId="1" applyFont="1" applyFill="1" applyBorder="1" applyAlignment="1">
      <alignment vertical="center" textRotation="90" readingOrder="1"/>
    </xf>
    <xf numFmtId="0" fontId="6" fillId="0" borderId="27" xfId="0" applyFont="1" applyFill="1" applyBorder="1" applyAlignment="1">
      <alignment horizontal="left" vertical="center"/>
    </xf>
    <xf numFmtId="0" fontId="6" fillId="0" borderId="41" xfId="1" applyFont="1" applyFill="1" applyBorder="1" applyAlignment="1">
      <alignment vertical="center"/>
    </xf>
    <xf numFmtId="0" fontId="6" fillId="0" borderId="41" xfId="0" applyFont="1" applyFill="1" applyBorder="1" applyAlignment="1">
      <alignment horizontal="left" vertical="center"/>
    </xf>
    <xf numFmtId="0" fontId="6" fillId="0" borderId="13" xfId="1" applyFont="1" applyFill="1" applyBorder="1" applyAlignment="1">
      <alignment horizontal="left" vertical="center" indent="1"/>
    </xf>
    <xf numFmtId="0" fontId="6" fillId="0" borderId="13" xfId="1" applyFont="1" applyFill="1" applyBorder="1" applyAlignment="1">
      <alignment horizontal="center" vertical="center" readingOrder="1"/>
    </xf>
    <xf numFmtId="0" fontId="6" fillId="0" borderId="24" xfId="1" applyFont="1" applyFill="1" applyBorder="1" applyAlignment="1">
      <alignment horizontal="left" vertical="center" textRotation="180"/>
    </xf>
    <xf numFmtId="0" fontId="6" fillId="0" borderId="30" xfId="0" applyFont="1" applyFill="1" applyBorder="1" applyAlignment="1">
      <alignment horizontal="left" vertical="center"/>
    </xf>
    <xf numFmtId="0" fontId="6" fillId="0" borderId="44" xfId="1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right" vertical="center"/>
    </xf>
    <xf numFmtId="0" fontId="34" fillId="0" borderId="41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right" vertical="center"/>
    </xf>
    <xf numFmtId="0" fontId="34" fillId="0" borderId="13" xfId="1" applyFont="1" applyFill="1" applyBorder="1" applyAlignment="1">
      <alignment horizontal="center" vertical="center" readingOrder="1"/>
    </xf>
    <xf numFmtId="0" fontId="8" fillId="0" borderId="13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right" vertical="center"/>
    </xf>
    <xf numFmtId="0" fontId="34" fillId="0" borderId="47" xfId="0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right" vertical="center" wrapText="1"/>
    </xf>
    <xf numFmtId="0" fontId="8" fillId="0" borderId="0" xfId="1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center" vertical="center" wrapText="1"/>
    </xf>
    <xf numFmtId="0" fontId="6" fillId="0" borderId="45" xfId="1" applyFont="1" applyFill="1" applyBorder="1" applyAlignment="1">
      <alignment horizontal="left" vertical="center"/>
    </xf>
    <xf numFmtId="0" fontId="8" fillId="0" borderId="36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right" vertical="center"/>
    </xf>
    <xf numFmtId="0" fontId="27" fillId="0" borderId="0" xfId="1" applyFont="1" applyFill="1" applyBorder="1" applyAlignment="1">
      <alignment horizontal="center" vertical="center"/>
    </xf>
    <xf numFmtId="0" fontId="34" fillId="0" borderId="44" xfId="1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/>
    </xf>
    <xf numFmtId="0" fontId="34" fillId="0" borderId="0" xfId="0" applyFont="1" applyFill="1" applyAlignment="1">
      <alignment horizontal="center"/>
    </xf>
    <xf numFmtId="0" fontId="6" fillId="0" borderId="0" xfId="1" applyFont="1" applyFill="1" applyBorder="1" applyAlignment="1">
      <alignment horizontal="center" vertical="center" readingOrder="2"/>
    </xf>
    <xf numFmtId="49" fontId="6" fillId="0" borderId="0" xfId="1" applyNumberFormat="1" applyFont="1" applyFill="1" applyBorder="1" applyAlignment="1">
      <alignment horizontal="center" vertical="center" readingOrder="1"/>
    </xf>
    <xf numFmtId="49" fontId="6" fillId="0" borderId="0" xfId="1" applyNumberFormat="1" applyFont="1" applyFill="1" applyBorder="1" applyAlignment="1">
      <alignment horizontal="center" vertical="center" readingOrder="2"/>
    </xf>
    <xf numFmtId="0" fontId="34" fillId="0" borderId="44" xfId="1" applyFont="1" applyFill="1" applyBorder="1" applyAlignment="1">
      <alignment horizontal="left" vertical="center"/>
    </xf>
    <xf numFmtId="0" fontId="34" fillId="0" borderId="0" xfId="1" applyFont="1" applyFill="1" applyAlignment="1">
      <alignment horizontal="center" vertical="center"/>
    </xf>
    <xf numFmtId="0" fontId="6" fillId="0" borderId="47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textRotation="90" readingOrder="1"/>
    </xf>
    <xf numFmtId="0" fontId="6" fillId="0" borderId="0" xfId="1" applyFont="1" applyFill="1" applyBorder="1" applyAlignment="1">
      <alignment horizontal="right" vertical="center" textRotation="90" wrapText="1" shrinkToFit="1"/>
    </xf>
    <xf numFmtId="164" fontId="6" fillId="0" borderId="0" xfId="1" applyNumberFormat="1" applyFont="1" applyFill="1" applyBorder="1" applyAlignment="1">
      <alignment horizontal="right" vertical="center" textRotation="90" wrapText="1" shrinkToFit="1"/>
    </xf>
    <xf numFmtId="0" fontId="6" fillId="0" borderId="0" xfId="1" applyFont="1" applyFill="1" applyBorder="1" applyAlignment="1">
      <alignment horizontal="center" vertical="center" textRotation="90" wrapText="1" shrinkToFit="1"/>
    </xf>
    <xf numFmtId="0" fontId="34" fillId="0" borderId="0" xfId="1" applyFont="1" applyFill="1" applyBorder="1" applyAlignment="1">
      <alignment horizontal="center" vertical="center" wrapText="1" shrinkToFit="1"/>
    </xf>
    <xf numFmtId="0" fontId="6" fillId="0" borderId="9" xfId="1" applyFont="1" applyFill="1" applyBorder="1" applyAlignment="1">
      <alignment horizontal="center" vertical="center" wrapText="1" shrinkToFit="1"/>
    </xf>
    <xf numFmtId="0" fontId="34" fillId="0" borderId="9" xfId="1" applyFont="1" applyFill="1" applyBorder="1" applyAlignment="1">
      <alignment horizontal="center" vertical="center" wrapText="1" shrinkToFit="1"/>
    </xf>
    <xf numFmtId="0" fontId="34" fillId="0" borderId="0" xfId="1" applyFont="1" applyFill="1" applyBorder="1" applyAlignment="1">
      <alignment horizontal="center" vertical="center" shrinkToFit="1"/>
    </xf>
    <xf numFmtId="0" fontId="21" fillId="0" borderId="9" xfId="1" applyFont="1" applyFill="1" applyBorder="1" applyAlignment="1">
      <alignment horizontal="center" vertical="center" shrinkToFit="1"/>
    </xf>
    <xf numFmtId="0" fontId="8" fillId="0" borderId="42" xfId="1" applyFont="1" applyFill="1" applyBorder="1" applyAlignment="1">
      <alignment horizontal="center" vertical="center"/>
    </xf>
    <xf numFmtId="0" fontId="8" fillId="0" borderId="27" xfId="1" applyFont="1" applyFill="1" applyBorder="1" applyAlignment="1">
      <alignment horizontal="right" vertical="center"/>
    </xf>
    <xf numFmtId="0" fontId="8" fillId="0" borderId="41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textRotation="90" wrapText="1"/>
    </xf>
    <xf numFmtId="0" fontId="21" fillId="0" borderId="9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 shrinkToFit="1"/>
    </xf>
    <xf numFmtId="0" fontId="6" fillId="0" borderId="0" xfId="1" applyFont="1" applyFill="1" applyBorder="1" applyAlignment="1">
      <alignment horizontal="right" vertical="center" textRotation="90" wrapText="1"/>
    </xf>
    <xf numFmtId="0" fontId="6" fillId="0" borderId="9" xfId="1" applyFont="1" applyFill="1" applyBorder="1" applyAlignment="1">
      <alignment horizontal="center" vertical="center" shrinkToFit="1"/>
    </xf>
    <xf numFmtId="0" fontId="6" fillId="0" borderId="9" xfId="1" applyFont="1" applyFill="1" applyBorder="1" applyAlignment="1">
      <alignment horizontal="center" vertical="center" textRotation="90" wrapText="1"/>
    </xf>
    <xf numFmtId="0" fontId="8" fillId="0" borderId="9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shrinkToFit="1"/>
    </xf>
    <xf numFmtId="0" fontId="31" fillId="0" borderId="0" xfId="0" applyFont="1" applyAlignment="1">
      <alignment horizontal="center"/>
    </xf>
    <xf numFmtId="0" fontId="34" fillId="8" borderId="27" xfId="1" applyFont="1" applyFill="1" applyBorder="1" applyAlignment="1">
      <alignment horizontal="center" vertical="center" textRotation="90" readingOrder="1"/>
    </xf>
    <xf numFmtId="0" fontId="6" fillId="8" borderId="44" xfId="1" applyFont="1" applyFill="1" applyBorder="1" applyAlignment="1">
      <alignment horizontal="left" vertical="center"/>
    </xf>
    <xf numFmtId="0" fontId="34" fillId="8" borderId="0" xfId="1" applyFont="1" applyFill="1" applyBorder="1" applyAlignment="1">
      <alignment horizontal="left" vertical="center"/>
    </xf>
    <xf numFmtId="0" fontId="34" fillId="8" borderId="44" xfId="1" applyFont="1" applyFill="1" applyBorder="1" applyAlignment="1">
      <alignment horizontal="left" vertical="center"/>
    </xf>
    <xf numFmtId="0" fontId="34" fillId="8" borderId="27" xfId="1" applyFont="1" applyFill="1" applyBorder="1" applyAlignment="1">
      <alignment horizontal="left" vertical="center"/>
    </xf>
    <xf numFmtId="0" fontId="34" fillId="8" borderId="24" xfId="1" applyFont="1" applyFill="1" applyBorder="1" applyAlignment="1">
      <alignment horizontal="left" vertical="center"/>
    </xf>
    <xf numFmtId="0" fontId="6" fillId="0" borderId="27" xfId="1" applyFont="1" applyFill="1" applyBorder="1" applyAlignment="1">
      <alignment vertical="center" textRotation="180"/>
    </xf>
    <xf numFmtId="0" fontId="8" fillId="8" borderId="13" xfId="1" applyFont="1" applyFill="1" applyBorder="1" applyAlignment="1">
      <alignment horizontal="left" vertical="center" wrapText="1"/>
    </xf>
    <xf numFmtId="0" fontId="6" fillId="8" borderId="9" xfId="1" applyFont="1" applyFill="1" applyBorder="1" applyAlignment="1">
      <alignment horizontal="center" vertical="center"/>
    </xf>
    <xf numFmtId="0" fontId="21" fillId="8" borderId="9" xfId="1" applyFont="1" applyFill="1" applyBorder="1" applyAlignment="1">
      <alignment horizontal="center" vertical="center"/>
    </xf>
    <xf numFmtId="0" fontId="34" fillId="8" borderId="9" xfId="1" applyFont="1" applyFill="1" applyBorder="1" applyAlignment="1">
      <alignment horizontal="center" vertical="center"/>
    </xf>
    <xf numFmtId="0" fontId="34" fillId="8" borderId="0" xfId="1" applyFont="1" applyFill="1" applyBorder="1" applyAlignment="1">
      <alignment horizontal="center" vertical="center"/>
    </xf>
    <xf numFmtId="0" fontId="34" fillId="8" borderId="41" xfId="1" applyFont="1" applyFill="1" applyBorder="1" applyAlignment="1">
      <alignment horizontal="center" vertical="center"/>
    </xf>
    <xf numFmtId="0" fontId="34" fillId="8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 vertical="center"/>
    </xf>
    <xf numFmtId="0" fontId="6" fillId="8" borderId="41" xfId="1" applyFont="1" applyFill="1" applyBorder="1" applyAlignment="1">
      <alignment horizontal="center" vertical="center"/>
    </xf>
    <xf numFmtId="0" fontId="8" fillId="8" borderId="13" xfId="1" applyFont="1" applyFill="1" applyBorder="1" applyAlignment="1">
      <alignment horizontal="right" vertical="center" wrapText="1"/>
    </xf>
    <xf numFmtId="0" fontId="34" fillId="8" borderId="30" xfId="0" applyFont="1" applyFill="1" applyBorder="1" applyAlignment="1">
      <alignment horizontal="left" vertical="center"/>
    </xf>
    <xf numFmtId="0" fontId="34" fillId="8" borderId="42" xfId="1" applyFont="1" applyFill="1" applyBorder="1" applyAlignment="1">
      <alignment horizontal="center" vertical="center" readingOrder="1"/>
    </xf>
    <xf numFmtId="0" fontId="6" fillId="8" borderId="27" xfId="1" applyFont="1" applyFill="1" applyBorder="1" applyAlignment="1">
      <alignment horizontal="right" vertical="center"/>
    </xf>
    <xf numFmtId="0" fontId="6" fillId="8" borderId="30" xfId="1" applyFont="1" applyFill="1" applyBorder="1" applyAlignment="1">
      <alignment horizontal="right" vertical="center"/>
    </xf>
    <xf numFmtId="0" fontId="6" fillId="8" borderId="33" xfId="1" applyFont="1" applyFill="1" applyBorder="1" applyAlignment="1">
      <alignment horizontal="left" vertical="center"/>
    </xf>
    <xf numFmtId="0" fontId="6" fillId="8" borderId="27" xfId="1" applyFont="1" applyFill="1" applyBorder="1" applyAlignment="1">
      <alignment horizontal="left" vertical="center" readingOrder="1"/>
    </xf>
    <xf numFmtId="0" fontId="6" fillId="8" borderId="44" xfId="1" applyFont="1" applyFill="1" applyBorder="1" applyAlignment="1">
      <alignment horizontal="right" vertical="center"/>
    </xf>
    <xf numFmtId="0" fontId="6" fillId="8" borderId="33" xfId="1" applyFont="1" applyFill="1" applyBorder="1" applyAlignment="1">
      <alignment horizontal="right" vertical="center"/>
    </xf>
    <xf numFmtId="0" fontId="6" fillId="8" borderId="31" xfId="1" applyFont="1" applyFill="1" applyBorder="1" applyAlignment="1">
      <alignment horizontal="center" vertical="center" textRotation="90" readingOrder="1"/>
    </xf>
    <xf numFmtId="0" fontId="6" fillId="8" borderId="29" xfId="1" applyFont="1" applyFill="1" applyBorder="1" applyAlignment="1">
      <alignment horizontal="center" vertical="center" textRotation="90" readingOrder="1"/>
    </xf>
    <xf numFmtId="0" fontId="6" fillId="8" borderId="34" xfId="1" applyFont="1" applyFill="1" applyBorder="1" applyAlignment="1">
      <alignment horizontal="center" vertical="center" textRotation="180"/>
    </xf>
    <xf numFmtId="0" fontId="6" fillId="8" borderId="35" xfId="1" applyFont="1" applyFill="1" applyBorder="1" applyAlignment="1">
      <alignment horizontal="center" vertical="center" textRotation="180"/>
    </xf>
    <xf numFmtId="0" fontId="6" fillId="8" borderId="37" xfId="1" applyFont="1" applyFill="1" applyBorder="1" applyAlignment="1">
      <alignment horizontal="center" vertical="center" textRotation="180"/>
    </xf>
    <xf numFmtId="0" fontId="4" fillId="8" borderId="33" xfId="1" applyFont="1" applyFill="1" applyBorder="1" applyAlignment="1">
      <alignment horizontal="right" vertical="center"/>
    </xf>
    <xf numFmtId="0" fontId="6" fillId="8" borderId="47" xfId="0" applyFont="1" applyFill="1" applyBorder="1" applyAlignment="1">
      <alignment horizontal="left" vertical="center"/>
    </xf>
    <xf numFmtId="0" fontId="6" fillId="8" borderId="47" xfId="1" applyFont="1" applyFill="1" applyBorder="1" applyAlignment="1">
      <alignment horizontal="right" vertical="center"/>
    </xf>
    <xf numFmtId="0" fontId="6" fillId="8" borderId="13" xfId="1" applyFont="1" applyFill="1" applyBorder="1" applyAlignment="1">
      <alignment horizontal="center" vertical="center"/>
    </xf>
    <xf numFmtId="0" fontId="8" fillId="8" borderId="13" xfId="1" applyFont="1" applyFill="1" applyBorder="1" applyAlignment="1">
      <alignment horizontal="left" vertical="center"/>
    </xf>
    <xf numFmtId="0" fontId="34" fillId="8" borderId="27" xfId="1" applyFont="1" applyFill="1" applyBorder="1" applyAlignment="1">
      <alignment horizontal="left" vertical="center" readingOrder="1"/>
    </xf>
    <xf numFmtId="0" fontId="34" fillId="8" borderId="0" xfId="0" applyFont="1" applyFill="1" applyBorder="1" applyAlignment="1">
      <alignment horizontal="left" vertical="center"/>
    </xf>
    <xf numFmtId="0" fontId="6" fillId="8" borderId="0" xfId="1" applyFont="1" applyFill="1" applyBorder="1" applyAlignment="1">
      <alignment horizontal="right" vertical="center"/>
    </xf>
    <xf numFmtId="0" fontId="6" fillId="8" borderId="42" xfId="1" applyFont="1" applyFill="1" applyBorder="1" applyAlignment="1">
      <alignment horizontal="center" vertical="center"/>
    </xf>
    <xf numFmtId="0" fontId="34" fillId="8" borderId="31" xfId="1" applyFont="1" applyFill="1" applyBorder="1" applyAlignment="1">
      <alignment horizontal="center" vertical="center" textRotation="90" readingOrder="1"/>
    </xf>
    <xf numFmtId="0" fontId="34" fillId="8" borderId="29" xfId="1" applyFont="1" applyFill="1" applyBorder="1" applyAlignment="1">
      <alignment horizontal="center" vertical="center" textRotation="90" readingOrder="1"/>
    </xf>
    <xf numFmtId="0" fontId="6" fillId="8" borderId="24" xfId="1" applyFont="1" applyFill="1" applyBorder="1" applyAlignment="1">
      <alignment horizontal="center" vertical="center" textRotation="180"/>
    </xf>
    <xf numFmtId="0" fontId="4" fillId="8" borderId="27" xfId="1" applyFont="1" applyFill="1" applyBorder="1" applyAlignment="1">
      <alignment horizontal="right" vertical="center"/>
    </xf>
    <xf numFmtId="0" fontId="6" fillId="8" borderId="27" xfId="1" applyFont="1" applyFill="1" applyBorder="1" applyAlignment="1">
      <alignment vertical="center" textRotation="180"/>
    </xf>
    <xf numFmtId="0" fontId="34" fillId="0" borderId="24" xfId="1" applyFont="1" applyFill="1" applyBorder="1" applyAlignment="1">
      <alignment horizontal="left" vertical="center"/>
    </xf>
    <xf numFmtId="0" fontId="6" fillId="0" borderId="45" xfId="1" applyFont="1" applyFill="1" applyBorder="1" applyAlignment="1">
      <alignment horizontal="left" vertical="center" wrapText="1"/>
    </xf>
    <xf numFmtId="0" fontId="6" fillId="0" borderId="13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center" vertical="center" readingOrder="2"/>
    </xf>
    <xf numFmtId="0" fontId="34" fillId="0" borderId="44" xfId="1" applyFont="1" applyFill="1" applyBorder="1" applyAlignment="1">
      <alignment vertical="center"/>
    </xf>
    <xf numFmtId="0" fontId="8" fillId="0" borderId="13" xfId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 wrapText="1"/>
    </xf>
    <xf numFmtId="0" fontId="34" fillId="0" borderId="41" xfId="1" applyFont="1" applyFill="1" applyBorder="1" applyAlignment="1">
      <alignment horizontal="center" vertical="center" wrapText="1"/>
    </xf>
    <xf numFmtId="0" fontId="34" fillId="0" borderId="27" xfId="1" applyFont="1" applyFill="1" applyBorder="1" applyAlignment="1">
      <alignment vertical="center" readingOrder="1"/>
    </xf>
    <xf numFmtId="0" fontId="34" fillId="0" borderId="33" xfId="1" applyFont="1" applyFill="1" applyBorder="1" applyAlignment="1">
      <alignment vertical="center" readingOrder="1"/>
    </xf>
    <xf numFmtId="0" fontId="34" fillId="0" borderId="46" xfId="1" applyFont="1" applyFill="1" applyBorder="1" applyAlignment="1">
      <alignment horizontal="center" vertical="center" textRotation="90" readingOrder="1"/>
    </xf>
    <xf numFmtId="0" fontId="21" fillId="0" borderId="27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right" vertical="center" wrapText="1"/>
    </xf>
    <xf numFmtId="0" fontId="34" fillId="0" borderId="0" xfId="1" applyFont="1" applyFill="1" applyBorder="1" applyAlignment="1">
      <alignment horizontal="right" vertical="center"/>
    </xf>
    <xf numFmtId="0" fontId="8" fillId="0" borderId="0" xfId="1" applyFont="1" applyFill="1" applyAlignment="1">
      <alignment horizontal="right"/>
    </xf>
    <xf numFmtId="0" fontId="6" fillId="0" borderId="42" xfId="1" applyFont="1" applyFill="1" applyBorder="1" applyAlignment="1">
      <alignment horizontal="right" vertical="center"/>
    </xf>
    <xf numFmtId="0" fontId="8" fillId="0" borderId="7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textRotation="180"/>
    </xf>
    <xf numFmtId="0" fontId="34" fillId="0" borderId="42" xfId="1" applyFont="1" applyFill="1" applyBorder="1" applyAlignment="1">
      <alignment horizontal="left" vertical="center"/>
    </xf>
    <xf numFmtId="0" fontId="34" fillId="0" borderId="30" xfId="1" applyFont="1" applyFill="1" applyBorder="1" applyAlignment="1">
      <alignment horizontal="left" vertical="center"/>
    </xf>
    <xf numFmtId="0" fontId="6" fillId="0" borderId="33" xfId="0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34" fillId="0" borderId="9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/>
    </xf>
    <xf numFmtId="0" fontId="34" fillId="0" borderId="33" xfId="1" applyFont="1" applyFill="1" applyBorder="1" applyAlignment="1">
      <alignment horizontal="left" vertical="center" shrinkToFit="1"/>
    </xf>
    <xf numFmtId="0" fontId="35" fillId="0" borderId="0" xfId="1" applyFont="1" applyFill="1" applyBorder="1" applyAlignment="1">
      <alignment horizontal="center" vertical="center" shrinkToFit="1"/>
    </xf>
    <xf numFmtId="0" fontId="6" fillId="0" borderId="33" xfId="1" applyFont="1" applyFill="1" applyBorder="1" applyAlignment="1">
      <alignment horizontal="left" vertical="center" shrinkToFit="1"/>
    </xf>
    <xf numFmtId="0" fontId="8" fillId="0" borderId="13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right" vertical="center"/>
    </xf>
    <xf numFmtId="0" fontId="6" fillId="0" borderId="15" xfId="1" applyFont="1" applyFill="1" applyBorder="1" applyAlignment="1">
      <alignment horizontal="center" vertical="center" textRotation="90" wrapText="1"/>
    </xf>
    <xf numFmtId="0" fontId="6" fillId="0" borderId="12" xfId="1" applyFont="1" applyFill="1" applyBorder="1" applyAlignment="1">
      <alignment horizontal="center" vertical="center" textRotation="90" wrapText="1"/>
    </xf>
    <xf numFmtId="0" fontId="6" fillId="0" borderId="14" xfId="1" applyFont="1" applyFill="1" applyBorder="1" applyAlignment="1">
      <alignment horizontal="center" vertical="center" textRotation="90" wrapText="1"/>
    </xf>
    <xf numFmtId="0" fontId="6" fillId="0" borderId="15" xfId="1" applyFont="1" applyFill="1" applyBorder="1" applyAlignment="1">
      <alignment horizontal="center" vertical="center" wrapText="1" shrinkToFit="1"/>
    </xf>
    <xf numFmtId="0" fontId="6" fillId="0" borderId="15" xfId="1" applyFont="1" applyFill="1" applyBorder="1" applyAlignment="1">
      <alignment horizontal="center" vertical="center" textRotation="90" wrapText="1" shrinkToFit="1"/>
    </xf>
    <xf numFmtId="0" fontId="6" fillId="0" borderId="12" xfId="1" applyFont="1" applyFill="1" applyBorder="1" applyAlignment="1">
      <alignment horizontal="center" vertical="center" textRotation="90" wrapText="1" shrinkToFit="1"/>
    </xf>
    <xf numFmtId="0" fontId="6" fillId="0" borderId="14" xfId="1" applyFont="1" applyFill="1" applyBorder="1" applyAlignment="1">
      <alignment horizontal="center" vertical="center" textRotation="90" wrapText="1" shrinkToFit="1"/>
    </xf>
    <xf numFmtId="164" fontId="6" fillId="0" borderId="0" xfId="1" applyNumberFormat="1" applyFont="1" applyFill="1" applyBorder="1" applyAlignment="1">
      <alignment horizontal="center" vertical="center" wrapText="1" shrinkToFit="1"/>
    </xf>
    <xf numFmtId="164" fontId="6" fillId="0" borderId="0" xfId="1" applyNumberFormat="1" applyFont="1" applyFill="1" applyBorder="1" applyAlignment="1">
      <alignment horizontal="right" vertical="center" wrapText="1" shrinkToFit="1"/>
    </xf>
    <xf numFmtId="164" fontId="6" fillId="0" borderId="0" xfId="1" applyNumberFormat="1" applyFont="1" applyFill="1" applyBorder="1" applyAlignment="1">
      <alignment horizontal="center" vertical="center" textRotation="90" wrapText="1" shrinkToFit="1"/>
    </xf>
    <xf numFmtId="0" fontId="6" fillId="0" borderId="41" xfId="0" applyFont="1" applyFill="1" applyBorder="1" applyAlignment="1">
      <alignment horizontal="center" vertical="center" shrinkToFit="1"/>
    </xf>
    <xf numFmtId="0" fontId="6" fillId="0" borderId="41" xfId="0" applyFont="1" applyFill="1" applyBorder="1" applyAlignment="1">
      <alignment horizontal="center" vertical="center" wrapText="1" shrinkToFit="1"/>
    </xf>
    <xf numFmtId="0" fontId="6" fillId="0" borderId="27" xfId="2" applyFont="1" applyFill="1" applyBorder="1" applyAlignment="1">
      <alignment horizontal="right" vertical="center"/>
    </xf>
    <xf numFmtId="0" fontId="34" fillId="0" borderId="0" xfId="5" applyFont="1" applyFill="1" applyBorder="1" applyAlignment="1">
      <alignment horizontal="left" vertical="center"/>
    </xf>
    <xf numFmtId="0" fontId="6" fillId="0" borderId="33" xfId="2" applyFont="1" applyFill="1" applyBorder="1" applyAlignment="1">
      <alignment horizontal="right" vertical="center"/>
    </xf>
    <xf numFmtId="0" fontId="28" fillId="0" borderId="27" xfId="2" applyFont="1" applyFill="1" applyBorder="1" applyAlignment="1">
      <alignment horizontal="right" vertical="center"/>
    </xf>
    <xf numFmtId="0" fontId="6" fillId="0" borderId="0" xfId="2" applyFont="1" applyFill="1" applyBorder="1" applyAlignment="1">
      <alignment horizontal="right" vertical="center"/>
    </xf>
    <xf numFmtId="0" fontId="6" fillId="0" borderId="42" xfId="2" applyFont="1" applyFill="1" applyBorder="1" applyAlignment="1">
      <alignment horizontal="center" vertical="center"/>
    </xf>
    <xf numFmtId="0" fontId="28" fillId="0" borderId="9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center" vertical="center"/>
    </xf>
    <xf numFmtId="0" fontId="28" fillId="0" borderId="10" xfId="2" applyFont="1" applyFill="1" applyBorder="1" applyAlignment="1">
      <alignment horizontal="center" vertical="center"/>
    </xf>
    <xf numFmtId="0" fontId="28" fillId="0" borderId="0" xfId="2" applyFont="1" applyFill="1" applyBorder="1" applyAlignment="1">
      <alignment horizontal="right" vertical="center"/>
    </xf>
    <xf numFmtId="0" fontId="28" fillId="0" borderId="11" xfId="2" applyFont="1" applyFill="1" applyBorder="1" applyAlignment="1">
      <alignment horizontal="center" vertical="center"/>
    </xf>
    <xf numFmtId="0" fontId="6" fillId="0" borderId="38" xfId="1" applyFont="1" applyFill="1" applyBorder="1" applyAlignment="1">
      <alignment horizontal="center" vertical="center" textRotation="180"/>
    </xf>
    <xf numFmtId="0" fontId="6" fillId="0" borderId="39" xfId="1" applyFont="1" applyFill="1" applyBorder="1" applyAlignment="1">
      <alignment horizontal="center" vertical="center" textRotation="180"/>
    </xf>
    <xf numFmtId="0" fontId="6" fillId="0" borderId="40" xfId="1" applyFont="1" applyFill="1" applyBorder="1" applyAlignment="1">
      <alignment horizontal="center" vertical="center" textRotation="180"/>
    </xf>
    <xf numFmtId="0" fontId="28" fillId="0" borderId="30" xfId="2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41" xfId="2" applyFont="1" applyFill="1" applyBorder="1" applyAlignment="1">
      <alignment horizontal="center" vertical="center"/>
    </xf>
    <xf numFmtId="0" fontId="6" fillId="0" borderId="9" xfId="5" applyFont="1" applyFill="1" applyBorder="1" applyAlignment="1">
      <alignment horizontal="center" vertical="center"/>
    </xf>
    <xf numFmtId="0" fontId="13" fillId="0" borderId="9" xfId="0" applyFont="1" applyFill="1" applyBorder="1"/>
    <xf numFmtId="0" fontId="6" fillId="0" borderId="9" xfId="5" applyFont="1" applyFill="1" applyBorder="1" applyAlignment="1">
      <alignment horizontal="center" vertical="center" wrapText="1"/>
    </xf>
    <xf numFmtId="0" fontId="34" fillId="0" borderId="9" xfId="2" applyFont="1" applyFill="1" applyBorder="1" applyAlignment="1">
      <alignment horizontal="center" vertical="center"/>
    </xf>
    <xf numFmtId="0" fontId="34" fillId="0" borderId="0" xfId="2" applyFont="1" applyFill="1" applyBorder="1" applyAlignment="1">
      <alignment horizontal="center" vertical="center"/>
    </xf>
    <xf numFmtId="0" fontId="34" fillId="0" borderId="41" xfId="2" applyFont="1" applyFill="1" applyBorder="1" applyAlignment="1">
      <alignment horizontal="center" vertical="center"/>
    </xf>
    <xf numFmtId="0" fontId="34" fillId="0" borderId="0" xfId="5" applyFont="1" applyFill="1" applyBorder="1" applyAlignment="1">
      <alignment horizontal="center" vertical="center" wrapText="1"/>
    </xf>
    <xf numFmtId="0" fontId="34" fillId="0" borderId="0" xfId="5" applyFont="1" applyFill="1" applyBorder="1" applyAlignment="1">
      <alignment horizontal="center" vertical="center"/>
    </xf>
    <xf numFmtId="0" fontId="28" fillId="0" borderId="9" xfId="5" applyFont="1" applyFill="1" applyBorder="1" applyAlignment="1">
      <alignment horizontal="center" vertical="center"/>
    </xf>
    <xf numFmtId="0" fontId="28" fillId="0" borderId="0" xfId="5" applyFont="1" applyFill="1" applyBorder="1" applyAlignment="1">
      <alignment horizontal="center" vertical="center"/>
    </xf>
    <xf numFmtId="0" fontId="28" fillId="0" borderId="41" xfId="5" applyFont="1" applyFill="1" applyBorder="1" applyAlignment="1">
      <alignment horizontal="center" vertical="center"/>
    </xf>
    <xf numFmtId="0" fontId="28" fillId="0" borderId="41" xfId="2" applyFont="1" applyFill="1" applyBorder="1" applyAlignment="1">
      <alignment horizontal="center" vertical="center"/>
    </xf>
    <xf numFmtId="0" fontId="42" fillId="0" borderId="0" xfId="5" applyFont="1" applyFill="1" applyBorder="1" applyAlignment="1">
      <alignment horizontal="center" vertical="center"/>
    </xf>
    <xf numFmtId="0" fontId="28" fillId="0" borderId="33" xfId="5" applyFont="1" applyFill="1" applyBorder="1" applyAlignment="1">
      <alignment horizontal="right" vertical="center"/>
    </xf>
    <xf numFmtId="0" fontId="28" fillId="0" borderId="0" xfId="2" applyFont="1" applyFill="1" applyBorder="1" applyAlignment="1">
      <alignment vertical="center"/>
    </xf>
    <xf numFmtId="0" fontId="28" fillId="0" borderId="42" xfId="2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42" fillId="0" borderId="9" xfId="2" applyFont="1" applyFill="1" applyBorder="1" applyAlignment="1">
      <alignment horizontal="center" vertical="center"/>
    </xf>
    <xf numFmtId="0" fontId="42" fillId="0" borderId="0" xfId="2" applyFont="1" applyFill="1" applyBorder="1" applyAlignment="1">
      <alignment horizontal="center" vertical="center"/>
    </xf>
    <xf numFmtId="0" fontId="13" fillId="0" borderId="0" xfId="0" applyFont="1" applyFill="1" applyBorder="1"/>
    <xf numFmtId="0" fontId="42" fillId="0" borderId="45" xfId="5" applyFont="1" applyFill="1" applyBorder="1" applyAlignment="1">
      <alignment horizontal="left" vertical="center"/>
    </xf>
    <xf numFmtId="0" fontId="28" fillId="0" borderId="44" xfId="2" applyFont="1" applyFill="1" applyBorder="1" applyAlignment="1">
      <alignment horizontal="right" vertical="center"/>
    </xf>
    <xf numFmtId="0" fontId="28" fillId="0" borderId="41" xfId="2" applyFont="1" applyFill="1" applyBorder="1" applyAlignment="1">
      <alignment horizontal="right" vertical="center"/>
    </xf>
    <xf numFmtId="0" fontId="28" fillId="0" borderId="13" xfId="2" applyFont="1" applyFill="1" applyBorder="1" applyAlignment="1">
      <alignment horizontal="center" vertical="center"/>
    </xf>
    <xf numFmtId="0" fontId="34" fillId="0" borderId="24" xfId="1" applyFont="1" applyFill="1" applyBorder="1" applyAlignment="1">
      <alignment horizontal="left" vertical="center" readingOrder="1"/>
    </xf>
    <xf numFmtId="0" fontId="34" fillId="0" borderId="25" xfId="1" applyFont="1" applyFill="1" applyBorder="1" applyAlignment="1">
      <alignment horizontal="left" vertical="center" readingOrder="1"/>
    </xf>
    <xf numFmtId="0" fontId="34" fillId="0" borderId="25" xfId="1" applyFont="1" applyFill="1" applyBorder="1" applyAlignment="1">
      <alignment horizontal="left" vertical="center"/>
    </xf>
    <xf numFmtId="0" fontId="6" fillId="0" borderId="31" xfId="1" applyFont="1" applyFill="1" applyBorder="1" applyAlignment="1">
      <alignment horizontal="center" vertical="center" textRotation="90" readingOrder="1"/>
    </xf>
    <xf numFmtId="0" fontId="6" fillId="0" borderId="29" xfId="1" applyFont="1" applyFill="1" applyBorder="1" applyAlignment="1">
      <alignment horizontal="center" vertical="center" textRotation="90" readingOrder="1"/>
    </xf>
    <xf numFmtId="0" fontId="6" fillId="0" borderId="47" xfId="0" applyFont="1" applyFill="1" applyBorder="1" applyAlignment="1">
      <alignment horizontal="left" vertical="center"/>
    </xf>
    <xf numFmtId="0" fontId="6" fillId="0" borderId="9" xfId="1" applyFont="1" applyFill="1" applyBorder="1" applyAlignment="1">
      <alignment horizontal="center"/>
    </xf>
    <xf numFmtId="0" fontId="36" fillId="0" borderId="0" xfId="1" applyFont="1" applyFill="1" applyBorder="1" applyAlignment="1">
      <alignment horizontal="center"/>
    </xf>
    <xf numFmtId="0" fontId="42" fillId="0" borderId="0" xfId="5" applyFont="1" applyFill="1" applyBorder="1" applyAlignment="1">
      <alignment horizontal="center" vertical="center" wrapText="1"/>
    </xf>
    <xf numFmtId="0" fontId="34" fillId="0" borderId="27" xfId="1" applyFont="1" applyFill="1" applyBorder="1" applyAlignment="1">
      <alignment vertical="center"/>
    </xf>
    <xf numFmtId="0" fontId="42" fillId="0" borderId="45" xfId="5" applyFont="1" applyFill="1" applyBorder="1" applyAlignment="1">
      <alignment vertical="center"/>
    </xf>
    <xf numFmtId="0" fontId="42" fillId="0" borderId="45" xfId="2" applyFont="1" applyFill="1" applyBorder="1" applyAlignment="1">
      <alignment horizontal="left" vertical="center"/>
    </xf>
    <xf numFmtId="0" fontId="6" fillId="0" borderId="21" xfId="1" applyFont="1" applyFill="1" applyBorder="1" applyAlignment="1">
      <alignment horizontal="center" vertical="center" textRotation="90" readingOrder="1"/>
    </xf>
    <xf numFmtId="0" fontId="6" fillId="0" borderId="22" xfId="1" applyFont="1" applyFill="1" applyBorder="1" applyAlignment="1">
      <alignment horizontal="center" vertical="center" textRotation="90" readingOrder="1"/>
    </xf>
    <xf numFmtId="0" fontId="34" fillId="0" borderId="41" xfId="1" applyFont="1" applyFill="1" applyBorder="1" applyAlignment="1">
      <alignment horizontal="left" vertical="center" readingOrder="1"/>
    </xf>
    <xf numFmtId="0" fontId="34" fillId="0" borderId="13" xfId="1" applyFont="1" applyFill="1" applyBorder="1" applyAlignment="1">
      <alignment horizontal="center" vertical="center"/>
    </xf>
    <xf numFmtId="0" fontId="28" fillId="0" borderId="24" xfId="2" applyFont="1" applyFill="1" applyBorder="1" applyAlignment="1">
      <alignment horizontal="right" vertical="center"/>
    </xf>
    <xf numFmtId="0" fontId="28" fillId="0" borderId="25" xfId="2" applyFont="1" applyFill="1" applyBorder="1" applyAlignment="1">
      <alignment horizontal="right" vertical="center"/>
    </xf>
    <xf numFmtId="0" fontId="28" fillId="0" borderId="47" xfId="2" applyFont="1" applyFill="1" applyBorder="1" applyAlignment="1">
      <alignment horizontal="right" vertical="center"/>
    </xf>
    <xf numFmtId="0" fontId="43" fillId="0" borderId="45" xfId="1" applyFont="1" applyFill="1" applyBorder="1" applyAlignment="1">
      <alignment vertical="center"/>
    </xf>
    <xf numFmtId="0" fontId="8" fillId="0" borderId="0" xfId="1" applyFont="1" applyFill="1" applyBorder="1" applyAlignment="1">
      <alignment vertical="center" wrapText="1" readingOrder="2"/>
    </xf>
    <xf numFmtId="0" fontId="6" fillId="0" borderId="13" xfId="1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righ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28" fillId="0" borderId="9" xfId="3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center" vertical="center"/>
    </xf>
    <xf numFmtId="0" fontId="34" fillId="0" borderId="30" xfId="1" applyFont="1" applyFill="1" applyBorder="1" applyAlignment="1">
      <alignment horizontal="left" vertical="center" readingOrder="1"/>
    </xf>
    <xf numFmtId="0" fontId="28" fillId="0" borderId="27" xfId="3" applyFont="1" applyFill="1" applyBorder="1" applyAlignment="1">
      <alignment horizontal="right" vertical="center"/>
    </xf>
    <xf numFmtId="0" fontId="28" fillId="0" borderId="41" xfId="3" applyFont="1" applyFill="1" applyBorder="1" applyAlignment="1">
      <alignment vertical="center"/>
    </xf>
    <xf numFmtId="0" fontId="28" fillId="0" borderId="13" xfId="3" applyFont="1" applyFill="1" applyBorder="1" applyAlignment="1">
      <alignment horizontal="center" vertical="center"/>
    </xf>
    <xf numFmtId="0" fontId="28" fillId="0" borderId="13" xfId="3" applyFont="1" applyFill="1" applyBorder="1" applyAlignment="1">
      <alignment horizontal="center" vertical="center" readingOrder="2"/>
    </xf>
    <xf numFmtId="0" fontId="28" fillId="0" borderId="35" xfId="2" applyFont="1" applyFill="1" applyBorder="1" applyAlignment="1">
      <alignment horizontal="center" vertical="center" textRotation="180"/>
    </xf>
    <xf numFmtId="0" fontId="28" fillId="0" borderId="37" xfId="2" applyFont="1" applyFill="1" applyBorder="1" applyAlignment="1">
      <alignment horizontal="center" vertical="center" textRotation="180"/>
    </xf>
    <xf numFmtId="0" fontId="28" fillId="0" borderId="27" xfId="3" applyFont="1" applyFill="1" applyBorder="1" applyAlignment="1">
      <alignment horizontal="right" vertical="center" readingOrder="2"/>
    </xf>
    <xf numFmtId="0" fontId="28" fillId="0" borderId="24" xfId="2" applyFont="1" applyFill="1" applyBorder="1" applyAlignment="1">
      <alignment horizontal="center" vertical="center" textRotation="180"/>
    </xf>
    <xf numFmtId="0" fontId="28" fillId="0" borderId="41" xfId="3" applyFont="1" applyFill="1" applyBorder="1" applyAlignment="1">
      <alignment horizontal="right" vertical="center" readingOrder="2"/>
    </xf>
    <xf numFmtId="0" fontId="8" fillId="0" borderId="0" xfId="0" applyFont="1" applyFill="1" applyBorder="1" applyAlignment="1">
      <alignment horizontal="left" vertical="center" wrapText="1"/>
    </xf>
    <xf numFmtId="0" fontId="23" fillId="0" borderId="27" xfId="3" applyFont="1" applyFill="1" applyBorder="1" applyAlignment="1">
      <alignment horizontal="right" vertical="center"/>
    </xf>
    <xf numFmtId="0" fontId="28" fillId="0" borderId="34" xfId="2" applyFont="1" applyFill="1" applyBorder="1" applyAlignment="1">
      <alignment horizontal="center" vertical="center" textRotation="180"/>
    </xf>
    <xf numFmtId="0" fontId="23" fillId="0" borderId="41" xfId="3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 wrapText="1"/>
    </xf>
    <xf numFmtId="0" fontId="28" fillId="0" borderId="41" xfId="3" applyFont="1" applyFill="1" applyBorder="1" applyAlignment="1">
      <alignment horizontal="right" vertical="center"/>
    </xf>
    <xf numFmtId="0" fontId="35" fillId="0" borderId="9" xfId="1" applyFont="1" applyFill="1" applyBorder="1" applyAlignment="1">
      <alignment horizontal="center" vertical="center"/>
    </xf>
    <xf numFmtId="0" fontId="23" fillId="0" borderId="13" xfId="3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0" fontId="34" fillId="0" borderId="23" xfId="1" applyFont="1" applyFill="1" applyBorder="1" applyAlignment="1">
      <alignment horizontal="left" vertical="center"/>
    </xf>
    <xf numFmtId="0" fontId="34" fillId="0" borderId="0" xfId="1" applyFont="1" applyFill="1" applyBorder="1" applyAlignment="1">
      <alignment vertical="center"/>
    </xf>
    <xf numFmtId="0" fontId="6" fillId="0" borderId="43" xfId="1" applyFont="1" applyFill="1" applyBorder="1" applyAlignment="1">
      <alignment horizontal="center" vertical="center" textRotation="180" readingOrder="1"/>
    </xf>
    <xf numFmtId="0" fontId="8" fillId="0" borderId="13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4" fillId="0" borderId="9" xfId="0" applyFont="1" applyFill="1" applyBorder="1" applyAlignment="1">
      <alignment horizontal="left" vertical="center"/>
    </xf>
    <xf numFmtId="0" fontId="34" fillId="0" borderId="42" xfId="1" applyFont="1" applyFill="1" applyBorder="1" applyAlignment="1">
      <alignment horizontal="center"/>
    </xf>
    <xf numFmtId="0" fontId="8" fillId="0" borderId="9" xfId="1" applyFont="1" applyFill="1" applyBorder="1" applyAlignment="1">
      <alignment horizontal="center" vertical="center" wrapText="1"/>
    </xf>
    <xf numFmtId="164" fontId="8" fillId="0" borderId="0" xfId="1" applyNumberFormat="1" applyFont="1" applyFill="1" applyBorder="1" applyAlignment="1">
      <alignment horizontal="center" vertical="center" textRotation="90" wrapText="1" shrinkToFit="1"/>
    </xf>
    <xf numFmtId="0" fontId="8" fillId="0" borderId="44" xfId="1" applyFont="1" applyFill="1" applyBorder="1" applyAlignment="1">
      <alignment horizontal="right" vertical="center"/>
    </xf>
    <xf numFmtId="0" fontId="8" fillId="0" borderId="9" xfId="1" applyFont="1" applyFill="1" applyBorder="1" applyAlignment="1">
      <alignment horizontal="center" vertical="center" shrinkToFit="1"/>
    </xf>
    <xf numFmtId="0" fontId="38" fillId="0" borderId="0" xfId="1" applyFont="1" applyFill="1" applyBorder="1" applyAlignment="1">
      <alignment horizontal="center" vertical="center" wrapText="1"/>
    </xf>
    <xf numFmtId="0" fontId="6" fillId="0" borderId="4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shrinkToFit="1"/>
    </xf>
    <xf numFmtId="0" fontId="33" fillId="0" borderId="0" xfId="0" applyFont="1" applyAlignment="1">
      <alignment horizontal="center"/>
    </xf>
    <xf numFmtId="0" fontId="8" fillId="0" borderId="0" xfId="1" applyFont="1" applyFill="1" applyBorder="1" applyAlignment="1">
      <alignment horizontal="center" vertical="top" wrapText="1"/>
    </xf>
    <xf numFmtId="0" fontId="8" fillId="0" borderId="9" xfId="1" applyFont="1" applyFill="1" applyBorder="1" applyAlignment="1">
      <alignment horizontal="right" vertical="center"/>
    </xf>
    <xf numFmtId="0" fontId="43" fillId="0" borderId="0" xfId="1" applyFont="1" applyFill="1" applyBorder="1" applyAlignment="1">
      <alignment vertical="center"/>
    </xf>
    <xf numFmtId="0" fontId="5" fillId="0" borderId="0" xfId="1" applyFill="1" applyAlignment="1">
      <alignment horizontal="center"/>
    </xf>
    <xf numFmtId="0" fontId="8" fillId="0" borderId="9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 indent="1"/>
    </xf>
    <xf numFmtId="0" fontId="28" fillId="0" borderId="0" xfId="3" applyFont="1" applyFill="1" applyBorder="1" applyAlignment="1">
      <alignment horizontal="right" vertical="center"/>
    </xf>
    <xf numFmtId="0" fontId="28" fillId="0" borderId="0" xfId="3" applyFont="1" applyFill="1" applyBorder="1" applyAlignment="1">
      <alignment horizontal="center" vertical="center"/>
    </xf>
    <xf numFmtId="0" fontId="28" fillId="0" borderId="41" xfId="3" applyFont="1" applyFill="1" applyBorder="1" applyAlignment="1">
      <alignment horizontal="center" vertical="center"/>
    </xf>
    <xf numFmtId="0" fontId="42" fillId="0" borderId="9" xfId="3" applyFont="1" applyFill="1" applyBorder="1" applyAlignment="1">
      <alignment horizontal="center" vertical="center"/>
    </xf>
    <xf numFmtId="0" fontId="42" fillId="0" borderId="41" xfId="3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left" vertical="center"/>
    </xf>
    <xf numFmtId="0" fontId="28" fillId="0" borderId="33" xfId="3" applyFont="1" applyFill="1" applyBorder="1" applyAlignment="1">
      <alignment horizontal="right" vertical="center"/>
    </xf>
    <xf numFmtId="0" fontId="35" fillId="0" borderId="0" xfId="0" applyFont="1" applyFill="1" applyBorder="1" applyAlignment="1">
      <alignment horizontal="center" vertical="center" shrinkToFit="1"/>
    </xf>
    <xf numFmtId="0" fontId="28" fillId="0" borderId="47" xfId="3" applyFont="1" applyFill="1" applyBorder="1" applyAlignment="1">
      <alignment horizontal="right" vertical="center"/>
    </xf>
    <xf numFmtId="0" fontId="34" fillId="0" borderId="47" xfId="1" applyFont="1" applyFill="1" applyBorder="1" applyAlignment="1">
      <alignment horizontal="left" vertical="center" readingOrder="1"/>
    </xf>
    <xf numFmtId="0" fontId="28" fillId="0" borderId="44" xfId="3" applyFont="1" applyFill="1" applyBorder="1" applyAlignment="1">
      <alignment horizontal="right" vertical="center"/>
    </xf>
    <xf numFmtId="0" fontId="6" fillId="0" borderId="9" xfId="1" applyFont="1" applyFill="1" applyBorder="1" applyAlignment="1">
      <alignment horizontal="center" vertical="top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left" vertical="center" shrinkToFit="1"/>
    </xf>
    <xf numFmtId="0" fontId="34" fillId="0" borderId="45" xfId="1" applyFont="1" applyFill="1" applyBorder="1" applyAlignment="1">
      <alignment horizontal="left" vertical="center" shrinkToFit="1"/>
    </xf>
    <xf numFmtId="0" fontId="27" fillId="0" borderId="9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</cellXfs>
  <cellStyles count="7">
    <cellStyle name="Normal" xfId="0" builtinId="0"/>
    <cellStyle name="Normal 2" xfId="1"/>
    <cellStyle name="Normal 3" xfId="4"/>
    <cellStyle name="Normal 4" xfId="6"/>
    <cellStyle name="Normal_Sheet2" xfId="2"/>
    <cellStyle name="Normal_ثاني " xfId="3"/>
    <cellStyle name="Normal_وقف " xfId="5"/>
  </cellStyles>
  <dxfs count="0"/>
  <tableStyles count="0" defaultTableStyle="TableStyleMedium9" defaultPivotStyle="PivotStyleLight16"/>
  <colors>
    <mruColors>
      <color rgb="FF3A965D"/>
      <color rgb="FF996633"/>
      <color rgb="FF49AA2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0"/>
  </sheetPr>
  <dimension ref="A2:S778"/>
  <sheetViews>
    <sheetView rightToLeft="1" topLeftCell="A735" workbookViewId="0">
      <selection activeCell="N763" sqref="N763"/>
    </sheetView>
  </sheetViews>
  <sheetFormatPr defaultRowHeight="12.75"/>
  <cols>
    <col min="1" max="1" width="8" customWidth="1"/>
    <col min="2" max="2" width="8.28515625" customWidth="1"/>
    <col min="3" max="3" width="9.5703125" customWidth="1"/>
    <col min="4" max="4" width="9.85546875" customWidth="1"/>
    <col min="5" max="5" width="10.140625" customWidth="1"/>
    <col min="6" max="6" width="9.85546875" customWidth="1"/>
    <col min="7" max="7" width="9.5703125" customWidth="1"/>
    <col min="8" max="8" width="11.140625" customWidth="1"/>
    <col min="9" max="9" width="9.42578125" customWidth="1"/>
    <col min="10" max="10" width="11.42578125" customWidth="1"/>
    <col min="11" max="11" width="10.5703125" customWidth="1"/>
    <col min="12" max="12" width="12" customWidth="1"/>
    <col min="13" max="13" width="11.7109375" customWidth="1"/>
    <col min="14" max="14" width="13" customWidth="1"/>
    <col min="15" max="15" width="12.5703125" customWidth="1"/>
    <col min="16" max="16" width="10.7109375" customWidth="1"/>
    <col min="18" max="18" width="9.42578125" customWidth="1"/>
    <col min="19" max="19" width="9.85546875" customWidth="1"/>
    <col min="20" max="20" width="10" customWidth="1"/>
  </cols>
  <sheetData>
    <row r="2" spans="1:15" ht="30.75">
      <c r="A2" s="993" t="s">
        <v>111</v>
      </c>
      <c r="B2" s="993"/>
      <c r="C2" s="993"/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93"/>
      <c r="O2" s="993"/>
    </row>
    <row r="3" spans="1:15" ht="30.75">
      <c r="A3" s="996" t="s">
        <v>10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996"/>
      <c r="N3" s="996"/>
      <c r="O3" s="996"/>
    </row>
    <row r="4" spans="1:15" ht="15.75">
      <c r="A4" s="992" t="s">
        <v>40</v>
      </c>
      <c r="B4" s="992"/>
      <c r="C4" s="985" t="s">
        <v>107</v>
      </c>
      <c r="D4" s="985"/>
      <c r="E4" s="985"/>
      <c r="F4" s="985"/>
      <c r="G4" s="995" t="s">
        <v>129</v>
      </c>
      <c r="H4" s="995"/>
      <c r="I4" s="995"/>
      <c r="J4" s="995" t="s">
        <v>109</v>
      </c>
      <c r="K4" s="995"/>
      <c r="L4" s="995"/>
      <c r="M4" s="992" t="s">
        <v>130</v>
      </c>
      <c r="N4" s="992"/>
      <c r="O4" s="992"/>
    </row>
    <row r="5" spans="1:15" ht="15.75">
      <c r="A5" s="992"/>
      <c r="B5" s="992"/>
      <c r="C5" s="18" t="s">
        <v>128</v>
      </c>
      <c r="D5" s="18" t="s">
        <v>34</v>
      </c>
      <c r="E5" s="18" t="s">
        <v>110</v>
      </c>
      <c r="F5" s="18" t="s">
        <v>32</v>
      </c>
      <c r="G5" s="18" t="s">
        <v>128</v>
      </c>
      <c r="H5" s="18" t="s">
        <v>34</v>
      </c>
      <c r="I5" s="18" t="s">
        <v>32</v>
      </c>
      <c r="J5" s="18" t="s">
        <v>128</v>
      </c>
      <c r="K5" s="18" t="s">
        <v>34</v>
      </c>
      <c r="L5" s="18" t="s">
        <v>32</v>
      </c>
      <c r="M5" s="18" t="s">
        <v>102</v>
      </c>
      <c r="N5" s="18" t="s">
        <v>103</v>
      </c>
      <c r="O5" s="18" t="s">
        <v>32</v>
      </c>
    </row>
    <row r="6" spans="1:15" ht="15.75">
      <c r="A6" s="989" t="s">
        <v>52</v>
      </c>
      <c r="B6" s="989"/>
      <c r="C6" s="9"/>
      <c r="D6" s="9"/>
      <c r="E6" s="9"/>
      <c r="F6" s="9">
        <f>SUM(C6:E6)</f>
        <v>0</v>
      </c>
      <c r="G6" s="9"/>
      <c r="H6" s="9"/>
      <c r="I6" s="9">
        <f>SUM(G6:H6)</f>
        <v>0</v>
      </c>
      <c r="J6" s="9"/>
      <c r="K6" s="9"/>
      <c r="L6" s="9">
        <f>SUM(J6:K6)</f>
        <v>0</v>
      </c>
      <c r="M6" s="9"/>
      <c r="N6" s="9"/>
      <c r="O6" s="9">
        <f>SUM(M6:N6)</f>
        <v>0</v>
      </c>
    </row>
    <row r="7" spans="1:15" ht="15.75">
      <c r="A7" s="989" t="s">
        <v>53</v>
      </c>
      <c r="B7" s="989"/>
      <c r="C7" s="9"/>
      <c r="D7" s="9"/>
      <c r="E7" s="9"/>
      <c r="F7" s="9">
        <f t="shared" ref="F7:F25" si="0">SUM(C7:E7)</f>
        <v>0</v>
      </c>
      <c r="G7" s="9"/>
      <c r="H7" s="9"/>
      <c r="I7" s="9">
        <f t="shared" ref="I7:I25" si="1">SUM(G7:H7)</f>
        <v>0</v>
      </c>
      <c r="J7" s="9"/>
      <c r="K7" s="9"/>
      <c r="L7" s="9">
        <f t="shared" ref="L7:L25" si="2">SUM(J7:K7)</f>
        <v>0</v>
      </c>
      <c r="M7" s="9"/>
      <c r="N7" s="9"/>
      <c r="O7" s="9">
        <f t="shared" ref="O7:O25" si="3">SUM(M7:N7)</f>
        <v>0</v>
      </c>
    </row>
    <row r="8" spans="1:15" ht="15.75">
      <c r="A8" s="989" t="s">
        <v>54</v>
      </c>
      <c r="B8" s="989"/>
      <c r="C8" s="9"/>
      <c r="D8" s="9"/>
      <c r="E8" s="9"/>
      <c r="F8" s="9">
        <f t="shared" si="0"/>
        <v>0</v>
      </c>
      <c r="G8" s="9"/>
      <c r="H8" s="9"/>
      <c r="I8" s="9">
        <f t="shared" si="1"/>
        <v>0</v>
      </c>
      <c r="J8" s="9"/>
      <c r="K8" s="9"/>
      <c r="L8" s="9">
        <f t="shared" si="2"/>
        <v>0</v>
      </c>
      <c r="M8" s="9"/>
      <c r="N8" s="9"/>
      <c r="O8" s="9">
        <f t="shared" si="3"/>
        <v>0</v>
      </c>
    </row>
    <row r="9" spans="1:15" ht="15.75">
      <c r="A9" s="989" t="s">
        <v>55</v>
      </c>
      <c r="B9" s="989"/>
      <c r="C9" s="9"/>
      <c r="D9" s="9"/>
      <c r="E9" s="9"/>
      <c r="F9" s="9">
        <f t="shared" si="0"/>
        <v>0</v>
      </c>
      <c r="G9" s="9"/>
      <c r="H9" s="9"/>
      <c r="I9" s="9">
        <f t="shared" si="1"/>
        <v>0</v>
      </c>
      <c r="J9" s="9"/>
      <c r="K9" s="9"/>
      <c r="L9" s="9">
        <f t="shared" si="2"/>
        <v>0</v>
      </c>
      <c r="M9" s="9"/>
      <c r="N9" s="9"/>
      <c r="O9" s="9">
        <f t="shared" si="3"/>
        <v>0</v>
      </c>
    </row>
    <row r="10" spans="1:15" ht="15.75">
      <c r="A10" s="989" t="s">
        <v>56</v>
      </c>
      <c r="B10" s="3" t="s">
        <v>116</v>
      </c>
      <c r="C10" s="9"/>
      <c r="D10" s="9"/>
      <c r="E10" s="9"/>
      <c r="F10" s="9">
        <f t="shared" si="0"/>
        <v>0</v>
      </c>
      <c r="G10" s="9"/>
      <c r="H10" s="9"/>
      <c r="I10" s="9">
        <f t="shared" si="1"/>
        <v>0</v>
      </c>
      <c r="J10" s="9"/>
      <c r="K10" s="9"/>
      <c r="L10" s="9">
        <f t="shared" si="2"/>
        <v>0</v>
      </c>
      <c r="M10" s="9"/>
      <c r="N10" s="9"/>
      <c r="O10" s="9">
        <f t="shared" si="3"/>
        <v>0</v>
      </c>
    </row>
    <row r="11" spans="1:15" ht="15.75">
      <c r="A11" s="989"/>
      <c r="B11" s="3" t="s">
        <v>117</v>
      </c>
      <c r="C11" s="9"/>
      <c r="D11" s="9"/>
      <c r="E11" s="9"/>
      <c r="F11" s="9">
        <f t="shared" si="0"/>
        <v>0</v>
      </c>
      <c r="G11" s="9"/>
      <c r="H11" s="9"/>
      <c r="I11" s="9">
        <f t="shared" si="1"/>
        <v>0</v>
      </c>
      <c r="J11" s="9"/>
      <c r="K11" s="9"/>
      <c r="L11" s="9">
        <f t="shared" si="2"/>
        <v>0</v>
      </c>
      <c r="M11" s="9"/>
      <c r="N11" s="9"/>
      <c r="O11" s="9">
        <f t="shared" si="3"/>
        <v>0</v>
      </c>
    </row>
    <row r="12" spans="1:15" ht="15.75">
      <c r="A12" s="989"/>
      <c r="B12" s="3" t="s">
        <v>118</v>
      </c>
      <c r="C12" s="9"/>
      <c r="D12" s="9"/>
      <c r="E12" s="9"/>
      <c r="F12" s="9">
        <f t="shared" si="0"/>
        <v>0</v>
      </c>
      <c r="G12" s="9"/>
      <c r="H12" s="9"/>
      <c r="I12" s="9">
        <f t="shared" si="1"/>
        <v>0</v>
      </c>
      <c r="J12" s="9"/>
      <c r="K12" s="9"/>
      <c r="L12" s="9">
        <f t="shared" si="2"/>
        <v>0</v>
      </c>
      <c r="M12" s="9"/>
      <c r="N12" s="9"/>
      <c r="O12" s="9">
        <f t="shared" si="3"/>
        <v>0</v>
      </c>
    </row>
    <row r="13" spans="1:15" ht="15.75">
      <c r="A13" s="989"/>
      <c r="B13" s="3" t="s">
        <v>119</v>
      </c>
      <c r="C13" s="9"/>
      <c r="D13" s="9"/>
      <c r="E13" s="9"/>
      <c r="F13" s="9">
        <f t="shared" si="0"/>
        <v>0</v>
      </c>
      <c r="G13" s="9"/>
      <c r="H13" s="9"/>
      <c r="I13" s="9">
        <f t="shared" si="1"/>
        <v>0</v>
      </c>
      <c r="J13" s="9"/>
      <c r="K13" s="9"/>
      <c r="L13" s="9">
        <f t="shared" si="2"/>
        <v>0</v>
      </c>
      <c r="M13" s="9"/>
      <c r="N13" s="9"/>
      <c r="O13" s="9">
        <f t="shared" si="3"/>
        <v>0</v>
      </c>
    </row>
    <row r="14" spans="1:15" ht="15.75">
      <c r="A14" s="989"/>
      <c r="B14" s="3" t="s">
        <v>120</v>
      </c>
      <c r="C14" s="9"/>
      <c r="D14" s="9"/>
      <c r="E14" s="9"/>
      <c r="F14" s="9">
        <f t="shared" si="0"/>
        <v>0</v>
      </c>
      <c r="G14" s="9"/>
      <c r="H14" s="9"/>
      <c r="I14" s="9">
        <f t="shared" si="1"/>
        <v>0</v>
      </c>
      <c r="J14" s="9"/>
      <c r="K14" s="9"/>
      <c r="L14" s="9">
        <f t="shared" si="2"/>
        <v>0</v>
      </c>
      <c r="M14" s="9"/>
      <c r="N14" s="9"/>
      <c r="O14" s="9">
        <f t="shared" si="3"/>
        <v>0</v>
      </c>
    </row>
    <row r="15" spans="1:15" ht="15.75">
      <c r="A15" s="989"/>
      <c r="B15" s="3" t="s">
        <v>106</v>
      </c>
      <c r="C15" s="9"/>
      <c r="D15" s="9"/>
      <c r="E15" s="9"/>
      <c r="F15" s="9">
        <f t="shared" si="0"/>
        <v>0</v>
      </c>
      <c r="G15" s="9"/>
      <c r="H15" s="9"/>
      <c r="I15" s="9">
        <f t="shared" si="1"/>
        <v>0</v>
      </c>
      <c r="J15" s="9"/>
      <c r="K15" s="9"/>
      <c r="L15" s="9">
        <f t="shared" si="2"/>
        <v>0</v>
      </c>
      <c r="M15" s="9"/>
      <c r="N15" s="9"/>
      <c r="O15" s="9">
        <f t="shared" si="3"/>
        <v>0</v>
      </c>
    </row>
    <row r="16" spans="1:15" ht="15.75">
      <c r="A16" s="990" t="s">
        <v>63</v>
      </c>
      <c r="B16" s="991"/>
      <c r="C16" s="9"/>
      <c r="D16" s="9"/>
      <c r="E16" s="9"/>
      <c r="F16" s="9">
        <f t="shared" si="0"/>
        <v>0</v>
      </c>
      <c r="G16" s="9"/>
      <c r="H16" s="9"/>
      <c r="I16" s="9">
        <f t="shared" si="1"/>
        <v>0</v>
      </c>
      <c r="J16" s="9"/>
      <c r="K16" s="9"/>
      <c r="L16" s="9">
        <f t="shared" si="2"/>
        <v>0</v>
      </c>
      <c r="M16" s="9"/>
      <c r="N16" s="9"/>
      <c r="O16" s="9">
        <f t="shared" si="3"/>
        <v>0</v>
      </c>
    </row>
    <row r="17" spans="1:19" ht="15.75">
      <c r="A17" s="990" t="s">
        <v>64</v>
      </c>
      <c r="B17" s="991"/>
      <c r="C17" s="9"/>
      <c r="D17" s="9"/>
      <c r="E17" s="9"/>
      <c r="F17" s="9">
        <f t="shared" si="0"/>
        <v>0</v>
      </c>
      <c r="G17" s="9"/>
      <c r="H17" s="9"/>
      <c r="I17" s="9">
        <f t="shared" si="1"/>
        <v>0</v>
      </c>
      <c r="J17" s="9"/>
      <c r="K17" s="9"/>
      <c r="L17" s="9">
        <f t="shared" si="2"/>
        <v>0</v>
      </c>
      <c r="M17" s="9"/>
      <c r="N17" s="9"/>
      <c r="O17" s="9">
        <f t="shared" si="3"/>
        <v>0</v>
      </c>
    </row>
    <row r="18" spans="1:19" ht="15.75">
      <c r="A18" s="990" t="s">
        <v>65</v>
      </c>
      <c r="B18" s="991"/>
      <c r="C18" s="9"/>
      <c r="D18" s="9"/>
      <c r="E18" s="9"/>
      <c r="F18" s="9">
        <f t="shared" si="0"/>
        <v>0</v>
      </c>
      <c r="G18" s="9"/>
      <c r="H18" s="9"/>
      <c r="I18" s="9">
        <f t="shared" si="1"/>
        <v>0</v>
      </c>
      <c r="J18" s="9"/>
      <c r="K18" s="9"/>
      <c r="L18" s="9">
        <f t="shared" si="2"/>
        <v>0</v>
      </c>
      <c r="M18" s="9"/>
      <c r="N18" s="9"/>
      <c r="O18" s="9">
        <f t="shared" si="3"/>
        <v>0</v>
      </c>
    </row>
    <row r="19" spans="1:19" ht="15.75">
      <c r="A19" s="990" t="s">
        <v>66</v>
      </c>
      <c r="B19" s="991"/>
      <c r="C19" s="9"/>
      <c r="D19" s="9"/>
      <c r="E19" s="9"/>
      <c r="F19" s="9">
        <f t="shared" si="0"/>
        <v>0</v>
      </c>
      <c r="G19" s="9"/>
      <c r="H19" s="9"/>
      <c r="I19" s="9">
        <f t="shared" si="1"/>
        <v>0</v>
      </c>
      <c r="J19" s="9"/>
      <c r="K19" s="9"/>
      <c r="L19" s="9">
        <f t="shared" si="2"/>
        <v>0</v>
      </c>
      <c r="M19" s="9"/>
      <c r="N19" s="9"/>
      <c r="O19" s="9">
        <f t="shared" si="3"/>
        <v>0</v>
      </c>
    </row>
    <row r="20" spans="1:19" ht="15.75">
      <c r="A20" s="990" t="s">
        <v>67</v>
      </c>
      <c r="B20" s="991"/>
      <c r="C20" s="9"/>
      <c r="D20" s="9"/>
      <c r="E20" s="9"/>
      <c r="F20" s="9">
        <f t="shared" si="0"/>
        <v>0</v>
      </c>
      <c r="G20" s="9"/>
      <c r="H20" s="9"/>
      <c r="I20" s="9">
        <f t="shared" si="1"/>
        <v>0</v>
      </c>
      <c r="J20" s="9"/>
      <c r="K20" s="9"/>
      <c r="L20" s="9">
        <f t="shared" si="2"/>
        <v>0</v>
      </c>
      <c r="M20" s="9"/>
      <c r="N20" s="9"/>
      <c r="O20" s="9">
        <f t="shared" si="3"/>
        <v>0</v>
      </c>
    </row>
    <row r="21" spans="1:19" ht="15.75">
      <c r="A21" s="990" t="s">
        <v>68</v>
      </c>
      <c r="B21" s="991"/>
      <c r="C21" s="9"/>
      <c r="D21" s="9"/>
      <c r="E21" s="9"/>
      <c r="F21" s="9">
        <f t="shared" si="0"/>
        <v>0</v>
      </c>
      <c r="G21" s="9"/>
      <c r="H21" s="9"/>
      <c r="I21" s="9">
        <f t="shared" si="1"/>
        <v>0</v>
      </c>
      <c r="J21" s="9"/>
      <c r="K21" s="9"/>
      <c r="L21" s="9">
        <f t="shared" si="2"/>
        <v>0</v>
      </c>
      <c r="M21" s="9"/>
      <c r="N21" s="9"/>
      <c r="O21" s="9">
        <f t="shared" si="3"/>
        <v>0</v>
      </c>
    </row>
    <row r="22" spans="1:19" ht="15.75">
      <c r="A22" s="990" t="s">
        <v>69</v>
      </c>
      <c r="B22" s="991"/>
      <c r="C22" s="9"/>
      <c r="D22" s="9"/>
      <c r="E22" s="9"/>
      <c r="F22" s="9">
        <f t="shared" si="0"/>
        <v>0</v>
      </c>
      <c r="G22" s="9"/>
      <c r="H22" s="9"/>
      <c r="I22" s="9">
        <f t="shared" si="1"/>
        <v>0</v>
      </c>
      <c r="J22" s="9"/>
      <c r="K22" s="9"/>
      <c r="L22" s="9">
        <f t="shared" si="2"/>
        <v>0</v>
      </c>
      <c r="M22" s="9"/>
      <c r="N22" s="9"/>
      <c r="O22" s="9">
        <f t="shared" si="3"/>
        <v>0</v>
      </c>
    </row>
    <row r="23" spans="1:19" ht="15.75">
      <c r="A23" s="990" t="s">
        <v>70</v>
      </c>
      <c r="B23" s="991"/>
      <c r="C23" s="9"/>
      <c r="D23" s="9"/>
      <c r="E23" s="9"/>
      <c r="F23" s="9">
        <f t="shared" si="0"/>
        <v>0</v>
      </c>
      <c r="G23" s="9"/>
      <c r="H23" s="9"/>
      <c r="I23" s="9">
        <f t="shared" si="1"/>
        <v>0</v>
      </c>
      <c r="J23" s="9"/>
      <c r="K23" s="9"/>
      <c r="L23" s="9">
        <f t="shared" si="2"/>
        <v>0</v>
      </c>
      <c r="M23" s="9"/>
      <c r="N23" s="9"/>
      <c r="O23" s="9">
        <f t="shared" si="3"/>
        <v>0</v>
      </c>
    </row>
    <row r="24" spans="1:19" ht="15.75">
      <c r="A24" s="990" t="s">
        <v>71</v>
      </c>
      <c r="B24" s="991"/>
      <c r="C24" s="9"/>
      <c r="D24" s="9"/>
      <c r="E24" s="9"/>
      <c r="F24" s="9">
        <f t="shared" si="0"/>
        <v>0</v>
      </c>
      <c r="G24" s="9"/>
      <c r="H24" s="9"/>
      <c r="I24" s="9">
        <f t="shared" si="1"/>
        <v>0</v>
      </c>
      <c r="J24" s="9"/>
      <c r="K24" s="9"/>
      <c r="L24" s="9">
        <f t="shared" si="2"/>
        <v>0</v>
      </c>
      <c r="M24" s="9"/>
      <c r="N24" s="9"/>
      <c r="O24" s="9">
        <f t="shared" si="3"/>
        <v>0</v>
      </c>
    </row>
    <row r="25" spans="1:19" ht="15.75">
      <c r="A25" s="990" t="s">
        <v>72</v>
      </c>
      <c r="B25" s="991"/>
      <c r="C25" s="9"/>
      <c r="D25" s="9"/>
      <c r="E25" s="9"/>
      <c r="F25" s="9">
        <f t="shared" si="0"/>
        <v>0</v>
      </c>
      <c r="G25" s="9"/>
      <c r="H25" s="9"/>
      <c r="I25" s="9">
        <f t="shared" si="1"/>
        <v>0</v>
      </c>
      <c r="J25" s="9"/>
      <c r="K25" s="9"/>
      <c r="L25" s="9">
        <f t="shared" si="2"/>
        <v>0</v>
      </c>
      <c r="M25" s="9"/>
      <c r="N25" s="9"/>
      <c r="O25" s="9">
        <f t="shared" si="3"/>
        <v>0</v>
      </c>
    </row>
    <row r="26" spans="1:19" ht="15.75">
      <c r="A26" s="992" t="s">
        <v>32</v>
      </c>
      <c r="B26" s="992"/>
      <c r="C26" s="10">
        <f t="shared" ref="C26:O26" si="4">SUM(C6:C25)</f>
        <v>0</v>
      </c>
      <c r="D26" s="10">
        <f t="shared" si="4"/>
        <v>0</v>
      </c>
      <c r="E26" s="10">
        <f t="shared" si="4"/>
        <v>0</v>
      </c>
      <c r="F26" s="10">
        <f t="shared" si="4"/>
        <v>0</v>
      </c>
      <c r="G26" s="10">
        <f t="shared" si="4"/>
        <v>0</v>
      </c>
      <c r="H26" s="10">
        <f t="shared" si="4"/>
        <v>0</v>
      </c>
      <c r="I26" s="10">
        <f t="shared" si="4"/>
        <v>0</v>
      </c>
      <c r="J26" s="10">
        <f t="shared" si="4"/>
        <v>0</v>
      </c>
      <c r="K26" s="10">
        <f t="shared" si="4"/>
        <v>0</v>
      </c>
      <c r="L26" s="10">
        <f>SUM(J26:K26)</f>
        <v>0</v>
      </c>
      <c r="M26" s="10">
        <f t="shared" si="4"/>
        <v>0</v>
      </c>
      <c r="N26" s="10">
        <f t="shared" si="4"/>
        <v>0</v>
      </c>
      <c r="O26" s="10">
        <f t="shared" si="4"/>
        <v>0</v>
      </c>
    </row>
    <row r="27" spans="1:19" ht="30.75">
      <c r="A27" s="993" t="s">
        <v>146</v>
      </c>
      <c r="B27" s="993"/>
      <c r="C27" s="993"/>
      <c r="D27" s="993"/>
      <c r="E27" s="993"/>
      <c r="F27" s="993"/>
      <c r="G27" s="993"/>
      <c r="H27" s="993"/>
      <c r="I27" s="993"/>
      <c r="J27" s="993"/>
      <c r="K27" s="993"/>
      <c r="L27" s="993"/>
      <c r="M27" s="993"/>
      <c r="N27" s="993"/>
      <c r="O27" s="993"/>
      <c r="P27" s="993"/>
      <c r="Q27" s="993"/>
      <c r="R27" s="993"/>
      <c r="S27" s="993"/>
    </row>
    <row r="28" spans="1:19" ht="24.75">
      <c r="A28" s="994" t="s">
        <v>21</v>
      </c>
      <c r="B28" s="994"/>
      <c r="C28" s="994"/>
      <c r="D28" s="994"/>
      <c r="E28" s="994"/>
      <c r="F28" s="994"/>
      <c r="G28" s="994"/>
      <c r="H28" s="994"/>
      <c r="I28" s="994"/>
      <c r="J28" s="994"/>
      <c r="K28" s="994"/>
      <c r="L28" s="994"/>
      <c r="M28" s="994"/>
      <c r="N28" s="994"/>
      <c r="O28" s="994"/>
      <c r="P28" s="994"/>
      <c r="Q28" s="994"/>
      <c r="R28" s="994"/>
      <c r="S28" s="994"/>
    </row>
    <row r="29" spans="1:19" ht="15.75">
      <c r="A29" s="992" t="s">
        <v>40</v>
      </c>
      <c r="B29" s="992"/>
      <c r="C29" s="985" t="s">
        <v>107</v>
      </c>
      <c r="D29" s="985"/>
      <c r="E29" s="985"/>
      <c r="F29" s="985"/>
      <c r="G29" s="995" t="s">
        <v>129</v>
      </c>
      <c r="H29" s="995"/>
      <c r="I29" s="995"/>
      <c r="J29" s="995" t="s">
        <v>109</v>
      </c>
      <c r="K29" s="995"/>
      <c r="L29" s="995"/>
      <c r="M29" s="992" t="s">
        <v>130</v>
      </c>
      <c r="N29" s="992"/>
      <c r="O29" s="992"/>
      <c r="P29" s="985" t="s">
        <v>115</v>
      </c>
      <c r="Q29" s="985"/>
      <c r="R29" s="985"/>
      <c r="S29" s="985"/>
    </row>
    <row r="30" spans="1:19" ht="15.75">
      <c r="A30" s="992"/>
      <c r="B30" s="992"/>
      <c r="C30" s="19" t="s">
        <v>128</v>
      </c>
      <c r="D30" s="18" t="s">
        <v>34</v>
      </c>
      <c r="E30" s="18" t="s">
        <v>110</v>
      </c>
      <c r="F30" s="18" t="s">
        <v>32</v>
      </c>
      <c r="G30" s="19" t="s">
        <v>128</v>
      </c>
      <c r="H30" s="18" t="s">
        <v>34</v>
      </c>
      <c r="I30" s="18" t="s">
        <v>32</v>
      </c>
      <c r="J30" s="19" t="s">
        <v>128</v>
      </c>
      <c r="K30" s="18" t="s">
        <v>34</v>
      </c>
      <c r="L30" s="18" t="s">
        <v>32</v>
      </c>
      <c r="M30" s="19" t="s">
        <v>102</v>
      </c>
      <c r="N30" s="18" t="s">
        <v>103</v>
      </c>
      <c r="O30" s="18" t="s">
        <v>32</v>
      </c>
      <c r="P30" s="19" t="s">
        <v>128</v>
      </c>
      <c r="Q30" s="18" t="s">
        <v>34</v>
      </c>
      <c r="R30" s="18" t="s">
        <v>110</v>
      </c>
      <c r="S30" s="18" t="s">
        <v>32</v>
      </c>
    </row>
    <row r="31" spans="1:19" ht="15.75">
      <c r="A31" s="989" t="s">
        <v>52</v>
      </c>
      <c r="B31" s="989"/>
      <c r="C31" s="30">
        <v>0</v>
      </c>
      <c r="D31" s="30">
        <v>0</v>
      </c>
      <c r="E31" s="30">
        <v>33</v>
      </c>
      <c r="F31" s="30">
        <f t="shared" ref="F31:F50" si="5">SUM(C31:E31)</f>
        <v>33</v>
      </c>
      <c r="G31" s="30">
        <v>867</v>
      </c>
      <c r="H31" s="30">
        <v>465</v>
      </c>
      <c r="I31" s="30">
        <f t="shared" ref="I31:I50" si="6">SUM(G31:H31)</f>
        <v>1332</v>
      </c>
      <c r="J31" s="30">
        <v>3341</v>
      </c>
      <c r="K31" s="30">
        <v>1581</v>
      </c>
      <c r="L31" s="30">
        <f t="shared" ref="L31:L50" si="7">SUM(J31:K31)</f>
        <v>4922</v>
      </c>
      <c r="M31" s="30">
        <v>108</v>
      </c>
      <c r="N31" s="30">
        <v>420</v>
      </c>
      <c r="O31" s="30">
        <f t="shared" ref="O31:O50" si="8">SUM(M31:N31)</f>
        <v>528</v>
      </c>
      <c r="P31" s="30">
        <v>21</v>
      </c>
      <c r="Q31" s="30">
        <v>5</v>
      </c>
      <c r="R31" s="30">
        <v>265</v>
      </c>
      <c r="S31" s="30">
        <f t="shared" ref="S31:S51" si="9">SUM(P31:R31)</f>
        <v>291</v>
      </c>
    </row>
    <row r="32" spans="1:19" ht="15.75">
      <c r="A32" s="989" t="s">
        <v>53</v>
      </c>
      <c r="B32" s="989"/>
      <c r="C32" s="30">
        <v>0</v>
      </c>
      <c r="D32" s="30">
        <v>0</v>
      </c>
      <c r="E32" s="30">
        <v>4</v>
      </c>
      <c r="F32" s="30">
        <f t="shared" si="5"/>
        <v>4</v>
      </c>
      <c r="G32" s="30">
        <v>102</v>
      </c>
      <c r="H32" s="30">
        <v>30</v>
      </c>
      <c r="I32" s="30">
        <f t="shared" si="6"/>
        <v>132</v>
      </c>
      <c r="J32" s="30">
        <v>355</v>
      </c>
      <c r="K32" s="30">
        <v>85</v>
      </c>
      <c r="L32" s="30">
        <f t="shared" si="7"/>
        <v>440</v>
      </c>
      <c r="M32" s="30">
        <v>20</v>
      </c>
      <c r="N32" s="30">
        <v>28</v>
      </c>
      <c r="O32" s="30">
        <f t="shared" si="8"/>
        <v>48</v>
      </c>
      <c r="P32" s="30">
        <v>1</v>
      </c>
      <c r="Q32" s="30">
        <v>0</v>
      </c>
      <c r="R32" s="30">
        <v>27</v>
      </c>
      <c r="S32" s="30">
        <f t="shared" si="9"/>
        <v>28</v>
      </c>
    </row>
    <row r="33" spans="1:19" ht="15.75">
      <c r="A33" s="989" t="s">
        <v>54</v>
      </c>
      <c r="B33" s="989"/>
      <c r="C33" s="30">
        <v>0</v>
      </c>
      <c r="D33" s="30">
        <v>0</v>
      </c>
      <c r="E33" s="30">
        <v>11</v>
      </c>
      <c r="F33" s="30">
        <f t="shared" si="5"/>
        <v>11</v>
      </c>
      <c r="G33" s="30">
        <v>276</v>
      </c>
      <c r="H33" s="30">
        <v>202</v>
      </c>
      <c r="I33" s="30">
        <f t="shared" si="6"/>
        <v>478</v>
      </c>
      <c r="J33" s="30">
        <v>833</v>
      </c>
      <c r="K33" s="30">
        <v>552</v>
      </c>
      <c r="L33" s="30">
        <f t="shared" si="7"/>
        <v>1385</v>
      </c>
      <c r="M33" s="30">
        <v>30</v>
      </c>
      <c r="N33" s="30">
        <v>105</v>
      </c>
      <c r="O33" s="30">
        <f t="shared" si="8"/>
        <v>135</v>
      </c>
      <c r="P33" s="30">
        <v>0</v>
      </c>
      <c r="Q33" s="30">
        <v>0</v>
      </c>
      <c r="R33" s="30">
        <v>78</v>
      </c>
      <c r="S33" s="30">
        <f t="shared" si="9"/>
        <v>78</v>
      </c>
    </row>
    <row r="34" spans="1:19" ht="15.75">
      <c r="A34" s="989" t="s">
        <v>55</v>
      </c>
      <c r="B34" s="989"/>
      <c r="C34" s="30">
        <v>0</v>
      </c>
      <c r="D34" s="30">
        <v>0</v>
      </c>
      <c r="E34" s="30">
        <v>0</v>
      </c>
      <c r="F34" s="30">
        <f t="shared" si="5"/>
        <v>0</v>
      </c>
      <c r="G34" s="30">
        <v>0</v>
      </c>
      <c r="H34" s="30">
        <v>0</v>
      </c>
      <c r="I34" s="30">
        <f t="shared" si="6"/>
        <v>0</v>
      </c>
      <c r="J34" s="30">
        <v>0</v>
      </c>
      <c r="K34" s="30">
        <v>0</v>
      </c>
      <c r="L34" s="30">
        <f t="shared" si="7"/>
        <v>0</v>
      </c>
      <c r="M34" s="30">
        <v>0</v>
      </c>
      <c r="N34" s="30">
        <v>0</v>
      </c>
      <c r="O34" s="30">
        <f t="shared" si="8"/>
        <v>0</v>
      </c>
      <c r="P34" s="30">
        <v>0</v>
      </c>
      <c r="Q34" s="30">
        <v>0</v>
      </c>
      <c r="R34" s="30">
        <v>0</v>
      </c>
      <c r="S34" s="30">
        <f t="shared" si="9"/>
        <v>0</v>
      </c>
    </row>
    <row r="35" spans="1:19" ht="15.75">
      <c r="A35" s="989" t="s">
        <v>56</v>
      </c>
      <c r="B35" s="3" t="s">
        <v>116</v>
      </c>
      <c r="C35" s="30">
        <v>2</v>
      </c>
      <c r="D35" s="30">
        <v>0</v>
      </c>
      <c r="E35" s="30">
        <v>13</v>
      </c>
      <c r="F35" s="30">
        <f t="shared" si="5"/>
        <v>15</v>
      </c>
      <c r="G35" s="30">
        <v>633</v>
      </c>
      <c r="H35" s="30">
        <v>297</v>
      </c>
      <c r="I35" s="30">
        <f t="shared" si="6"/>
        <v>930</v>
      </c>
      <c r="J35" s="30">
        <v>1980</v>
      </c>
      <c r="K35" s="30">
        <v>898</v>
      </c>
      <c r="L35" s="30">
        <f t="shared" si="7"/>
        <v>2878</v>
      </c>
      <c r="M35" s="30">
        <v>26</v>
      </c>
      <c r="N35" s="30">
        <v>198</v>
      </c>
      <c r="O35" s="30">
        <f t="shared" si="8"/>
        <v>224</v>
      </c>
      <c r="P35" s="30">
        <v>20</v>
      </c>
      <c r="Q35" s="30">
        <v>4</v>
      </c>
      <c r="R35" s="30">
        <v>119</v>
      </c>
      <c r="S35" s="30">
        <f t="shared" si="9"/>
        <v>143</v>
      </c>
    </row>
    <row r="36" spans="1:19" ht="15.75">
      <c r="A36" s="989"/>
      <c r="B36" s="3" t="s">
        <v>117</v>
      </c>
      <c r="C36" s="30">
        <v>0</v>
      </c>
      <c r="D36" s="30">
        <v>1</v>
      </c>
      <c r="E36" s="30">
        <v>26</v>
      </c>
      <c r="F36" s="30">
        <f t="shared" si="5"/>
        <v>27</v>
      </c>
      <c r="G36" s="30">
        <v>1178</v>
      </c>
      <c r="H36" s="30">
        <v>871</v>
      </c>
      <c r="I36" s="30">
        <f t="shared" si="6"/>
        <v>2049</v>
      </c>
      <c r="J36" s="30">
        <v>3823</v>
      </c>
      <c r="K36" s="30">
        <v>2661</v>
      </c>
      <c r="L36" s="30">
        <f t="shared" si="7"/>
        <v>6484</v>
      </c>
      <c r="M36" s="30">
        <v>16</v>
      </c>
      <c r="N36" s="30">
        <v>520</v>
      </c>
      <c r="O36" s="30">
        <f t="shared" si="8"/>
        <v>536</v>
      </c>
      <c r="P36" s="30">
        <v>6</v>
      </c>
      <c r="Q36" s="30">
        <v>6</v>
      </c>
      <c r="R36" s="30">
        <v>270</v>
      </c>
      <c r="S36" s="30">
        <f t="shared" si="9"/>
        <v>282</v>
      </c>
    </row>
    <row r="37" spans="1:19" ht="15.75">
      <c r="A37" s="989"/>
      <c r="B37" s="3" t="s">
        <v>118</v>
      </c>
      <c r="C37" s="30">
        <v>0</v>
      </c>
      <c r="D37" s="30">
        <v>0</v>
      </c>
      <c r="E37" s="30">
        <v>1</v>
      </c>
      <c r="F37" s="30">
        <f t="shared" si="5"/>
        <v>1</v>
      </c>
      <c r="G37" s="30">
        <v>54</v>
      </c>
      <c r="H37" s="30">
        <v>18</v>
      </c>
      <c r="I37" s="30">
        <f t="shared" si="6"/>
        <v>72</v>
      </c>
      <c r="J37" s="30">
        <v>177</v>
      </c>
      <c r="K37" s="30">
        <v>50</v>
      </c>
      <c r="L37" s="30">
        <f t="shared" si="7"/>
        <v>227</v>
      </c>
      <c r="M37" s="30">
        <v>0</v>
      </c>
      <c r="N37" s="30">
        <v>0</v>
      </c>
      <c r="O37" s="30">
        <f t="shared" si="8"/>
        <v>0</v>
      </c>
      <c r="P37" s="30">
        <v>2</v>
      </c>
      <c r="Q37" s="30">
        <v>2</v>
      </c>
      <c r="R37" s="30">
        <v>10</v>
      </c>
      <c r="S37" s="30">
        <f t="shared" si="9"/>
        <v>14</v>
      </c>
    </row>
    <row r="38" spans="1:19" ht="15.75">
      <c r="A38" s="989"/>
      <c r="B38" s="3" t="s">
        <v>119</v>
      </c>
      <c r="C38" s="30">
        <v>0</v>
      </c>
      <c r="D38" s="30">
        <v>0</v>
      </c>
      <c r="E38" s="30">
        <v>23</v>
      </c>
      <c r="F38" s="30">
        <f t="shared" si="5"/>
        <v>23</v>
      </c>
      <c r="G38" s="30">
        <v>441</v>
      </c>
      <c r="H38" s="30">
        <v>351</v>
      </c>
      <c r="I38" s="30">
        <f t="shared" si="6"/>
        <v>792</v>
      </c>
      <c r="J38" s="30">
        <v>1678</v>
      </c>
      <c r="K38" s="30">
        <v>1193</v>
      </c>
      <c r="L38" s="30">
        <f t="shared" si="7"/>
        <v>2871</v>
      </c>
      <c r="M38" s="30">
        <v>15</v>
      </c>
      <c r="N38" s="30">
        <v>267</v>
      </c>
      <c r="O38" s="30">
        <f t="shared" si="8"/>
        <v>282</v>
      </c>
      <c r="P38" s="30">
        <v>0</v>
      </c>
      <c r="Q38" s="30">
        <v>0</v>
      </c>
      <c r="R38" s="30">
        <v>181</v>
      </c>
      <c r="S38" s="30">
        <f t="shared" si="9"/>
        <v>181</v>
      </c>
    </row>
    <row r="39" spans="1:19" ht="15.75">
      <c r="A39" s="989"/>
      <c r="B39" s="3" t="s">
        <v>120</v>
      </c>
      <c r="C39" s="30">
        <v>0</v>
      </c>
      <c r="D39" s="30">
        <v>0</v>
      </c>
      <c r="E39" s="30">
        <v>12</v>
      </c>
      <c r="F39" s="30">
        <f t="shared" si="5"/>
        <v>12</v>
      </c>
      <c r="G39" s="30">
        <v>267</v>
      </c>
      <c r="H39" s="30">
        <v>178</v>
      </c>
      <c r="I39" s="30">
        <f t="shared" si="6"/>
        <v>445</v>
      </c>
      <c r="J39" s="30">
        <v>841</v>
      </c>
      <c r="K39" s="30">
        <v>496</v>
      </c>
      <c r="L39" s="30">
        <f t="shared" si="7"/>
        <v>1337</v>
      </c>
      <c r="M39" s="30">
        <v>4</v>
      </c>
      <c r="N39" s="30">
        <v>8</v>
      </c>
      <c r="O39" s="30">
        <f t="shared" si="8"/>
        <v>12</v>
      </c>
      <c r="P39" s="30">
        <v>0</v>
      </c>
      <c r="Q39" s="30">
        <v>0</v>
      </c>
      <c r="R39" s="30">
        <v>91</v>
      </c>
      <c r="S39" s="30">
        <f t="shared" si="9"/>
        <v>91</v>
      </c>
    </row>
    <row r="40" spans="1:19" ht="15.75">
      <c r="A40" s="989"/>
      <c r="B40" s="3" t="s">
        <v>106</v>
      </c>
      <c r="C40" s="30">
        <v>2</v>
      </c>
      <c r="D40" s="30">
        <v>2</v>
      </c>
      <c r="E40" s="30">
        <v>10</v>
      </c>
      <c r="F40" s="30">
        <f t="shared" si="5"/>
        <v>14</v>
      </c>
      <c r="G40" s="30">
        <v>431</v>
      </c>
      <c r="H40" s="30">
        <v>280</v>
      </c>
      <c r="I40" s="30">
        <f t="shared" si="6"/>
        <v>711</v>
      </c>
      <c r="J40" s="30">
        <v>1595</v>
      </c>
      <c r="K40" s="30">
        <v>1105</v>
      </c>
      <c r="L40" s="30">
        <f t="shared" si="7"/>
        <v>2700</v>
      </c>
      <c r="M40" s="30">
        <v>22</v>
      </c>
      <c r="N40" s="30">
        <v>197</v>
      </c>
      <c r="O40" s="30">
        <f t="shared" si="8"/>
        <v>219</v>
      </c>
      <c r="P40" s="30">
        <v>16</v>
      </c>
      <c r="Q40" s="30">
        <v>16</v>
      </c>
      <c r="R40" s="30">
        <v>94</v>
      </c>
      <c r="S40" s="30">
        <f t="shared" si="9"/>
        <v>126</v>
      </c>
    </row>
    <row r="41" spans="1:19" ht="15.75">
      <c r="A41" s="989" t="s">
        <v>63</v>
      </c>
      <c r="B41" s="989"/>
      <c r="C41" s="30">
        <v>0</v>
      </c>
      <c r="D41" s="30">
        <v>0</v>
      </c>
      <c r="E41" s="30">
        <v>4</v>
      </c>
      <c r="F41" s="30">
        <f t="shared" si="5"/>
        <v>4</v>
      </c>
      <c r="G41" s="30">
        <v>107</v>
      </c>
      <c r="H41" s="30">
        <v>69</v>
      </c>
      <c r="I41" s="30">
        <f t="shared" si="6"/>
        <v>176</v>
      </c>
      <c r="J41" s="30">
        <v>446</v>
      </c>
      <c r="K41" s="30">
        <v>266</v>
      </c>
      <c r="L41" s="30">
        <f t="shared" si="7"/>
        <v>712</v>
      </c>
      <c r="M41" s="30">
        <v>20</v>
      </c>
      <c r="N41" s="30">
        <v>38</v>
      </c>
      <c r="O41" s="30">
        <f t="shared" si="8"/>
        <v>58</v>
      </c>
      <c r="P41" s="30">
        <v>0</v>
      </c>
      <c r="Q41" s="30">
        <v>0</v>
      </c>
      <c r="R41" s="30">
        <v>26</v>
      </c>
      <c r="S41" s="30">
        <f t="shared" si="9"/>
        <v>26</v>
      </c>
    </row>
    <row r="42" spans="1:19" ht="15.75">
      <c r="A42" s="989" t="s">
        <v>64</v>
      </c>
      <c r="B42" s="989"/>
      <c r="C42" s="30">
        <v>1</v>
      </c>
      <c r="D42" s="30">
        <v>1</v>
      </c>
      <c r="E42" s="30">
        <v>4</v>
      </c>
      <c r="F42" s="30">
        <f t="shared" si="5"/>
        <v>6</v>
      </c>
      <c r="G42" s="30">
        <v>321</v>
      </c>
      <c r="H42" s="30">
        <v>132</v>
      </c>
      <c r="I42" s="30">
        <f t="shared" si="6"/>
        <v>453</v>
      </c>
      <c r="J42" s="30">
        <v>929</v>
      </c>
      <c r="K42" s="30">
        <v>377</v>
      </c>
      <c r="L42" s="30">
        <f t="shared" si="7"/>
        <v>1306</v>
      </c>
      <c r="M42" s="30">
        <v>21</v>
      </c>
      <c r="N42" s="30">
        <v>93</v>
      </c>
      <c r="O42" s="30">
        <f t="shared" si="8"/>
        <v>114</v>
      </c>
      <c r="P42" s="30">
        <v>10</v>
      </c>
      <c r="Q42" s="30">
        <v>6</v>
      </c>
      <c r="R42" s="30">
        <v>41</v>
      </c>
      <c r="S42" s="30">
        <f t="shared" si="9"/>
        <v>57</v>
      </c>
    </row>
    <row r="43" spans="1:19" ht="15.75">
      <c r="A43" s="989" t="s">
        <v>65</v>
      </c>
      <c r="B43" s="989"/>
      <c r="C43" s="30">
        <v>5</v>
      </c>
      <c r="D43" s="30">
        <v>3</v>
      </c>
      <c r="E43" s="30">
        <v>9</v>
      </c>
      <c r="F43" s="30">
        <f t="shared" si="5"/>
        <v>17</v>
      </c>
      <c r="G43" s="30">
        <v>524</v>
      </c>
      <c r="H43" s="30">
        <v>316</v>
      </c>
      <c r="I43" s="30">
        <f t="shared" si="6"/>
        <v>840</v>
      </c>
      <c r="J43" s="30">
        <v>2094</v>
      </c>
      <c r="K43" s="30">
        <v>920</v>
      </c>
      <c r="L43" s="30">
        <f t="shared" si="7"/>
        <v>3014</v>
      </c>
      <c r="M43" s="30">
        <v>52</v>
      </c>
      <c r="N43" s="30">
        <v>204</v>
      </c>
      <c r="O43" s="30">
        <f t="shared" si="8"/>
        <v>256</v>
      </c>
      <c r="P43" s="30">
        <v>60</v>
      </c>
      <c r="Q43" s="30">
        <v>36</v>
      </c>
      <c r="R43" s="30">
        <v>38</v>
      </c>
      <c r="S43" s="30">
        <f t="shared" si="9"/>
        <v>134</v>
      </c>
    </row>
    <row r="44" spans="1:19" ht="15.75">
      <c r="A44" s="989" t="s">
        <v>66</v>
      </c>
      <c r="B44" s="989"/>
      <c r="C44" s="30">
        <v>6</v>
      </c>
      <c r="D44" s="30">
        <v>5</v>
      </c>
      <c r="E44" s="30">
        <v>3</v>
      </c>
      <c r="F44" s="30">
        <f t="shared" si="5"/>
        <v>14</v>
      </c>
      <c r="G44" s="30">
        <v>904</v>
      </c>
      <c r="H44" s="30">
        <v>364</v>
      </c>
      <c r="I44" s="30">
        <f t="shared" si="6"/>
        <v>1268</v>
      </c>
      <c r="J44" s="30">
        <v>2595</v>
      </c>
      <c r="K44" s="30">
        <v>1202</v>
      </c>
      <c r="L44" s="30">
        <f t="shared" si="7"/>
        <v>3797</v>
      </c>
      <c r="M44" s="30">
        <v>37</v>
      </c>
      <c r="N44" s="30">
        <v>203</v>
      </c>
      <c r="O44" s="30">
        <f t="shared" si="8"/>
        <v>240</v>
      </c>
      <c r="P44" s="30">
        <v>95</v>
      </c>
      <c r="Q44" s="30">
        <v>50</v>
      </c>
      <c r="R44" s="30">
        <v>0</v>
      </c>
      <c r="S44" s="30">
        <f t="shared" si="9"/>
        <v>145</v>
      </c>
    </row>
    <row r="45" spans="1:19" ht="15.75">
      <c r="A45" s="989" t="s">
        <v>67</v>
      </c>
      <c r="B45" s="989"/>
      <c r="C45" s="30">
        <v>2</v>
      </c>
      <c r="D45" s="30">
        <v>1</v>
      </c>
      <c r="E45" s="30">
        <v>12</v>
      </c>
      <c r="F45" s="30">
        <f t="shared" si="5"/>
        <v>15</v>
      </c>
      <c r="G45" s="30">
        <v>394</v>
      </c>
      <c r="H45" s="30">
        <v>216</v>
      </c>
      <c r="I45" s="30">
        <f t="shared" si="6"/>
        <v>610</v>
      </c>
      <c r="J45" s="30">
        <v>1252</v>
      </c>
      <c r="K45" s="30">
        <v>613</v>
      </c>
      <c r="L45" s="30">
        <f t="shared" si="7"/>
        <v>1865</v>
      </c>
      <c r="M45" s="30">
        <v>70</v>
      </c>
      <c r="N45" s="30">
        <v>110</v>
      </c>
      <c r="O45" s="30">
        <f t="shared" si="8"/>
        <v>180</v>
      </c>
      <c r="P45" s="30">
        <v>21</v>
      </c>
      <c r="Q45" s="30">
        <v>24</v>
      </c>
      <c r="R45" s="30">
        <v>64</v>
      </c>
      <c r="S45" s="30">
        <f t="shared" si="9"/>
        <v>109</v>
      </c>
    </row>
    <row r="46" spans="1:19" ht="15.75">
      <c r="A46" s="989" t="s">
        <v>68</v>
      </c>
      <c r="B46" s="989"/>
      <c r="C46" s="30">
        <v>0</v>
      </c>
      <c r="D46" s="30">
        <v>0</v>
      </c>
      <c r="E46" s="30">
        <v>2</v>
      </c>
      <c r="F46" s="30">
        <f t="shared" si="5"/>
        <v>2</v>
      </c>
      <c r="G46" s="30">
        <v>185</v>
      </c>
      <c r="H46" s="30">
        <v>64</v>
      </c>
      <c r="I46" s="30">
        <f t="shared" si="6"/>
        <v>249</v>
      </c>
      <c r="J46" s="30">
        <v>560</v>
      </c>
      <c r="K46" s="30">
        <v>188</v>
      </c>
      <c r="L46" s="30">
        <f t="shared" si="7"/>
        <v>748</v>
      </c>
      <c r="M46" s="30">
        <v>0</v>
      </c>
      <c r="N46" s="30">
        <v>0</v>
      </c>
      <c r="O46" s="30">
        <f t="shared" si="8"/>
        <v>0</v>
      </c>
      <c r="P46" s="30">
        <v>2</v>
      </c>
      <c r="Q46" s="30">
        <v>0</v>
      </c>
      <c r="R46" s="30">
        <v>29</v>
      </c>
      <c r="S46" s="30">
        <f t="shared" si="9"/>
        <v>31</v>
      </c>
    </row>
    <row r="47" spans="1:19" ht="15.75">
      <c r="A47" s="989" t="s">
        <v>69</v>
      </c>
      <c r="B47" s="989"/>
      <c r="C47" s="30">
        <v>2</v>
      </c>
      <c r="D47" s="30">
        <v>1</v>
      </c>
      <c r="E47" s="30">
        <v>4</v>
      </c>
      <c r="F47" s="30">
        <f t="shared" si="5"/>
        <v>7</v>
      </c>
      <c r="G47" s="30">
        <v>239</v>
      </c>
      <c r="H47" s="30">
        <v>80</v>
      </c>
      <c r="I47" s="30">
        <f t="shared" si="6"/>
        <v>319</v>
      </c>
      <c r="J47" s="30">
        <v>695</v>
      </c>
      <c r="K47" s="30">
        <v>235</v>
      </c>
      <c r="L47" s="30">
        <f t="shared" si="7"/>
        <v>930</v>
      </c>
      <c r="M47" s="30">
        <v>28</v>
      </c>
      <c r="N47" s="30">
        <v>68</v>
      </c>
      <c r="O47" s="30">
        <f t="shared" si="8"/>
        <v>96</v>
      </c>
      <c r="P47" s="30">
        <v>19</v>
      </c>
      <c r="Q47" s="30">
        <v>10</v>
      </c>
      <c r="R47" s="30">
        <v>22</v>
      </c>
      <c r="S47" s="30">
        <f t="shared" si="9"/>
        <v>51</v>
      </c>
    </row>
    <row r="48" spans="1:19" ht="15.75">
      <c r="A48" s="989" t="s">
        <v>70</v>
      </c>
      <c r="B48" s="989"/>
      <c r="C48" s="30">
        <v>3</v>
      </c>
      <c r="D48" s="30">
        <v>3</v>
      </c>
      <c r="E48" s="30">
        <v>20</v>
      </c>
      <c r="F48" s="30">
        <f t="shared" si="5"/>
        <v>26</v>
      </c>
      <c r="G48" s="30">
        <v>762</v>
      </c>
      <c r="H48" s="30">
        <v>322</v>
      </c>
      <c r="I48" s="30">
        <f t="shared" si="6"/>
        <v>1084</v>
      </c>
      <c r="J48" s="30">
        <v>2822</v>
      </c>
      <c r="K48" s="30">
        <v>961</v>
      </c>
      <c r="L48" s="30">
        <f t="shared" si="7"/>
        <v>3783</v>
      </c>
      <c r="M48" s="30">
        <v>124</v>
      </c>
      <c r="N48" s="30">
        <v>128</v>
      </c>
      <c r="O48" s="30">
        <f t="shared" si="8"/>
        <v>252</v>
      </c>
      <c r="P48" s="30">
        <v>47</v>
      </c>
      <c r="Q48" s="30">
        <v>22</v>
      </c>
      <c r="R48" s="30">
        <v>130</v>
      </c>
      <c r="S48" s="30">
        <f t="shared" si="9"/>
        <v>199</v>
      </c>
    </row>
    <row r="49" spans="1:19" ht="15.75">
      <c r="A49" s="989" t="s">
        <v>71</v>
      </c>
      <c r="B49" s="989"/>
      <c r="C49" s="30">
        <v>1</v>
      </c>
      <c r="D49" s="30">
        <v>1</v>
      </c>
      <c r="E49" s="30">
        <v>2</v>
      </c>
      <c r="F49" s="30">
        <f t="shared" si="5"/>
        <v>4</v>
      </c>
      <c r="G49" s="30">
        <v>233</v>
      </c>
      <c r="H49" s="30">
        <v>86</v>
      </c>
      <c r="I49" s="30">
        <f t="shared" si="6"/>
        <v>319</v>
      </c>
      <c r="J49" s="30">
        <v>738</v>
      </c>
      <c r="K49" s="30">
        <v>272</v>
      </c>
      <c r="L49" s="30">
        <f t="shared" si="7"/>
        <v>1010</v>
      </c>
      <c r="M49" s="30">
        <v>3</v>
      </c>
      <c r="N49" s="30">
        <v>1</v>
      </c>
      <c r="O49" s="30">
        <f t="shared" si="8"/>
        <v>4</v>
      </c>
      <c r="P49" s="30">
        <v>31</v>
      </c>
      <c r="Q49" s="30">
        <v>13</v>
      </c>
      <c r="R49" s="30">
        <v>7</v>
      </c>
      <c r="S49" s="30">
        <f t="shared" si="9"/>
        <v>51</v>
      </c>
    </row>
    <row r="50" spans="1:19" ht="15.75">
      <c r="A50" s="989" t="s">
        <v>72</v>
      </c>
      <c r="B50" s="989"/>
      <c r="C50" s="30">
        <v>0</v>
      </c>
      <c r="D50" s="30">
        <v>0</v>
      </c>
      <c r="E50" s="30">
        <v>91</v>
      </c>
      <c r="F50" s="30">
        <f t="shared" si="5"/>
        <v>91</v>
      </c>
      <c r="G50" s="30">
        <v>4167</v>
      </c>
      <c r="H50" s="30">
        <v>1786</v>
      </c>
      <c r="I50" s="30">
        <f t="shared" si="6"/>
        <v>5953</v>
      </c>
      <c r="J50" s="30">
        <v>15725</v>
      </c>
      <c r="K50" s="30">
        <v>6340</v>
      </c>
      <c r="L50" s="30">
        <f t="shared" si="7"/>
        <v>22065</v>
      </c>
      <c r="M50" s="30">
        <v>215</v>
      </c>
      <c r="N50" s="30">
        <v>1098</v>
      </c>
      <c r="O50" s="30">
        <f t="shared" si="8"/>
        <v>1313</v>
      </c>
      <c r="P50" s="30">
        <v>136</v>
      </c>
      <c r="Q50" s="30">
        <v>62</v>
      </c>
      <c r="R50" s="30">
        <v>701</v>
      </c>
      <c r="S50" s="30">
        <f t="shared" si="9"/>
        <v>899</v>
      </c>
    </row>
    <row r="51" spans="1:19" ht="15.75">
      <c r="A51" s="992" t="s">
        <v>32</v>
      </c>
      <c r="B51" s="992"/>
      <c r="C51" s="24">
        <f t="shared" ref="C51:R51" si="10">SUM(C31:C50)</f>
        <v>24</v>
      </c>
      <c r="D51" s="24">
        <f t="shared" si="10"/>
        <v>18</v>
      </c>
      <c r="E51" s="24">
        <f t="shared" si="10"/>
        <v>284</v>
      </c>
      <c r="F51" s="24">
        <f t="shared" si="10"/>
        <v>326</v>
      </c>
      <c r="G51" s="24">
        <f t="shared" si="10"/>
        <v>12085</v>
      </c>
      <c r="H51" s="24">
        <f t="shared" si="10"/>
        <v>6127</v>
      </c>
      <c r="I51" s="24">
        <f t="shared" si="10"/>
        <v>18212</v>
      </c>
      <c r="J51" s="24">
        <f t="shared" si="10"/>
        <v>42479</v>
      </c>
      <c r="K51" s="24">
        <f t="shared" si="10"/>
        <v>19995</v>
      </c>
      <c r="L51" s="24">
        <f t="shared" si="10"/>
        <v>62474</v>
      </c>
      <c r="M51" s="24">
        <f t="shared" si="10"/>
        <v>811</v>
      </c>
      <c r="N51" s="24">
        <f t="shared" si="10"/>
        <v>3686</v>
      </c>
      <c r="O51" s="24">
        <f t="shared" si="10"/>
        <v>4497</v>
      </c>
      <c r="P51" s="24">
        <f t="shared" si="10"/>
        <v>487</v>
      </c>
      <c r="Q51" s="24">
        <f t="shared" si="10"/>
        <v>256</v>
      </c>
      <c r="R51" s="24">
        <f t="shared" si="10"/>
        <v>2193</v>
      </c>
      <c r="S51" s="30">
        <f t="shared" si="9"/>
        <v>2936</v>
      </c>
    </row>
    <row r="52" spans="1:19" ht="15.75">
      <c r="A52" s="33"/>
      <c r="B52" s="3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4"/>
    </row>
    <row r="53" spans="1:19" ht="15.75">
      <c r="A53" s="33"/>
      <c r="B53" s="3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4"/>
    </row>
    <row r="54" spans="1:19" ht="15.75">
      <c r="A54" s="33"/>
      <c r="B54" s="3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</row>
    <row r="55" spans="1:19" ht="15.75">
      <c r="A55" s="33"/>
      <c r="B55" s="3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4"/>
    </row>
    <row r="56" spans="1:19" ht="15.75">
      <c r="A56" s="33"/>
      <c r="B56" s="3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4"/>
    </row>
    <row r="57" spans="1:19" ht="15.75">
      <c r="A57" s="33"/>
      <c r="B57" s="3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4"/>
    </row>
    <row r="58" spans="1:19" ht="15.75">
      <c r="A58" s="33"/>
      <c r="B58" s="3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4"/>
    </row>
    <row r="59" spans="1:19" ht="15.75">
      <c r="A59" s="33"/>
      <c r="B59" s="3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4"/>
    </row>
    <row r="60" spans="1:19" ht="15.75">
      <c r="A60" s="33"/>
      <c r="B60" s="3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4"/>
    </row>
    <row r="64" spans="1:19" ht="30.75">
      <c r="A64" s="993" t="s">
        <v>131</v>
      </c>
      <c r="B64" s="993"/>
      <c r="C64" s="993"/>
      <c r="D64" s="993"/>
      <c r="E64" s="993"/>
      <c r="F64" s="993"/>
      <c r="G64" s="993"/>
      <c r="H64" s="993"/>
      <c r="I64" s="993"/>
      <c r="J64" s="993"/>
      <c r="K64" s="993"/>
      <c r="L64" s="993"/>
      <c r="M64" s="993"/>
      <c r="N64" s="993"/>
      <c r="O64" s="993"/>
      <c r="P64" s="993"/>
      <c r="Q64" s="993"/>
    </row>
    <row r="65" spans="1:17">
      <c r="A65" s="993" t="s">
        <v>0</v>
      </c>
      <c r="B65" s="993"/>
      <c r="C65" s="993"/>
      <c r="D65" s="993"/>
      <c r="E65" s="993"/>
      <c r="F65" s="993"/>
      <c r="G65" s="993"/>
      <c r="H65" s="993"/>
      <c r="I65" s="993"/>
      <c r="J65" s="993"/>
      <c r="K65" s="993"/>
      <c r="L65" s="993"/>
      <c r="M65" s="993"/>
      <c r="N65" s="993"/>
      <c r="O65" s="993"/>
      <c r="P65" s="993"/>
      <c r="Q65" s="993"/>
    </row>
    <row r="66" spans="1:17">
      <c r="A66" s="993"/>
      <c r="B66" s="993"/>
      <c r="C66" s="993"/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  <c r="O66" s="993"/>
      <c r="P66" s="993"/>
      <c r="Q66" s="993"/>
    </row>
    <row r="67" spans="1:17">
      <c r="A67" s="992" t="s">
        <v>40</v>
      </c>
      <c r="B67" s="992"/>
      <c r="C67" s="985" t="s">
        <v>41</v>
      </c>
      <c r="D67" s="992"/>
      <c r="E67" s="985" t="s">
        <v>42</v>
      </c>
      <c r="F67" s="992"/>
      <c r="G67" s="985" t="s">
        <v>43</v>
      </c>
      <c r="H67" s="992"/>
      <c r="I67" s="985" t="s">
        <v>73</v>
      </c>
      <c r="J67" s="992"/>
      <c r="K67" s="985" t="s">
        <v>44</v>
      </c>
      <c r="L67" s="985"/>
      <c r="M67" s="985" t="s">
        <v>74</v>
      </c>
      <c r="N67" s="992"/>
      <c r="O67" s="985" t="s">
        <v>32</v>
      </c>
      <c r="P67" s="985"/>
      <c r="Q67" s="985"/>
    </row>
    <row r="68" spans="1:17">
      <c r="A68" s="992"/>
      <c r="B68" s="992"/>
      <c r="C68" s="992"/>
      <c r="D68" s="992"/>
      <c r="E68" s="992"/>
      <c r="F68" s="992"/>
      <c r="G68" s="992"/>
      <c r="H68" s="992"/>
      <c r="I68" s="992"/>
      <c r="J68" s="992"/>
      <c r="K68" s="985"/>
      <c r="L68" s="985"/>
      <c r="M68" s="992"/>
      <c r="N68" s="992"/>
      <c r="O68" s="985"/>
      <c r="P68" s="985"/>
      <c r="Q68" s="985"/>
    </row>
    <row r="69" spans="1:17" ht="15.75">
      <c r="A69" s="992"/>
      <c r="B69" s="992"/>
      <c r="C69" s="19" t="s">
        <v>33</v>
      </c>
      <c r="D69" s="18" t="s">
        <v>34</v>
      </c>
      <c r="E69" s="19" t="s">
        <v>33</v>
      </c>
      <c r="F69" s="18" t="s">
        <v>34</v>
      </c>
      <c r="G69" s="19" t="s">
        <v>33</v>
      </c>
      <c r="H69" s="18" t="s">
        <v>34</v>
      </c>
      <c r="I69" s="19" t="s">
        <v>33</v>
      </c>
      <c r="J69" s="18" t="s">
        <v>34</v>
      </c>
      <c r="K69" s="19" t="s">
        <v>33</v>
      </c>
      <c r="L69" s="18" t="s">
        <v>34</v>
      </c>
      <c r="M69" s="19" t="s">
        <v>33</v>
      </c>
      <c r="N69" s="18" t="s">
        <v>34</v>
      </c>
      <c r="O69" s="19" t="s">
        <v>33</v>
      </c>
      <c r="P69" s="18" t="s">
        <v>34</v>
      </c>
      <c r="Q69" s="18" t="s">
        <v>32</v>
      </c>
    </row>
    <row r="70" spans="1:17" ht="15.75">
      <c r="A70" s="989" t="s">
        <v>52</v>
      </c>
      <c r="B70" s="990"/>
      <c r="C70" s="13">
        <f t="shared" ref="C70:N70" si="11">C96+C125</f>
        <v>5194</v>
      </c>
      <c r="D70" s="13">
        <f t="shared" si="11"/>
        <v>4393</v>
      </c>
      <c r="E70" s="13">
        <f t="shared" si="11"/>
        <v>41209</v>
      </c>
      <c r="F70" s="13">
        <f t="shared" si="11"/>
        <v>38469</v>
      </c>
      <c r="G70" s="13">
        <f t="shared" si="11"/>
        <v>11218</v>
      </c>
      <c r="H70" s="13">
        <f t="shared" si="11"/>
        <v>10259</v>
      </c>
      <c r="I70" s="13">
        <f t="shared" si="11"/>
        <v>3167</v>
      </c>
      <c r="J70" s="13">
        <f t="shared" si="11"/>
        <v>2828</v>
      </c>
      <c r="K70" s="13">
        <f t="shared" si="11"/>
        <v>847</v>
      </c>
      <c r="L70" s="13">
        <f t="shared" si="11"/>
        <v>762</v>
      </c>
      <c r="M70" s="13">
        <f t="shared" si="11"/>
        <v>195</v>
      </c>
      <c r="N70" s="13">
        <f t="shared" si="11"/>
        <v>139</v>
      </c>
      <c r="O70" s="13">
        <f>SUM(C70,M70,K70,I70,G70,E70)</f>
        <v>61830</v>
      </c>
      <c r="P70" s="13">
        <f>SUM(D70,N70,L70,J70,H70,F70)</f>
        <v>56850</v>
      </c>
      <c r="Q70" s="13">
        <f>SUM(O70:P70)</f>
        <v>118680</v>
      </c>
    </row>
    <row r="71" spans="1:17" ht="15.75">
      <c r="A71" s="989" t="s">
        <v>53</v>
      </c>
      <c r="B71" s="990"/>
      <c r="C71" s="13">
        <f t="shared" ref="C71:N89" si="12">C97+C126</f>
        <v>2597</v>
      </c>
      <c r="D71" s="13">
        <f t="shared" si="12"/>
        <v>2297</v>
      </c>
      <c r="E71" s="13">
        <f t="shared" si="12"/>
        <v>20612</v>
      </c>
      <c r="F71" s="13">
        <f t="shared" si="12"/>
        <v>18660</v>
      </c>
      <c r="G71" s="13">
        <f t="shared" si="12"/>
        <v>4770</v>
      </c>
      <c r="H71" s="13">
        <f t="shared" si="12"/>
        <v>5338</v>
      </c>
      <c r="I71" s="13">
        <f t="shared" si="12"/>
        <v>1699</v>
      </c>
      <c r="J71" s="13">
        <f t="shared" si="12"/>
        <v>1925</v>
      </c>
      <c r="K71" s="13">
        <f t="shared" si="12"/>
        <v>644</v>
      </c>
      <c r="L71" s="13">
        <f t="shared" si="12"/>
        <v>626</v>
      </c>
      <c r="M71" s="13">
        <f t="shared" si="12"/>
        <v>281</v>
      </c>
      <c r="N71" s="13">
        <f t="shared" si="12"/>
        <v>356</v>
      </c>
      <c r="O71" s="13">
        <f t="shared" ref="O71:P90" si="13">SUM(C71,M71,K71,I71,G71,E71)</f>
        <v>30603</v>
      </c>
      <c r="P71" s="13">
        <f t="shared" si="13"/>
        <v>29202</v>
      </c>
      <c r="Q71" s="13">
        <f t="shared" ref="Q71:Q90" si="14">SUM(O71:P71)</f>
        <v>59805</v>
      </c>
    </row>
    <row r="72" spans="1:17" ht="15.75">
      <c r="A72" s="989" t="s">
        <v>54</v>
      </c>
      <c r="B72" s="990"/>
      <c r="C72" s="13">
        <f t="shared" si="12"/>
        <v>2270</v>
      </c>
      <c r="D72" s="13">
        <f t="shared" si="12"/>
        <v>1962</v>
      </c>
      <c r="E72" s="13">
        <f t="shared" si="12"/>
        <v>16052</v>
      </c>
      <c r="F72" s="13">
        <f t="shared" si="12"/>
        <v>14760</v>
      </c>
      <c r="G72" s="13">
        <f t="shared" si="12"/>
        <v>2751</v>
      </c>
      <c r="H72" s="13">
        <f t="shared" si="12"/>
        <v>2537</v>
      </c>
      <c r="I72" s="13">
        <f t="shared" si="12"/>
        <v>605</v>
      </c>
      <c r="J72" s="13">
        <f t="shared" si="12"/>
        <v>587</v>
      </c>
      <c r="K72" s="13">
        <f t="shared" si="12"/>
        <v>148</v>
      </c>
      <c r="L72" s="13">
        <f t="shared" si="12"/>
        <v>102</v>
      </c>
      <c r="M72" s="13">
        <f t="shared" si="12"/>
        <v>58</v>
      </c>
      <c r="N72" s="13">
        <f t="shared" si="12"/>
        <v>30</v>
      </c>
      <c r="O72" s="13">
        <f t="shared" si="13"/>
        <v>21884</v>
      </c>
      <c r="P72" s="13">
        <f t="shared" si="13"/>
        <v>19978</v>
      </c>
      <c r="Q72" s="13">
        <f t="shared" si="14"/>
        <v>41862</v>
      </c>
    </row>
    <row r="73" spans="1:17" ht="15.75">
      <c r="A73" s="989" t="s">
        <v>55</v>
      </c>
      <c r="B73" s="990"/>
      <c r="C73" s="13">
        <f t="shared" si="12"/>
        <v>2426</v>
      </c>
      <c r="D73" s="13">
        <f t="shared" si="12"/>
        <v>2209</v>
      </c>
      <c r="E73" s="13">
        <f t="shared" si="12"/>
        <v>19181</v>
      </c>
      <c r="F73" s="13">
        <f t="shared" si="12"/>
        <v>17773</v>
      </c>
      <c r="G73" s="13">
        <f t="shared" si="12"/>
        <v>3581</v>
      </c>
      <c r="H73" s="13">
        <f t="shared" si="12"/>
        <v>2887</v>
      </c>
      <c r="I73" s="13">
        <f t="shared" si="12"/>
        <v>747</v>
      </c>
      <c r="J73" s="13">
        <f t="shared" si="12"/>
        <v>519</v>
      </c>
      <c r="K73" s="13">
        <f t="shared" si="12"/>
        <v>170</v>
      </c>
      <c r="L73" s="13">
        <f t="shared" si="12"/>
        <v>130</v>
      </c>
      <c r="M73" s="13">
        <f t="shared" si="12"/>
        <v>65</v>
      </c>
      <c r="N73" s="13">
        <f t="shared" si="12"/>
        <v>36</v>
      </c>
      <c r="O73" s="13">
        <f t="shared" si="13"/>
        <v>26170</v>
      </c>
      <c r="P73" s="13">
        <f t="shared" si="13"/>
        <v>23554</v>
      </c>
      <c r="Q73" s="13">
        <f t="shared" si="14"/>
        <v>49724</v>
      </c>
    </row>
    <row r="74" spans="1:17" ht="15.75">
      <c r="A74" s="989" t="s">
        <v>56</v>
      </c>
      <c r="B74" s="6" t="s">
        <v>116</v>
      </c>
      <c r="C74" s="13">
        <f t="shared" si="12"/>
        <v>1526</v>
      </c>
      <c r="D74" s="13">
        <f t="shared" si="12"/>
        <v>1458</v>
      </c>
      <c r="E74" s="13">
        <f t="shared" si="12"/>
        <v>15631</v>
      </c>
      <c r="F74" s="13">
        <f t="shared" si="12"/>
        <v>14811</v>
      </c>
      <c r="G74" s="13">
        <f t="shared" si="12"/>
        <v>2362</v>
      </c>
      <c r="H74" s="13">
        <f t="shared" si="12"/>
        <v>2185</v>
      </c>
      <c r="I74" s="13">
        <f t="shared" si="12"/>
        <v>692</v>
      </c>
      <c r="J74" s="13">
        <f t="shared" si="12"/>
        <v>551</v>
      </c>
      <c r="K74" s="13">
        <f t="shared" si="12"/>
        <v>197</v>
      </c>
      <c r="L74" s="13">
        <f t="shared" si="12"/>
        <v>140</v>
      </c>
      <c r="M74" s="13">
        <f t="shared" si="12"/>
        <v>64</v>
      </c>
      <c r="N74" s="13">
        <f t="shared" si="12"/>
        <v>28</v>
      </c>
      <c r="O74" s="13">
        <f t="shared" si="13"/>
        <v>20472</v>
      </c>
      <c r="P74" s="13">
        <f t="shared" si="13"/>
        <v>19173</v>
      </c>
      <c r="Q74" s="13">
        <f t="shared" si="14"/>
        <v>39645</v>
      </c>
    </row>
    <row r="75" spans="1:17" ht="15.75">
      <c r="A75" s="989"/>
      <c r="B75" s="6" t="s">
        <v>117</v>
      </c>
      <c r="C75" s="13">
        <f t="shared" si="12"/>
        <v>2507</v>
      </c>
      <c r="D75" s="13">
        <f t="shared" si="12"/>
        <v>2413</v>
      </c>
      <c r="E75" s="13">
        <f t="shared" si="12"/>
        <v>28907</v>
      </c>
      <c r="F75" s="13">
        <f t="shared" si="12"/>
        <v>26623</v>
      </c>
      <c r="G75" s="13">
        <f t="shared" si="12"/>
        <v>5993</v>
      </c>
      <c r="H75" s="13">
        <f t="shared" si="12"/>
        <v>5395</v>
      </c>
      <c r="I75" s="13">
        <f t="shared" si="12"/>
        <v>1767</v>
      </c>
      <c r="J75" s="13">
        <f t="shared" si="12"/>
        <v>1695</v>
      </c>
      <c r="K75" s="13">
        <f t="shared" si="12"/>
        <v>630</v>
      </c>
      <c r="L75" s="13">
        <f t="shared" si="12"/>
        <v>639</v>
      </c>
      <c r="M75" s="13">
        <f t="shared" si="12"/>
        <v>223</v>
      </c>
      <c r="N75" s="13">
        <f t="shared" si="12"/>
        <v>257</v>
      </c>
      <c r="O75" s="13">
        <f t="shared" si="13"/>
        <v>40027</v>
      </c>
      <c r="P75" s="13">
        <f t="shared" si="13"/>
        <v>37022</v>
      </c>
      <c r="Q75" s="13">
        <f t="shared" si="14"/>
        <v>77049</v>
      </c>
    </row>
    <row r="76" spans="1:17" ht="15.75">
      <c r="A76" s="989"/>
      <c r="B76" s="6" t="s">
        <v>118</v>
      </c>
      <c r="C76" s="13">
        <f t="shared" si="12"/>
        <v>1535</v>
      </c>
      <c r="D76" s="13">
        <f t="shared" si="12"/>
        <v>1529</v>
      </c>
      <c r="E76" s="13">
        <f t="shared" si="12"/>
        <v>14815</v>
      </c>
      <c r="F76" s="13">
        <f t="shared" si="12"/>
        <v>13148</v>
      </c>
      <c r="G76" s="13">
        <f t="shared" si="12"/>
        <v>2515</v>
      </c>
      <c r="H76" s="13">
        <f t="shared" si="12"/>
        <v>2734</v>
      </c>
      <c r="I76" s="13">
        <f t="shared" si="12"/>
        <v>547</v>
      </c>
      <c r="J76" s="13">
        <f t="shared" si="12"/>
        <v>771</v>
      </c>
      <c r="K76" s="13">
        <f t="shared" si="12"/>
        <v>183</v>
      </c>
      <c r="L76" s="13">
        <f t="shared" si="12"/>
        <v>230</v>
      </c>
      <c r="M76" s="13">
        <f t="shared" si="12"/>
        <v>28</v>
      </c>
      <c r="N76" s="13">
        <f t="shared" si="12"/>
        <v>37</v>
      </c>
      <c r="O76" s="13">
        <f t="shared" si="13"/>
        <v>19623</v>
      </c>
      <c r="P76" s="13">
        <f t="shared" si="13"/>
        <v>18449</v>
      </c>
      <c r="Q76" s="13">
        <f t="shared" si="14"/>
        <v>38072</v>
      </c>
    </row>
    <row r="77" spans="1:17" ht="15.75">
      <c r="A77" s="989"/>
      <c r="B77" s="6" t="s">
        <v>104</v>
      </c>
      <c r="C77" s="13">
        <f t="shared" si="12"/>
        <v>897</v>
      </c>
      <c r="D77" s="13">
        <f t="shared" si="12"/>
        <v>744</v>
      </c>
      <c r="E77" s="13">
        <f t="shared" si="12"/>
        <v>9122</v>
      </c>
      <c r="F77" s="13">
        <f t="shared" si="12"/>
        <v>8704</v>
      </c>
      <c r="G77" s="13">
        <f t="shared" si="12"/>
        <v>1684</v>
      </c>
      <c r="H77" s="13">
        <f t="shared" si="12"/>
        <v>1453</v>
      </c>
      <c r="I77" s="13">
        <f t="shared" si="12"/>
        <v>416</v>
      </c>
      <c r="J77" s="13">
        <f t="shared" si="12"/>
        <v>371</v>
      </c>
      <c r="K77" s="13">
        <f t="shared" si="12"/>
        <v>120</v>
      </c>
      <c r="L77" s="13">
        <f t="shared" si="12"/>
        <v>100</v>
      </c>
      <c r="M77" s="13">
        <f t="shared" si="12"/>
        <v>26</v>
      </c>
      <c r="N77" s="13">
        <f t="shared" si="12"/>
        <v>34</v>
      </c>
      <c r="O77" s="13">
        <f t="shared" si="13"/>
        <v>12265</v>
      </c>
      <c r="P77" s="13">
        <f t="shared" si="13"/>
        <v>11406</v>
      </c>
      <c r="Q77" s="13">
        <f t="shared" si="14"/>
        <v>23671</v>
      </c>
    </row>
    <row r="78" spans="1:17" ht="15.75">
      <c r="A78" s="989"/>
      <c r="B78" s="6" t="s">
        <v>105</v>
      </c>
      <c r="C78" s="13">
        <f t="shared" si="12"/>
        <v>1747</v>
      </c>
      <c r="D78" s="13">
        <f t="shared" si="12"/>
        <v>1734</v>
      </c>
      <c r="E78" s="13">
        <f t="shared" si="12"/>
        <v>18195</v>
      </c>
      <c r="F78" s="13">
        <f t="shared" si="12"/>
        <v>16992</v>
      </c>
      <c r="G78" s="13">
        <f t="shared" si="12"/>
        <v>2606</v>
      </c>
      <c r="H78" s="13">
        <f t="shared" si="12"/>
        <v>2344</v>
      </c>
      <c r="I78" s="13">
        <f t="shared" si="12"/>
        <v>732</v>
      </c>
      <c r="J78" s="13">
        <f t="shared" si="12"/>
        <v>473</v>
      </c>
      <c r="K78" s="13">
        <f t="shared" si="12"/>
        <v>213</v>
      </c>
      <c r="L78" s="13">
        <f t="shared" si="12"/>
        <v>135</v>
      </c>
      <c r="M78" s="13">
        <f t="shared" si="12"/>
        <v>69</v>
      </c>
      <c r="N78" s="13">
        <f t="shared" si="12"/>
        <v>65</v>
      </c>
      <c r="O78" s="13">
        <f t="shared" si="13"/>
        <v>23562</v>
      </c>
      <c r="P78" s="13">
        <f t="shared" si="13"/>
        <v>21743</v>
      </c>
      <c r="Q78" s="13">
        <f t="shared" si="14"/>
        <v>45305</v>
      </c>
    </row>
    <row r="79" spans="1:17" ht="15.75">
      <c r="A79" s="989"/>
      <c r="B79" s="6" t="s">
        <v>106</v>
      </c>
      <c r="C79" s="13">
        <f t="shared" si="12"/>
        <v>1236</v>
      </c>
      <c r="D79" s="13">
        <f t="shared" si="12"/>
        <v>1202</v>
      </c>
      <c r="E79" s="13">
        <f t="shared" si="12"/>
        <v>13712</v>
      </c>
      <c r="F79" s="13">
        <f t="shared" si="12"/>
        <v>12929</v>
      </c>
      <c r="G79" s="13">
        <f t="shared" si="12"/>
        <v>2230</v>
      </c>
      <c r="H79" s="13">
        <f t="shared" si="12"/>
        <v>1969</v>
      </c>
      <c r="I79" s="13">
        <f t="shared" si="12"/>
        <v>623</v>
      </c>
      <c r="J79" s="13">
        <f t="shared" si="12"/>
        <v>593</v>
      </c>
      <c r="K79" s="13">
        <f t="shared" si="12"/>
        <v>165</v>
      </c>
      <c r="L79" s="13">
        <f t="shared" si="12"/>
        <v>132</v>
      </c>
      <c r="M79" s="13">
        <f t="shared" si="12"/>
        <v>27</v>
      </c>
      <c r="N79" s="13">
        <f t="shared" si="12"/>
        <v>20</v>
      </c>
      <c r="O79" s="13">
        <f t="shared" si="13"/>
        <v>17993</v>
      </c>
      <c r="P79" s="13">
        <f t="shared" si="13"/>
        <v>16845</v>
      </c>
      <c r="Q79" s="13">
        <f t="shared" si="14"/>
        <v>34838</v>
      </c>
    </row>
    <row r="80" spans="1:17" ht="15.75">
      <c r="A80" s="989" t="s">
        <v>63</v>
      </c>
      <c r="B80" s="990"/>
      <c r="C80" s="13">
        <f t="shared" si="12"/>
        <v>3308</v>
      </c>
      <c r="D80" s="13">
        <f t="shared" si="12"/>
        <v>3137</v>
      </c>
      <c r="E80" s="13">
        <f t="shared" si="12"/>
        <v>23400</v>
      </c>
      <c r="F80" s="13">
        <f t="shared" si="12"/>
        <v>20614</v>
      </c>
      <c r="G80" s="13">
        <f t="shared" si="12"/>
        <v>6512</v>
      </c>
      <c r="H80" s="13">
        <f t="shared" si="12"/>
        <v>6041</v>
      </c>
      <c r="I80" s="13">
        <f t="shared" si="12"/>
        <v>2261</v>
      </c>
      <c r="J80" s="13">
        <f t="shared" si="12"/>
        <v>2157</v>
      </c>
      <c r="K80" s="13">
        <f t="shared" si="12"/>
        <v>693</v>
      </c>
      <c r="L80" s="13">
        <f t="shared" si="12"/>
        <v>657</v>
      </c>
      <c r="M80" s="13">
        <f t="shared" si="12"/>
        <v>203</v>
      </c>
      <c r="N80" s="13">
        <f t="shared" si="12"/>
        <v>250</v>
      </c>
      <c r="O80" s="13">
        <f t="shared" si="13"/>
        <v>36377</v>
      </c>
      <c r="P80" s="13">
        <f t="shared" si="13"/>
        <v>32856</v>
      </c>
      <c r="Q80" s="13">
        <f t="shared" si="14"/>
        <v>69233</v>
      </c>
    </row>
    <row r="81" spans="1:17" ht="15.75">
      <c r="A81" s="989" t="s">
        <v>64</v>
      </c>
      <c r="B81" s="990"/>
      <c r="C81" s="13">
        <f t="shared" si="12"/>
        <v>2349</v>
      </c>
      <c r="D81" s="13">
        <f t="shared" si="12"/>
        <v>2298</v>
      </c>
      <c r="E81" s="13">
        <f t="shared" si="12"/>
        <v>25968</v>
      </c>
      <c r="F81" s="13">
        <f t="shared" si="12"/>
        <v>23632</v>
      </c>
      <c r="G81" s="13">
        <f t="shared" si="12"/>
        <v>6715</v>
      </c>
      <c r="H81" s="13">
        <f t="shared" si="12"/>
        <v>6021</v>
      </c>
      <c r="I81" s="13">
        <f t="shared" si="12"/>
        <v>2135</v>
      </c>
      <c r="J81" s="13">
        <f t="shared" si="12"/>
        <v>1715</v>
      </c>
      <c r="K81" s="13">
        <f t="shared" si="12"/>
        <v>679</v>
      </c>
      <c r="L81" s="13">
        <f t="shared" si="12"/>
        <v>590</v>
      </c>
      <c r="M81" s="13">
        <f t="shared" si="12"/>
        <v>366</v>
      </c>
      <c r="N81" s="13">
        <f t="shared" si="12"/>
        <v>286</v>
      </c>
      <c r="O81" s="13">
        <f t="shared" si="13"/>
        <v>38212</v>
      </c>
      <c r="P81" s="13">
        <f t="shared" si="13"/>
        <v>34542</v>
      </c>
      <c r="Q81" s="13">
        <f t="shared" si="14"/>
        <v>72754</v>
      </c>
    </row>
    <row r="82" spans="1:17" ht="15.75">
      <c r="A82" s="989" t="s">
        <v>65</v>
      </c>
      <c r="B82" s="990"/>
      <c r="C82" s="13">
        <f t="shared" si="12"/>
        <v>1315</v>
      </c>
      <c r="D82" s="13">
        <f t="shared" si="12"/>
        <v>1267</v>
      </c>
      <c r="E82" s="13">
        <f t="shared" si="12"/>
        <v>14801</v>
      </c>
      <c r="F82" s="13">
        <f t="shared" si="12"/>
        <v>14425</v>
      </c>
      <c r="G82" s="13">
        <f t="shared" si="12"/>
        <v>4104</v>
      </c>
      <c r="H82" s="13">
        <f t="shared" si="12"/>
        <v>3379</v>
      </c>
      <c r="I82" s="13">
        <f t="shared" si="12"/>
        <v>1282</v>
      </c>
      <c r="J82" s="13">
        <f t="shared" si="12"/>
        <v>1010</v>
      </c>
      <c r="K82" s="13">
        <f t="shared" si="12"/>
        <v>454</v>
      </c>
      <c r="L82" s="13">
        <f t="shared" si="12"/>
        <v>370</v>
      </c>
      <c r="M82" s="13">
        <f t="shared" si="12"/>
        <v>143</v>
      </c>
      <c r="N82" s="13">
        <f t="shared" si="12"/>
        <v>131</v>
      </c>
      <c r="O82" s="13">
        <f t="shared" si="13"/>
        <v>22099</v>
      </c>
      <c r="P82" s="13">
        <f t="shared" si="13"/>
        <v>20582</v>
      </c>
      <c r="Q82" s="13">
        <f t="shared" si="14"/>
        <v>42681</v>
      </c>
    </row>
    <row r="83" spans="1:17" ht="15.75">
      <c r="A83" s="989" t="s">
        <v>66</v>
      </c>
      <c r="B83" s="990"/>
      <c r="C83" s="13">
        <f t="shared" si="12"/>
        <v>1550</v>
      </c>
      <c r="D83" s="13">
        <f t="shared" si="12"/>
        <v>1318</v>
      </c>
      <c r="E83" s="13">
        <f t="shared" si="12"/>
        <v>18626</v>
      </c>
      <c r="F83" s="13">
        <f t="shared" si="12"/>
        <v>16917</v>
      </c>
      <c r="G83" s="13">
        <f t="shared" si="12"/>
        <v>4934</v>
      </c>
      <c r="H83" s="13">
        <f t="shared" si="12"/>
        <v>4617</v>
      </c>
      <c r="I83" s="13">
        <f t="shared" si="12"/>
        <v>1397</v>
      </c>
      <c r="J83" s="13">
        <f t="shared" si="12"/>
        <v>1220</v>
      </c>
      <c r="K83" s="13">
        <f t="shared" si="12"/>
        <v>428</v>
      </c>
      <c r="L83" s="13">
        <f t="shared" si="12"/>
        <v>437</v>
      </c>
      <c r="M83" s="13">
        <f t="shared" si="12"/>
        <v>115</v>
      </c>
      <c r="N83" s="13">
        <f t="shared" si="12"/>
        <v>95</v>
      </c>
      <c r="O83" s="13">
        <f t="shared" si="13"/>
        <v>27050</v>
      </c>
      <c r="P83" s="13">
        <f t="shared" si="13"/>
        <v>24604</v>
      </c>
      <c r="Q83" s="13">
        <f t="shared" si="14"/>
        <v>51654</v>
      </c>
    </row>
    <row r="84" spans="1:17" ht="15.75">
      <c r="A84" s="989" t="s">
        <v>67</v>
      </c>
      <c r="B84" s="990"/>
      <c r="C84" s="13">
        <f t="shared" si="12"/>
        <v>1408</v>
      </c>
      <c r="D84" s="13">
        <f t="shared" si="12"/>
        <v>1356</v>
      </c>
      <c r="E84" s="13">
        <f t="shared" si="12"/>
        <v>17095</v>
      </c>
      <c r="F84" s="13">
        <f t="shared" si="12"/>
        <v>15504</v>
      </c>
      <c r="G84" s="13">
        <f t="shared" si="12"/>
        <v>3691</v>
      </c>
      <c r="H84" s="13">
        <f t="shared" si="12"/>
        <v>3269</v>
      </c>
      <c r="I84" s="13">
        <f t="shared" si="12"/>
        <v>993</v>
      </c>
      <c r="J84" s="13">
        <f t="shared" si="12"/>
        <v>934</v>
      </c>
      <c r="K84" s="13">
        <f t="shared" si="12"/>
        <v>280</v>
      </c>
      <c r="L84" s="13">
        <f t="shared" si="12"/>
        <v>216</v>
      </c>
      <c r="M84" s="13">
        <f t="shared" si="12"/>
        <v>53</v>
      </c>
      <c r="N84" s="13">
        <f t="shared" si="12"/>
        <v>45</v>
      </c>
      <c r="O84" s="13">
        <f t="shared" si="13"/>
        <v>23520</v>
      </c>
      <c r="P84" s="13">
        <f t="shared" si="13"/>
        <v>21324</v>
      </c>
      <c r="Q84" s="13">
        <f t="shared" si="14"/>
        <v>44844</v>
      </c>
    </row>
    <row r="85" spans="1:17" ht="15.75">
      <c r="A85" s="989" t="s">
        <v>68</v>
      </c>
      <c r="B85" s="990"/>
      <c r="C85" s="13">
        <f t="shared" si="12"/>
        <v>806</v>
      </c>
      <c r="D85" s="13">
        <f t="shared" si="12"/>
        <v>829</v>
      </c>
      <c r="E85" s="13">
        <f t="shared" si="12"/>
        <v>9978</v>
      </c>
      <c r="F85" s="13">
        <f t="shared" si="12"/>
        <v>8929</v>
      </c>
      <c r="G85" s="13">
        <f t="shared" si="12"/>
        <v>2684</v>
      </c>
      <c r="H85" s="13">
        <f t="shared" si="12"/>
        <v>2499</v>
      </c>
      <c r="I85" s="13">
        <f t="shared" si="12"/>
        <v>821</v>
      </c>
      <c r="J85" s="13">
        <f t="shared" si="12"/>
        <v>728</v>
      </c>
      <c r="K85" s="13">
        <f t="shared" si="12"/>
        <v>256</v>
      </c>
      <c r="L85" s="13">
        <f t="shared" si="12"/>
        <v>179</v>
      </c>
      <c r="M85" s="13">
        <f t="shared" si="12"/>
        <v>74</v>
      </c>
      <c r="N85" s="13">
        <f t="shared" si="12"/>
        <v>45</v>
      </c>
      <c r="O85" s="13">
        <f t="shared" si="13"/>
        <v>14619</v>
      </c>
      <c r="P85" s="13">
        <f t="shared" si="13"/>
        <v>13209</v>
      </c>
      <c r="Q85" s="13">
        <f t="shared" si="14"/>
        <v>27828</v>
      </c>
    </row>
    <row r="86" spans="1:17" ht="15.75">
      <c r="A86" s="989" t="s">
        <v>69</v>
      </c>
      <c r="B86" s="990"/>
      <c r="C86" s="13">
        <f t="shared" si="12"/>
        <v>1370</v>
      </c>
      <c r="D86" s="13">
        <f t="shared" si="12"/>
        <v>1366</v>
      </c>
      <c r="E86" s="13">
        <f t="shared" si="12"/>
        <v>16452</v>
      </c>
      <c r="F86" s="13">
        <f t="shared" si="12"/>
        <v>14307</v>
      </c>
      <c r="G86" s="13">
        <f t="shared" si="12"/>
        <v>4970</v>
      </c>
      <c r="H86" s="13">
        <f t="shared" si="12"/>
        <v>4537</v>
      </c>
      <c r="I86" s="13">
        <f t="shared" si="12"/>
        <v>1297</v>
      </c>
      <c r="J86" s="13">
        <f t="shared" si="12"/>
        <v>1124</v>
      </c>
      <c r="K86" s="13">
        <f t="shared" si="12"/>
        <v>349</v>
      </c>
      <c r="L86" s="13">
        <f t="shared" si="12"/>
        <v>277</v>
      </c>
      <c r="M86" s="13">
        <f t="shared" si="12"/>
        <v>103</v>
      </c>
      <c r="N86" s="13">
        <f t="shared" si="12"/>
        <v>42</v>
      </c>
      <c r="O86" s="13">
        <f t="shared" si="13"/>
        <v>24541</v>
      </c>
      <c r="P86" s="13">
        <f t="shared" si="13"/>
        <v>21653</v>
      </c>
      <c r="Q86" s="13">
        <f t="shared" si="14"/>
        <v>46194</v>
      </c>
    </row>
    <row r="87" spans="1:17" ht="15.75">
      <c r="A87" s="989" t="s">
        <v>70</v>
      </c>
      <c r="B87" s="990"/>
      <c r="C87" s="13">
        <f t="shared" si="12"/>
        <v>2570</v>
      </c>
      <c r="D87" s="13">
        <f t="shared" si="12"/>
        <v>2434</v>
      </c>
      <c r="E87" s="13">
        <f t="shared" si="12"/>
        <v>25971</v>
      </c>
      <c r="F87" s="13">
        <f t="shared" si="12"/>
        <v>23365</v>
      </c>
      <c r="G87" s="13">
        <f t="shared" si="12"/>
        <v>8222</v>
      </c>
      <c r="H87" s="13">
        <f t="shared" si="12"/>
        <v>7104</v>
      </c>
      <c r="I87" s="13">
        <f t="shared" si="12"/>
        <v>2450</v>
      </c>
      <c r="J87" s="13">
        <f t="shared" si="12"/>
        <v>2122</v>
      </c>
      <c r="K87" s="13">
        <f t="shared" si="12"/>
        <v>738</v>
      </c>
      <c r="L87" s="13">
        <f t="shared" si="12"/>
        <v>614</v>
      </c>
      <c r="M87" s="13">
        <f t="shared" si="12"/>
        <v>158</v>
      </c>
      <c r="N87" s="13">
        <f t="shared" si="12"/>
        <v>159</v>
      </c>
      <c r="O87" s="13">
        <f t="shared" si="13"/>
        <v>40109</v>
      </c>
      <c r="P87" s="13">
        <f t="shared" si="13"/>
        <v>35798</v>
      </c>
      <c r="Q87" s="13">
        <f t="shared" si="14"/>
        <v>75907</v>
      </c>
    </row>
    <row r="88" spans="1:17" ht="15.75">
      <c r="A88" s="989" t="s">
        <v>71</v>
      </c>
      <c r="B88" s="990"/>
      <c r="C88" s="13">
        <f t="shared" si="12"/>
        <v>2226</v>
      </c>
      <c r="D88" s="13">
        <f t="shared" si="12"/>
        <v>3165</v>
      </c>
      <c r="E88" s="13">
        <f t="shared" si="12"/>
        <v>11624</v>
      </c>
      <c r="F88" s="13">
        <f t="shared" si="12"/>
        <v>11012</v>
      </c>
      <c r="G88" s="13">
        <f t="shared" si="12"/>
        <v>4190</v>
      </c>
      <c r="H88" s="13">
        <f t="shared" si="12"/>
        <v>3225</v>
      </c>
      <c r="I88" s="13">
        <f t="shared" si="12"/>
        <v>2505</v>
      </c>
      <c r="J88" s="13">
        <f t="shared" si="12"/>
        <v>1163</v>
      </c>
      <c r="K88" s="13">
        <f t="shared" si="12"/>
        <v>2329</v>
      </c>
      <c r="L88" s="13">
        <f t="shared" si="12"/>
        <v>383</v>
      </c>
      <c r="M88" s="13">
        <f t="shared" si="12"/>
        <v>1882</v>
      </c>
      <c r="N88" s="13">
        <f t="shared" si="12"/>
        <v>356</v>
      </c>
      <c r="O88" s="13">
        <f t="shared" si="13"/>
        <v>24756</v>
      </c>
      <c r="P88" s="13">
        <f t="shared" si="13"/>
        <v>19304</v>
      </c>
      <c r="Q88" s="13">
        <f t="shared" si="14"/>
        <v>44060</v>
      </c>
    </row>
    <row r="89" spans="1:17" ht="15.75">
      <c r="A89" s="989" t="s">
        <v>72</v>
      </c>
      <c r="B89" s="990"/>
      <c r="C89" s="13">
        <f t="shared" si="12"/>
        <v>3364</v>
      </c>
      <c r="D89" s="13">
        <f t="shared" si="12"/>
        <v>3380</v>
      </c>
      <c r="E89" s="13">
        <f t="shared" si="12"/>
        <v>38031</v>
      </c>
      <c r="F89" s="13">
        <f t="shared" si="12"/>
        <v>35374</v>
      </c>
      <c r="G89" s="13">
        <f t="shared" si="12"/>
        <v>8152</v>
      </c>
      <c r="H89" s="13">
        <f t="shared" si="12"/>
        <v>8068</v>
      </c>
      <c r="I89" s="13">
        <f t="shared" si="12"/>
        <v>2342</v>
      </c>
      <c r="J89" s="13">
        <f t="shared" si="12"/>
        <v>1951</v>
      </c>
      <c r="K89" s="13">
        <f t="shared" si="12"/>
        <v>787</v>
      </c>
      <c r="L89" s="13">
        <f t="shared" si="12"/>
        <v>547</v>
      </c>
      <c r="M89" s="13">
        <f t="shared" si="12"/>
        <v>250</v>
      </c>
      <c r="N89" s="13">
        <f t="shared" si="12"/>
        <v>190</v>
      </c>
      <c r="O89" s="13">
        <f t="shared" si="13"/>
        <v>52926</v>
      </c>
      <c r="P89" s="13">
        <f t="shared" si="13"/>
        <v>49510</v>
      </c>
      <c r="Q89" s="13">
        <f t="shared" si="14"/>
        <v>102436</v>
      </c>
    </row>
    <row r="90" spans="1:17" ht="15.75">
      <c r="A90" s="992" t="s">
        <v>32</v>
      </c>
      <c r="B90" s="992"/>
      <c r="C90" s="14">
        <f t="shared" ref="C90:N90" si="15">SUM(C70:C89)</f>
        <v>42201</v>
      </c>
      <c r="D90" s="14">
        <f t="shared" si="15"/>
        <v>40491</v>
      </c>
      <c r="E90" s="14">
        <f t="shared" si="15"/>
        <v>399382</v>
      </c>
      <c r="F90" s="14">
        <f t="shared" si="15"/>
        <v>366948</v>
      </c>
      <c r="G90" s="14">
        <f t="shared" si="15"/>
        <v>93884</v>
      </c>
      <c r="H90" s="14">
        <f t="shared" si="15"/>
        <v>85861</v>
      </c>
      <c r="I90" s="14">
        <f t="shared" si="15"/>
        <v>28478</v>
      </c>
      <c r="J90" s="14">
        <f t="shared" si="15"/>
        <v>24437</v>
      </c>
      <c r="K90" s="14">
        <f t="shared" si="15"/>
        <v>10310</v>
      </c>
      <c r="L90" s="14">
        <f t="shared" si="15"/>
        <v>7266</v>
      </c>
      <c r="M90" s="14">
        <f t="shared" si="15"/>
        <v>4383</v>
      </c>
      <c r="N90" s="14">
        <f t="shared" si="15"/>
        <v>2601</v>
      </c>
      <c r="O90" s="13">
        <f t="shared" si="13"/>
        <v>578638</v>
      </c>
      <c r="P90" s="13">
        <f t="shared" si="13"/>
        <v>527604</v>
      </c>
      <c r="Q90" s="13">
        <f t="shared" si="14"/>
        <v>1106242</v>
      </c>
    </row>
    <row r="92" spans="1:17" ht="30.75">
      <c r="A92" s="993" t="s">
        <v>158</v>
      </c>
      <c r="B92" s="993"/>
      <c r="C92" s="993"/>
      <c r="D92" s="993"/>
      <c r="E92" s="993"/>
      <c r="F92" s="993"/>
      <c r="G92" s="993"/>
      <c r="H92" s="993"/>
      <c r="I92" s="993"/>
      <c r="J92" s="993"/>
      <c r="K92" s="993"/>
      <c r="L92" s="993"/>
      <c r="M92" s="993"/>
      <c r="N92" s="993"/>
      <c r="O92" s="993"/>
      <c r="P92" s="993"/>
      <c r="Q92" s="993"/>
    </row>
    <row r="93" spans="1:17" ht="24.75">
      <c r="A93" s="997" t="s">
        <v>3</v>
      </c>
      <c r="B93" s="997"/>
      <c r="C93" s="997"/>
      <c r="D93" s="997"/>
      <c r="E93" s="997"/>
      <c r="F93" s="997"/>
      <c r="G93" s="997"/>
      <c r="H93" s="997"/>
      <c r="I93" s="997"/>
      <c r="J93" s="997"/>
      <c r="K93" s="997"/>
      <c r="L93" s="997"/>
      <c r="M93" s="997"/>
      <c r="N93" s="997"/>
      <c r="O93" s="997"/>
      <c r="P93" s="997"/>
      <c r="Q93" s="997"/>
    </row>
    <row r="94" spans="1:17" ht="15.75">
      <c r="A94" s="998" t="s">
        <v>114</v>
      </c>
      <c r="B94" s="998"/>
      <c r="C94" s="998" t="s">
        <v>41</v>
      </c>
      <c r="D94" s="998"/>
      <c r="E94" s="998" t="s">
        <v>42</v>
      </c>
      <c r="F94" s="998"/>
      <c r="G94" s="998" t="s">
        <v>43</v>
      </c>
      <c r="H94" s="998"/>
      <c r="I94" s="998" t="s">
        <v>73</v>
      </c>
      <c r="J94" s="998"/>
      <c r="K94" s="998" t="s">
        <v>44</v>
      </c>
      <c r="L94" s="998"/>
      <c r="M94" s="998" t="s">
        <v>74</v>
      </c>
      <c r="N94" s="998"/>
      <c r="O94" s="998" t="s">
        <v>32</v>
      </c>
      <c r="P94" s="998"/>
      <c r="Q94" s="998"/>
    </row>
    <row r="95" spans="1:17" ht="15.75">
      <c r="A95" s="998"/>
      <c r="B95" s="998"/>
      <c r="C95" s="27" t="s">
        <v>33</v>
      </c>
      <c r="D95" s="27" t="s">
        <v>34</v>
      </c>
      <c r="E95" s="27" t="s">
        <v>33</v>
      </c>
      <c r="F95" s="27" t="s">
        <v>34</v>
      </c>
      <c r="G95" s="27" t="s">
        <v>33</v>
      </c>
      <c r="H95" s="27" t="s">
        <v>34</v>
      </c>
      <c r="I95" s="27" t="s">
        <v>33</v>
      </c>
      <c r="J95" s="27" t="s">
        <v>34</v>
      </c>
      <c r="K95" s="27" t="s">
        <v>33</v>
      </c>
      <c r="L95" s="27" t="s">
        <v>34</v>
      </c>
      <c r="M95" s="27" t="s">
        <v>33</v>
      </c>
      <c r="N95" s="27" t="s">
        <v>34</v>
      </c>
      <c r="O95" s="27" t="s">
        <v>33</v>
      </c>
      <c r="P95" s="27" t="s">
        <v>34</v>
      </c>
      <c r="Q95" s="27" t="s">
        <v>32</v>
      </c>
    </row>
    <row r="96" spans="1:17" ht="15.75">
      <c r="A96" s="999" t="s">
        <v>52</v>
      </c>
      <c r="B96" s="999"/>
      <c r="C96" s="35">
        <v>111</v>
      </c>
      <c r="D96" s="35">
        <v>59</v>
      </c>
      <c r="E96" s="35">
        <v>733</v>
      </c>
      <c r="F96" s="35">
        <v>396</v>
      </c>
      <c r="G96" s="35">
        <v>21</v>
      </c>
      <c r="H96" s="35">
        <v>8</v>
      </c>
      <c r="I96" s="35">
        <v>5</v>
      </c>
      <c r="J96" s="35">
        <v>2</v>
      </c>
      <c r="K96" s="35">
        <v>0</v>
      </c>
      <c r="L96" s="35">
        <v>0</v>
      </c>
      <c r="M96" s="35">
        <v>0</v>
      </c>
      <c r="N96" s="35">
        <v>1</v>
      </c>
      <c r="O96" s="35">
        <f t="shared" ref="O96:P115" si="16">M96+K96+I96+G96+E96+C96</f>
        <v>870</v>
      </c>
      <c r="P96" s="35">
        <f t="shared" si="16"/>
        <v>466</v>
      </c>
      <c r="Q96" s="35">
        <f t="shared" ref="Q96:Q116" si="17">SUM(O96:P96)</f>
        <v>1336</v>
      </c>
    </row>
    <row r="97" spans="1:17" ht="15.75">
      <c r="A97" s="999" t="s">
        <v>53</v>
      </c>
      <c r="B97" s="999"/>
      <c r="C97" s="35">
        <v>6</v>
      </c>
      <c r="D97" s="35">
        <v>2</v>
      </c>
      <c r="E97" s="35">
        <v>91</v>
      </c>
      <c r="F97" s="35">
        <v>28</v>
      </c>
      <c r="G97" s="35">
        <v>5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f t="shared" si="16"/>
        <v>102</v>
      </c>
      <c r="P97" s="35">
        <f t="shared" si="16"/>
        <v>30</v>
      </c>
      <c r="Q97" s="35">
        <f t="shared" si="17"/>
        <v>132</v>
      </c>
    </row>
    <row r="98" spans="1:17" ht="15.75">
      <c r="A98" s="999" t="s">
        <v>54</v>
      </c>
      <c r="B98" s="999"/>
      <c r="C98" s="35">
        <v>48</v>
      </c>
      <c r="D98" s="35">
        <v>38</v>
      </c>
      <c r="E98" s="35">
        <v>200</v>
      </c>
      <c r="F98" s="35">
        <v>139</v>
      </c>
      <c r="G98" s="35">
        <v>28</v>
      </c>
      <c r="H98" s="35">
        <v>24</v>
      </c>
      <c r="I98" s="35">
        <v>0</v>
      </c>
      <c r="J98" s="35">
        <v>1</v>
      </c>
      <c r="K98" s="35">
        <v>0</v>
      </c>
      <c r="L98" s="35">
        <v>0</v>
      </c>
      <c r="M98" s="35">
        <v>0</v>
      </c>
      <c r="N98" s="35">
        <v>0</v>
      </c>
      <c r="O98" s="35">
        <f t="shared" si="16"/>
        <v>276</v>
      </c>
      <c r="P98" s="35">
        <f t="shared" si="16"/>
        <v>202</v>
      </c>
      <c r="Q98" s="35">
        <f t="shared" si="17"/>
        <v>478</v>
      </c>
    </row>
    <row r="99" spans="1:17" ht="15.75">
      <c r="A99" s="999" t="s">
        <v>55</v>
      </c>
      <c r="B99" s="999"/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f t="shared" si="16"/>
        <v>0</v>
      </c>
      <c r="P99" s="35">
        <f t="shared" si="16"/>
        <v>0</v>
      </c>
      <c r="Q99" s="35">
        <f t="shared" si="17"/>
        <v>0</v>
      </c>
    </row>
    <row r="100" spans="1:17" ht="15.75">
      <c r="A100" s="999" t="s">
        <v>56</v>
      </c>
      <c r="B100" s="16" t="s">
        <v>99</v>
      </c>
      <c r="C100" s="35">
        <v>46</v>
      </c>
      <c r="D100" s="35">
        <v>27</v>
      </c>
      <c r="E100" s="35">
        <v>568</v>
      </c>
      <c r="F100" s="35">
        <v>268</v>
      </c>
      <c r="G100" s="35">
        <v>12</v>
      </c>
      <c r="H100" s="35">
        <v>1</v>
      </c>
      <c r="I100" s="35">
        <v>3</v>
      </c>
      <c r="J100" s="35">
        <v>0</v>
      </c>
      <c r="K100" s="35">
        <v>3</v>
      </c>
      <c r="L100" s="35">
        <v>1</v>
      </c>
      <c r="M100" s="35">
        <v>2</v>
      </c>
      <c r="N100" s="35">
        <v>0</v>
      </c>
      <c r="O100" s="35">
        <f t="shared" si="16"/>
        <v>634</v>
      </c>
      <c r="P100" s="35">
        <f t="shared" si="16"/>
        <v>297</v>
      </c>
      <c r="Q100" s="35">
        <f t="shared" si="17"/>
        <v>931</v>
      </c>
    </row>
    <row r="101" spans="1:17" ht="15.75">
      <c r="A101" s="999"/>
      <c r="B101" s="16" t="s">
        <v>100</v>
      </c>
      <c r="C101" s="35">
        <v>151</v>
      </c>
      <c r="D101" s="35">
        <v>155</v>
      </c>
      <c r="E101" s="35">
        <v>1011</v>
      </c>
      <c r="F101" s="35">
        <v>711</v>
      </c>
      <c r="G101" s="35">
        <v>15</v>
      </c>
      <c r="H101" s="35">
        <v>5</v>
      </c>
      <c r="I101" s="35">
        <v>4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f t="shared" si="16"/>
        <v>1181</v>
      </c>
      <c r="P101" s="35">
        <f t="shared" si="16"/>
        <v>871</v>
      </c>
      <c r="Q101" s="35">
        <f t="shared" si="17"/>
        <v>2052</v>
      </c>
    </row>
    <row r="102" spans="1:17" ht="15.75">
      <c r="A102" s="999"/>
      <c r="B102" s="16" t="s">
        <v>101</v>
      </c>
      <c r="C102" s="35">
        <v>4</v>
      </c>
      <c r="D102" s="35">
        <v>2</v>
      </c>
      <c r="E102" s="35">
        <v>45</v>
      </c>
      <c r="F102" s="35">
        <v>15</v>
      </c>
      <c r="G102" s="35">
        <v>4</v>
      </c>
      <c r="H102" s="35">
        <v>1</v>
      </c>
      <c r="I102" s="35">
        <v>1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 t="shared" si="16"/>
        <v>54</v>
      </c>
      <c r="P102" s="35">
        <f t="shared" si="16"/>
        <v>18</v>
      </c>
      <c r="Q102" s="35">
        <f t="shared" si="17"/>
        <v>72</v>
      </c>
    </row>
    <row r="103" spans="1:17" ht="15.75">
      <c r="A103" s="999"/>
      <c r="B103" s="16" t="s">
        <v>104</v>
      </c>
      <c r="C103" s="35">
        <v>35</v>
      </c>
      <c r="D103" s="35">
        <v>27</v>
      </c>
      <c r="E103" s="35">
        <v>331</v>
      </c>
      <c r="F103" s="35">
        <v>251</v>
      </c>
      <c r="G103" s="35">
        <v>70</v>
      </c>
      <c r="H103" s="35">
        <v>73</v>
      </c>
      <c r="I103" s="35">
        <v>3</v>
      </c>
      <c r="J103" s="35">
        <v>2</v>
      </c>
      <c r="K103" s="35">
        <v>3</v>
      </c>
      <c r="L103" s="35">
        <v>1</v>
      </c>
      <c r="M103" s="35">
        <v>2</v>
      </c>
      <c r="N103" s="35">
        <v>0</v>
      </c>
      <c r="O103" s="35">
        <f t="shared" si="16"/>
        <v>444</v>
      </c>
      <c r="P103" s="35">
        <f t="shared" si="16"/>
        <v>354</v>
      </c>
      <c r="Q103" s="35">
        <f t="shared" si="17"/>
        <v>798</v>
      </c>
    </row>
    <row r="104" spans="1:17" ht="15.75">
      <c r="A104" s="999"/>
      <c r="B104" s="16" t="s">
        <v>105</v>
      </c>
      <c r="C104" s="35">
        <v>13</v>
      </c>
      <c r="D104" s="35">
        <v>14</v>
      </c>
      <c r="E104" s="35">
        <v>250</v>
      </c>
      <c r="F104" s="35">
        <v>164</v>
      </c>
      <c r="G104" s="35">
        <v>5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f t="shared" si="16"/>
        <v>268</v>
      </c>
      <c r="P104" s="35">
        <f t="shared" si="16"/>
        <v>178</v>
      </c>
      <c r="Q104" s="35">
        <f t="shared" si="17"/>
        <v>446</v>
      </c>
    </row>
    <row r="105" spans="1:17" ht="15.75">
      <c r="A105" s="999"/>
      <c r="B105" s="16" t="s">
        <v>106</v>
      </c>
      <c r="C105" s="35">
        <v>104</v>
      </c>
      <c r="D105" s="35">
        <v>68</v>
      </c>
      <c r="E105" s="35">
        <v>312</v>
      </c>
      <c r="F105" s="35">
        <v>209</v>
      </c>
      <c r="G105" s="35">
        <v>10</v>
      </c>
      <c r="H105" s="35">
        <v>4</v>
      </c>
      <c r="I105" s="35">
        <v>4</v>
      </c>
      <c r="J105" s="35">
        <v>0</v>
      </c>
      <c r="K105" s="35">
        <v>2</v>
      </c>
      <c r="L105" s="35">
        <v>0</v>
      </c>
      <c r="M105" s="35">
        <v>1</v>
      </c>
      <c r="N105" s="35">
        <v>0</v>
      </c>
      <c r="O105" s="35">
        <f t="shared" si="16"/>
        <v>433</v>
      </c>
      <c r="P105" s="35">
        <f t="shared" si="16"/>
        <v>281</v>
      </c>
      <c r="Q105" s="35">
        <f t="shared" si="17"/>
        <v>714</v>
      </c>
    </row>
    <row r="106" spans="1:17" ht="15.75">
      <c r="A106" s="999" t="s">
        <v>63</v>
      </c>
      <c r="B106" s="999"/>
      <c r="C106" s="35">
        <v>12</v>
      </c>
      <c r="D106" s="35">
        <v>6</v>
      </c>
      <c r="E106" s="35">
        <v>85</v>
      </c>
      <c r="F106" s="35">
        <v>55</v>
      </c>
      <c r="G106" s="35">
        <v>11</v>
      </c>
      <c r="H106" s="35">
        <v>8</v>
      </c>
      <c r="I106" s="35">
        <v>1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f t="shared" si="16"/>
        <v>109</v>
      </c>
      <c r="P106" s="35">
        <f t="shared" si="16"/>
        <v>69</v>
      </c>
      <c r="Q106" s="35">
        <f t="shared" si="17"/>
        <v>178</v>
      </c>
    </row>
    <row r="107" spans="1:17" ht="15.75">
      <c r="A107" s="999" t="s">
        <v>64</v>
      </c>
      <c r="B107" s="999"/>
      <c r="C107" s="35">
        <v>38</v>
      </c>
      <c r="D107" s="35">
        <v>17</v>
      </c>
      <c r="E107" s="35">
        <v>274</v>
      </c>
      <c r="F107" s="35">
        <v>112</v>
      </c>
      <c r="G107" s="35">
        <v>7</v>
      </c>
      <c r="H107" s="35">
        <v>2</v>
      </c>
      <c r="I107" s="35">
        <v>1</v>
      </c>
      <c r="J107" s="35">
        <v>1</v>
      </c>
      <c r="K107" s="35">
        <v>0</v>
      </c>
      <c r="L107" s="35">
        <v>0</v>
      </c>
      <c r="M107" s="35">
        <v>1</v>
      </c>
      <c r="N107" s="35">
        <v>0</v>
      </c>
      <c r="O107" s="35">
        <f t="shared" si="16"/>
        <v>321</v>
      </c>
      <c r="P107" s="35">
        <f t="shared" si="16"/>
        <v>132</v>
      </c>
      <c r="Q107" s="35">
        <f t="shared" si="17"/>
        <v>453</v>
      </c>
    </row>
    <row r="108" spans="1:17" ht="15.75">
      <c r="A108" s="999" t="s">
        <v>133</v>
      </c>
      <c r="B108" s="999"/>
      <c r="C108" s="35">
        <v>38</v>
      </c>
      <c r="D108" s="35">
        <v>84</v>
      </c>
      <c r="E108" s="35">
        <v>399</v>
      </c>
      <c r="F108" s="35">
        <v>202</v>
      </c>
      <c r="G108" s="35">
        <v>76</v>
      </c>
      <c r="H108" s="35">
        <v>26</v>
      </c>
      <c r="I108" s="35">
        <v>12</v>
      </c>
      <c r="J108" s="35">
        <v>2</v>
      </c>
      <c r="K108" s="35">
        <v>0</v>
      </c>
      <c r="L108" s="35">
        <v>2</v>
      </c>
      <c r="M108" s="35">
        <v>1</v>
      </c>
      <c r="N108" s="35">
        <v>1</v>
      </c>
      <c r="O108" s="35">
        <f t="shared" si="16"/>
        <v>526</v>
      </c>
      <c r="P108" s="35">
        <f t="shared" si="16"/>
        <v>317</v>
      </c>
      <c r="Q108" s="35">
        <f t="shared" si="17"/>
        <v>843</v>
      </c>
    </row>
    <row r="109" spans="1:17" ht="15.75">
      <c r="A109" s="999" t="s">
        <v>135</v>
      </c>
      <c r="B109" s="999"/>
      <c r="C109" s="35">
        <v>72</v>
      </c>
      <c r="D109" s="35">
        <v>35</v>
      </c>
      <c r="E109" s="35">
        <v>763</v>
      </c>
      <c r="F109" s="35">
        <v>296</v>
      </c>
      <c r="G109" s="35">
        <v>65</v>
      </c>
      <c r="H109" s="35">
        <v>31</v>
      </c>
      <c r="I109" s="35">
        <v>4</v>
      </c>
      <c r="J109" s="35">
        <v>2</v>
      </c>
      <c r="K109" s="35">
        <v>1</v>
      </c>
      <c r="L109" s="35">
        <v>0</v>
      </c>
      <c r="M109" s="35">
        <v>0</v>
      </c>
      <c r="N109" s="35">
        <v>0</v>
      </c>
      <c r="O109" s="35">
        <f t="shared" si="16"/>
        <v>905</v>
      </c>
      <c r="P109" s="35">
        <f t="shared" si="16"/>
        <v>364</v>
      </c>
      <c r="Q109" s="35">
        <f t="shared" si="17"/>
        <v>1269</v>
      </c>
    </row>
    <row r="110" spans="1:17" ht="15.75">
      <c r="A110" s="999" t="s">
        <v>134</v>
      </c>
      <c r="B110" s="999"/>
      <c r="C110" s="35">
        <v>76</v>
      </c>
      <c r="D110" s="35">
        <v>56</v>
      </c>
      <c r="E110" s="35">
        <v>289</v>
      </c>
      <c r="F110" s="35">
        <v>145</v>
      </c>
      <c r="G110" s="35">
        <v>21</v>
      </c>
      <c r="H110" s="35">
        <v>12</v>
      </c>
      <c r="I110" s="35">
        <v>5</v>
      </c>
      <c r="J110" s="35">
        <v>3</v>
      </c>
      <c r="K110" s="35">
        <v>3</v>
      </c>
      <c r="L110" s="35">
        <v>0</v>
      </c>
      <c r="M110" s="35">
        <v>0</v>
      </c>
      <c r="N110" s="35">
        <v>0</v>
      </c>
      <c r="O110" s="35">
        <f t="shared" si="16"/>
        <v>394</v>
      </c>
      <c r="P110" s="35">
        <f t="shared" si="16"/>
        <v>216</v>
      </c>
      <c r="Q110" s="35">
        <f t="shared" si="17"/>
        <v>610</v>
      </c>
    </row>
    <row r="111" spans="1:17" ht="15.75">
      <c r="A111" s="999" t="s">
        <v>68</v>
      </c>
      <c r="B111" s="999"/>
      <c r="C111" s="35">
        <v>11</v>
      </c>
      <c r="D111" s="35">
        <v>4</v>
      </c>
      <c r="E111" s="35">
        <v>163</v>
      </c>
      <c r="F111" s="35">
        <v>57</v>
      </c>
      <c r="G111" s="35">
        <v>12</v>
      </c>
      <c r="H111" s="35">
        <v>2</v>
      </c>
      <c r="I111" s="35">
        <v>1</v>
      </c>
      <c r="J111" s="35">
        <v>2</v>
      </c>
      <c r="K111" s="35">
        <v>0</v>
      </c>
      <c r="L111" s="35">
        <v>0</v>
      </c>
      <c r="M111" s="35">
        <v>0</v>
      </c>
      <c r="N111" s="35">
        <v>0</v>
      </c>
      <c r="O111" s="35">
        <f t="shared" si="16"/>
        <v>187</v>
      </c>
      <c r="P111" s="35">
        <f t="shared" si="16"/>
        <v>65</v>
      </c>
      <c r="Q111" s="35">
        <f t="shared" si="17"/>
        <v>252</v>
      </c>
    </row>
    <row r="112" spans="1:17" ht="15.75">
      <c r="A112" s="999" t="s">
        <v>69</v>
      </c>
      <c r="B112" s="999"/>
      <c r="C112" s="35">
        <v>16</v>
      </c>
      <c r="D112" s="35">
        <v>6</v>
      </c>
      <c r="E112" s="35">
        <v>211</v>
      </c>
      <c r="F112" s="35">
        <v>70</v>
      </c>
      <c r="G112" s="35">
        <v>12</v>
      </c>
      <c r="H112" s="35">
        <v>4</v>
      </c>
      <c r="I112" s="35">
        <v>0</v>
      </c>
      <c r="J112" s="35">
        <v>0</v>
      </c>
      <c r="K112" s="35">
        <v>1</v>
      </c>
      <c r="L112" s="35">
        <v>0</v>
      </c>
      <c r="M112" s="35">
        <v>0</v>
      </c>
      <c r="N112" s="35">
        <v>0</v>
      </c>
      <c r="O112" s="35">
        <f t="shared" si="16"/>
        <v>240</v>
      </c>
      <c r="P112" s="35">
        <f t="shared" si="16"/>
        <v>80</v>
      </c>
      <c r="Q112" s="35">
        <f t="shared" si="17"/>
        <v>320</v>
      </c>
    </row>
    <row r="113" spans="1:17" ht="15.75">
      <c r="A113" s="999" t="s">
        <v>70</v>
      </c>
      <c r="B113" s="999"/>
      <c r="C113" s="35">
        <v>61</v>
      </c>
      <c r="D113" s="35">
        <v>30</v>
      </c>
      <c r="E113" s="35">
        <v>618</v>
      </c>
      <c r="F113" s="35">
        <v>261</v>
      </c>
      <c r="G113" s="35">
        <v>73</v>
      </c>
      <c r="H113" s="35">
        <v>32</v>
      </c>
      <c r="I113" s="35">
        <v>10</v>
      </c>
      <c r="J113" s="35">
        <v>4</v>
      </c>
      <c r="K113" s="35">
        <v>4</v>
      </c>
      <c r="L113" s="35">
        <v>0</v>
      </c>
      <c r="M113" s="35">
        <v>2</v>
      </c>
      <c r="N113" s="35">
        <v>0</v>
      </c>
      <c r="O113" s="35">
        <f t="shared" si="16"/>
        <v>768</v>
      </c>
      <c r="P113" s="35">
        <f t="shared" si="16"/>
        <v>327</v>
      </c>
      <c r="Q113" s="35">
        <f t="shared" si="17"/>
        <v>1095</v>
      </c>
    </row>
    <row r="114" spans="1:17" ht="15.75">
      <c r="A114" s="999" t="s">
        <v>71</v>
      </c>
      <c r="B114" s="999"/>
      <c r="C114" s="35">
        <v>16</v>
      </c>
      <c r="D114" s="35">
        <v>5</v>
      </c>
      <c r="E114" s="35">
        <v>213</v>
      </c>
      <c r="F114" s="35">
        <v>81</v>
      </c>
      <c r="G114" s="35">
        <v>4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f t="shared" si="16"/>
        <v>233</v>
      </c>
      <c r="P114" s="35">
        <f t="shared" si="16"/>
        <v>86</v>
      </c>
      <c r="Q114" s="35">
        <f t="shared" si="17"/>
        <v>319</v>
      </c>
    </row>
    <row r="115" spans="1:17" ht="15.75">
      <c r="A115" s="999" t="s">
        <v>72</v>
      </c>
      <c r="B115" s="999"/>
      <c r="C115" s="35">
        <v>309</v>
      </c>
      <c r="D115" s="35">
        <v>129</v>
      </c>
      <c r="E115" s="35">
        <v>3682</v>
      </c>
      <c r="F115" s="35">
        <v>1598</v>
      </c>
      <c r="G115" s="35">
        <v>151</v>
      </c>
      <c r="H115" s="35">
        <v>52</v>
      </c>
      <c r="I115" s="35">
        <v>22</v>
      </c>
      <c r="J115" s="35">
        <v>5</v>
      </c>
      <c r="K115" s="35">
        <v>5</v>
      </c>
      <c r="L115" s="35">
        <v>2</v>
      </c>
      <c r="M115" s="35">
        <v>2</v>
      </c>
      <c r="N115" s="35">
        <v>1</v>
      </c>
      <c r="O115" s="35">
        <f t="shared" si="16"/>
        <v>4171</v>
      </c>
      <c r="P115" s="35">
        <f t="shared" si="16"/>
        <v>1787</v>
      </c>
      <c r="Q115" s="35">
        <f t="shared" si="17"/>
        <v>5958</v>
      </c>
    </row>
    <row r="116" spans="1:17" ht="15.75">
      <c r="A116" s="998" t="s">
        <v>32</v>
      </c>
      <c r="B116" s="998"/>
      <c r="C116" s="36">
        <f t="shared" ref="C116:P116" si="18">SUM(C96:C115)</f>
        <v>1167</v>
      </c>
      <c r="D116" s="36">
        <f t="shared" si="18"/>
        <v>764</v>
      </c>
      <c r="E116" s="36">
        <f t="shared" si="18"/>
        <v>10238</v>
      </c>
      <c r="F116" s="36">
        <f t="shared" si="18"/>
        <v>5058</v>
      </c>
      <c r="G116" s="36">
        <f t="shared" si="18"/>
        <v>602</v>
      </c>
      <c r="H116" s="36">
        <f t="shared" si="18"/>
        <v>285</v>
      </c>
      <c r="I116" s="36">
        <f t="shared" si="18"/>
        <v>76</v>
      </c>
      <c r="J116" s="36">
        <f t="shared" si="18"/>
        <v>24</v>
      </c>
      <c r="K116" s="36">
        <f t="shared" si="18"/>
        <v>22</v>
      </c>
      <c r="L116" s="36">
        <f t="shared" si="18"/>
        <v>6</v>
      </c>
      <c r="M116" s="36">
        <f t="shared" si="18"/>
        <v>11</v>
      </c>
      <c r="N116" s="36">
        <f t="shared" si="18"/>
        <v>3</v>
      </c>
      <c r="O116" s="36">
        <f t="shared" si="18"/>
        <v>12116</v>
      </c>
      <c r="P116" s="36">
        <f t="shared" si="18"/>
        <v>6140</v>
      </c>
      <c r="Q116" s="35">
        <f t="shared" si="17"/>
        <v>18256</v>
      </c>
    </row>
    <row r="119" spans="1:17" ht="30.75">
      <c r="A119" s="993" t="s">
        <v>152</v>
      </c>
      <c r="B119" s="993"/>
      <c r="C119" s="993"/>
      <c r="D119" s="993"/>
      <c r="E119" s="993"/>
      <c r="F119" s="993"/>
      <c r="G119" s="993"/>
      <c r="H119" s="993"/>
      <c r="I119" s="993"/>
      <c r="J119" s="993"/>
      <c r="K119" s="993"/>
      <c r="L119" s="993"/>
      <c r="M119" s="993"/>
      <c r="N119" s="993"/>
      <c r="O119" s="993"/>
      <c r="P119" s="993"/>
      <c r="Q119" s="993"/>
    </row>
    <row r="120" spans="1:17">
      <c r="A120" s="1000" t="s">
        <v>22</v>
      </c>
      <c r="B120" s="1001"/>
      <c r="C120" s="1001"/>
      <c r="D120" s="1001"/>
      <c r="E120" s="1001"/>
      <c r="F120" s="1001"/>
      <c r="G120" s="1001"/>
      <c r="H120" s="1001"/>
      <c r="I120" s="1001"/>
      <c r="J120" s="1001"/>
      <c r="K120" s="1001"/>
      <c r="L120" s="1001"/>
      <c r="M120" s="1001"/>
      <c r="N120" s="1001"/>
      <c r="O120" s="1001"/>
      <c r="P120" s="1001"/>
      <c r="Q120" s="1002"/>
    </row>
    <row r="121" spans="1:17">
      <c r="A121" s="1000"/>
      <c r="B121" s="1001"/>
      <c r="C121" s="1001"/>
      <c r="D121" s="1001"/>
      <c r="E121" s="1001"/>
      <c r="F121" s="1001"/>
      <c r="G121" s="1001"/>
      <c r="H121" s="1001"/>
      <c r="I121" s="1001"/>
      <c r="J121" s="1001"/>
      <c r="K121" s="1001"/>
      <c r="L121" s="1001"/>
      <c r="M121" s="1001"/>
      <c r="N121" s="1001"/>
      <c r="O121" s="1001"/>
      <c r="P121" s="1001"/>
      <c r="Q121" s="1002"/>
    </row>
    <row r="122" spans="1:17">
      <c r="A122" s="992" t="s">
        <v>40</v>
      </c>
      <c r="B122" s="992"/>
      <c r="C122" s="985" t="s">
        <v>41</v>
      </c>
      <c r="D122" s="992"/>
      <c r="E122" s="985" t="s">
        <v>42</v>
      </c>
      <c r="F122" s="992"/>
      <c r="G122" s="985" t="s">
        <v>43</v>
      </c>
      <c r="H122" s="992"/>
      <c r="I122" s="985" t="s">
        <v>73</v>
      </c>
      <c r="J122" s="992"/>
      <c r="K122" s="985" t="s">
        <v>44</v>
      </c>
      <c r="L122" s="985"/>
      <c r="M122" s="985" t="s">
        <v>74</v>
      </c>
      <c r="N122" s="992"/>
      <c r="O122" s="985" t="s">
        <v>32</v>
      </c>
      <c r="P122" s="985"/>
      <c r="Q122" s="985"/>
    </row>
    <row r="123" spans="1:17">
      <c r="A123" s="992"/>
      <c r="B123" s="992"/>
      <c r="C123" s="992"/>
      <c r="D123" s="992"/>
      <c r="E123" s="992"/>
      <c r="F123" s="992"/>
      <c r="G123" s="992"/>
      <c r="H123" s="992"/>
      <c r="I123" s="992"/>
      <c r="J123" s="992"/>
      <c r="K123" s="985"/>
      <c r="L123" s="985"/>
      <c r="M123" s="992"/>
      <c r="N123" s="992"/>
      <c r="O123" s="985"/>
      <c r="P123" s="985"/>
      <c r="Q123" s="985"/>
    </row>
    <row r="124" spans="1:17" ht="15.75">
      <c r="A124" s="992"/>
      <c r="B124" s="992"/>
      <c r="C124" s="18" t="s">
        <v>33</v>
      </c>
      <c r="D124" s="18" t="s">
        <v>34</v>
      </c>
      <c r="E124" s="18" t="s">
        <v>33</v>
      </c>
      <c r="F124" s="18" t="s">
        <v>34</v>
      </c>
      <c r="G124" s="18" t="s">
        <v>33</v>
      </c>
      <c r="H124" s="18" t="s">
        <v>34</v>
      </c>
      <c r="I124" s="18" t="s">
        <v>33</v>
      </c>
      <c r="J124" s="18" t="s">
        <v>34</v>
      </c>
      <c r="K124" s="18" t="s">
        <v>33</v>
      </c>
      <c r="L124" s="18" t="s">
        <v>34</v>
      </c>
      <c r="M124" s="18" t="s">
        <v>33</v>
      </c>
      <c r="N124" s="18" t="s">
        <v>34</v>
      </c>
      <c r="O124" s="18" t="s">
        <v>33</v>
      </c>
      <c r="P124" s="18" t="s">
        <v>34</v>
      </c>
      <c r="Q124" s="18" t="s">
        <v>32</v>
      </c>
    </row>
    <row r="125" spans="1:17" ht="15.75">
      <c r="A125" s="989" t="s">
        <v>52</v>
      </c>
      <c r="B125" s="990"/>
      <c r="C125" s="11">
        <v>5083</v>
      </c>
      <c r="D125" s="11">
        <v>4334</v>
      </c>
      <c r="E125" s="11">
        <v>40476</v>
      </c>
      <c r="F125" s="11">
        <v>38073</v>
      </c>
      <c r="G125" s="11">
        <v>11197</v>
      </c>
      <c r="H125" s="11">
        <v>10251</v>
      </c>
      <c r="I125" s="11">
        <v>3162</v>
      </c>
      <c r="J125" s="11">
        <v>2826</v>
      </c>
      <c r="K125" s="11">
        <v>847</v>
      </c>
      <c r="L125" s="11">
        <v>762</v>
      </c>
      <c r="M125" s="11">
        <v>195</v>
      </c>
      <c r="N125" s="11">
        <v>138</v>
      </c>
      <c r="O125" s="11">
        <f>SUM(C125,M125,K125,I125,G125,E125)</f>
        <v>60960</v>
      </c>
      <c r="P125" s="11">
        <f>SUM(D125,N125,L125,J125,H125,F125)</f>
        <v>56384</v>
      </c>
      <c r="Q125" s="11">
        <f>SUM(O125:P125)</f>
        <v>117344</v>
      </c>
    </row>
    <row r="126" spans="1:17" ht="15.75">
      <c r="A126" s="989" t="s">
        <v>53</v>
      </c>
      <c r="B126" s="990"/>
      <c r="C126" s="11">
        <v>2591</v>
      </c>
      <c r="D126" s="11">
        <v>2295</v>
      </c>
      <c r="E126" s="11">
        <v>20521</v>
      </c>
      <c r="F126" s="11">
        <v>18632</v>
      </c>
      <c r="G126" s="11">
        <v>4765</v>
      </c>
      <c r="H126" s="11">
        <v>5338</v>
      </c>
      <c r="I126" s="11">
        <v>1699</v>
      </c>
      <c r="J126" s="11">
        <v>1925</v>
      </c>
      <c r="K126" s="11">
        <v>644</v>
      </c>
      <c r="L126" s="11">
        <v>626</v>
      </c>
      <c r="M126" s="11">
        <v>281</v>
      </c>
      <c r="N126" s="11">
        <v>356</v>
      </c>
      <c r="O126" s="11">
        <f t="shared" ref="O126:P145" si="19">SUM(C126,M126,K126,I126,G126,E126)</f>
        <v>30501</v>
      </c>
      <c r="P126" s="11">
        <f t="shared" si="19"/>
        <v>29172</v>
      </c>
      <c r="Q126" s="11">
        <f t="shared" ref="Q126:Q145" si="20">SUM(O126:P126)</f>
        <v>59673</v>
      </c>
    </row>
    <row r="127" spans="1:17" ht="15.75">
      <c r="A127" s="989" t="s">
        <v>54</v>
      </c>
      <c r="B127" s="990"/>
      <c r="C127" s="11">
        <v>2222</v>
      </c>
      <c r="D127" s="11">
        <v>1924</v>
      </c>
      <c r="E127" s="11">
        <v>15852</v>
      </c>
      <c r="F127" s="11">
        <v>14621</v>
      </c>
      <c r="G127" s="11">
        <v>2723</v>
      </c>
      <c r="H127" s="11">
        <v>2513</v>
      </c>
      <c r="I127" s="11">
        <v>605</v>
      </c>
      <c r="J127" s="11">
        <v>586</v>
      </c>
      <c r="K127" s="11">
        <v>148</v>
      </c>
      <c r="L127" s="11">
        <v>102</v>
      </c>
      <c r="M127" s="11">
        <v>58</v>
      </c>
      <c r="N127" s="11">
        <v>30</v>
      </c>
      <c r="O127" s="11">
        <f t="shared" si="19"/>
        <v>21608</v>
      </c>
      <c r="P127" s="11">
        <f t="shared" si="19"/>
        <v>19776</v>
      </c>
      <c r="Q127" s="11">
        <f t="shared" si="20"/>
        <v>41384</v>
      </c>
    </row>
    <row r="128" spans="1:17" ht="15.75">
      <c r="A128" s="989" t="s">
        <v>55</v>
      </c>
      <c r="B128" s="990"/>
      <c r="C128" s="11">
        <v>2426</v>
      </c>
      <c r="D128" s="11">
        <v>2209</v>
      </c>
      <c r="E128" s="11">
        <v>19181</v>
      </c>
      <c r="F128" s="11">
        <v>17773</v>
      </c>
      <c r="G128" s="11">
        <v>3581</v>
      </c>
      <c r="H128" s="11">
        <v>2887</v>
      </c>
      <c r="I128" s="11">
        <v>747</v>
      </c>
      <c r="J128" s="11">
        <v>519</v>
      </c>
      <c r="K128" s="11">
        <v>170</v>
      </c>
      <c r="L128" s="11">
        <v>130</v>
      </c>
      <c r="M128" s="11">
        <v>65</v>
      </c>
      <c r="N128" s="11">
        <v>36</v>
      </c>
      <c r="O128" s="11">
        <f t="shared" si="19"/>
        <v>26170</v>
      </c>
      <c r="P128" s="11">
        <f t="shared" si="19"/>
        <v>23554</v>
      </c>
      <c r="Q128" s="11">
        <f t="shared" si="20"/>
        <v>49724</v>
      </c>
    </row>
    <row r="129" spans="1:17" ht="15.75">
      <c r="A129" s="989" t="s">
        <v>56</v>
      </c>
      <c r="B129" s="6" t="s">
        <v>57</v>
      </c>
      <c r="C129" s="11">
        <v>1480</v>
      </c>
      <c r="D129" s="11">
        <v>1431</v>
      </c>
      <c r="E129" s="11">
        <v>15063</v>
      </c>
      <c r="F129" s="11">
        <v>14543</v>
      </c>
      <c r="G129" s="11">
        <v>2350</v>
      </c>
      <c r="H129" s="11">
        <v>2184</v>
      </c>
      <c r="I129" s="11">
        <v>689</v>
      </c>
      <c r="J129" s="11">
        <v>551</v>
      </c>
      <c r="K129" s="11">
        <v>194</v>
      </c>
      <c r="L129" s="11">
        <v>139</v>
      </c>
      <c r="M129" s="11">
        <v>62</v>
      </c>
      <c r="N129" s="11">
        <v>28</v>
      </c>
      <c r="O129" s="11">
        <f t="shared" si="19"/>
        <v>19838</v>
      </c>
      <c r="P129" s="11">
        <f t="shared" si="19"/>
        <v>18876</v>
      </c>
      <c r="Q129" s="11">
        <f t="shared" si="20"/>
        <v>38714</v>
      </c>
    </row>
    <row r="130" spans="1:17" ht="15.75">
      <c r="A130" s="989"/>
      <c r="B130" s="6" t="s">
        <v>58</v>
      </c>
      <c r="C130" s="11">
        <v>2356</v>
      </c>
      <c r="D130" s="11">
        <v>2258</v>
      </c>
      <c r="E130" s="11">
        <v>27896</v>
      </c>
      <c r="F130" s="11">
        <v>25912</v>
      </c>
      <c r="G130" s="11">
        <v>5978</v>
      </c>
      <c r="H130" s="11">
        <v>5390</v>
      </c>
      <c r="I130" s="11">
        <v>1763</v>
      </c>
      <c r="J130" s="11">
        <v>1695</v>
      </c>
      <c r="K130" s="11">
        <v>630</v>
      </c>
      <c r="L130" s="11">
        <v>639</v>
      </c>
      <c r="M130" s="11">
        <v>223</v>
      </c>
      <c r="N130" s="11">
        <v>257</v>
      </c>
      <c r="O130" s="11">
        <f t="shared" si="19"/>
        <v>38846</v>
      </c>
      <c r="P130" s="11">
        <f t="shared" si="19"/>
        <v>36151</v>
      </c>
      <c r="Q130" s="11">
        <f t="shared" si="20"/>
        <v>74997</v>
      </c>
    </row>
    <row r="131" spans="1:17" ht="15.75">
      <c r="A131" s="989"/>
      <c r="B131" s="6" t="s">
        <v>59</v>
      </c>
      <c r="C131" s="11">
        <v>1531</v>
      </c>
      <c r="D131" s="11">
        <v>1527</v>
      </c>
      <c r="E131" s="11">
        <v>14770</v>
      </c>
      <c r="F131" s="11">
        <v>13133</v>
      </c>
      <c r="G131" s="11">
        <v>2511</v>
      </c>
      <c r="H131" s="11">
        <v>2733</v>
      </c>
      <c r="I131" s="11">
        <v>546</v>
      </c>
      <c r="J131" s="11">
        <v>771</v>
      </c>
      <c r="K131" s="11">
        <v>183</v>
      </c>
      <c r="L131" s="11">
        <v>230</v>
      </c>
      <c r="M131" s="11">
        <v>28</v>
      </c>
      <c r="N131" s="11">
        <v>37</v>
      </c>
      <c r="O131" s="11">
        <f t="shared" si="19"/>
        <v>19569</v>
      </c>
      <c r="P131" s="11">
        <f t="shared" si="19"/>
        <v>18431</v>
      </c>
      <c r="Q131" s="11">
        <f t="shared" si="20"/>
        <v>38000</v>
      </c>
    </row>
    <row r="132" spans="1:17" ht="15.75">
      <c r="A132" s="989"/>
      <c r="B132" s="6" t="s">
        <v>60</v>
      </c>
      <c r="C132" s="11">
        <v>862</v>
      </c>
      <c r="D132" s="11">
        <v>717</v>
      </c>
      <c r="E132" s="11">
        <v>8791</v>
      </c>
      <c r="F132" s="11">
        <v>8453</v>
      </c>
      <c r="G132" s="11">
        <v>1614</v>
      </c>
      <c r="H132" s="11">
        <v>1380</v>
      </c>
      <c r="I132" s="11">
        <v>413</v>
      </c>
      <c r="J132" s="11">
        <v>369</v>
      </c>
      <c r="K132" s="11">
        <v>117</v>
      </c>
      <c r="L132" s="11">
        <v>99</v>
      </c>
      <c r="M132" s="11">
        <v>24</v>
      </c>
      <c r="N132" s="11">
        <v>34</v>
      </c>
      <c r="O132" s="11">
        <f t="shared" si="19"/>
        <v>11821</v>
      </c>
      <c r="P132" s="11">
        <f t="shared" si="19"/>
        <v>11052</v>
      </c>
      <c r="Q132" s="11">
        <f t="shared" si="20"/>
        <v>22873</v>
      </c>
    </row>
    <row r="133" spans="1:17" ht="15.75">
      <c r="A133" s="989"/>
      <c r="B133" s="6" t="s">
        <v>61</v>
      </c>
      <c r="C133" s="11">
        <v>1734</v>
      </c>
      <c r="D133" s="11">
        <v>1720</v>
      </c>
      <c r="E133" s="11">
        <v>17945</v>
      </c>
      <c r="F133" s="11">
        <v>16828</v>
      </c>
      <c r="G133" s="11">
        <v>2601</v>
      </c>
      <c r="H133" s="11">
        <v>2344</v>
      </c>
      <c r="I133" s="11">
        <v>732</v>
      </c>
      <c r="J133" s="11">
        <v>473</v>
      </c>
      <c r="K133" s="11">
        <v>213</v>
      </c>
      <c r="L133" s="11">
        <v>135</v>
      </c>
      <c r="M133" s="11">
        <v>69</v>
      </c>
      <c r="N133" s="11">
        <v>65</v>
      </c>
      <c r="O133" s="11">
        <f t="shared" si="19"/>
        <v>23294</v>
      </c>
      <c r="P133" s="11">
        <f t="shared" si="19"/>
        <v>21565</v>
      </c>
      <c r="Q133" s="11">
        <f t="shared" si="20"/>
        <v>44859</v>
      </c>
    </row>
    <row r="134" spans="1:17" ht="15.75">
      <c r="A134" s="989"/>
      <c r="B134" s="6" t="s">
        <v>62</v>
      </c>
      <c r="C134" s="11">
        <v>1132</v>
      </c>
      <c r="D134" s="11">
        <v>1134</v>
      </c>
      <c r="E134" s="11">
        <v>13400</v>
      </c>
      <c r="F134" s="11">
        <v>12720</v>
      </c>
      <c r="G134" s="11">
        <v>2220</v>
      </c>
      <c r="H134" s="11">
        <v>1965</v>
      </c>
      <c r="I134" s="11">
        <v>619</v>
      </c>
      <c r="J134" s="11">
        <v>593</v>
      </c>
      <c r="K134" s="11">
        <v>163</v>
      </c>
      <c r="L134" s="11">
        <v>132</v>
      </c>
      <c r="M134" s="11">
        <v>26</v>
      </c>
      <c r="N134" s="11">
        <v>20</v>
      </c>
      <c r="O134" s="11">
        <f t="shared" si="19"/>
        <v>17560</v>
      </c>
      <c r="P134" s="11">
        <f t="shared" si="19"/>
        <v>16564</v>
      </c>
      <c r="Q134" s="11">
        <f t="shared" si="20"/>
        <v>34124</v>
      </c>
    </row>
    <row r="135" spans="1:17" ht="15.75">
      <c r="A135" s="989" t="s">
        <v>63</v>
      </c>
      <c r="B135" s="990"/>
      <c r="C135" s="11">
        <v>3296</v>
      </c>
      <c r="D135" s="11">
        <v>3131</v>
      </c>
      <c r="E135" s="11">
        <v>23315</v>
      </c>
      <c r="F135" s="11">
        <v>20559</v>
      </c>
      <c r="G135" s="11">
        <v>6501</v>
      </c>
      <c r="H135" s="11">
        <v>6033</v>
      </c>
      <c r="I135" s="11">
        <v>2260</v>
      </c>
      <c r="J135" s="11">
        <v>2157</v>
      </c>
      <c r="K135" s="11">
        <v>693</v>
      </c>
      <c r="L135" s="11">
        <v>657</v>
      </c>
      <c r="M135" s="11">
        <v>203</v>
      </c>
      <c r="N135" s="11">
        <v>250</v>
      </c>
      <c r="O135" s="11">
        <f t="shared" si="19"/>
        <v>36268</v>
      </c>
      <c r="P135" s="11">
        <f t="shared" si="19"/>
        <v>32787</v>
      </c>
      <c r="Q135" s="11">
        <f t="shared" si="20"/>
        <v>69055</v>
      </c>
    </row>
    <row r="136" spans="1:17" ht="15.75">
      <c r="A136" s="989" t="s">
        <v>64</v>
      </c>
      <c r="B136" s="990"/>
      <c r="C136" s="11">
        <v>2311</v>
      </c>
      <c r="D136" s="11">
        <v>2281</v>
      </c>
      <c r="E136" s="11">
        <v>25694</v>
      </c>
      <c r="F136" s="11">
        <v>23520</v>
      </c>
      <c r="G136" s="11">
        <v>6708</v>
      </c>
      <c r="H136" s="11">
        <v>6019</v>
      </c>
      <c r="I136" s="11">
        <v>2134</v>
      </c>
      <c r="J136" s="11">
        <v>1714</v>
      </c>
      <c r="K136" s="11">
        <v>679</v>
      </c>
      <c r="L136" s="11">
        <v>590</v>
      </c>
      <c r="M136" s="11">
        <v>365</v>
      </c>
      <c r="N136" s="11">
        <v>286</v>
      </c>
      <c r="O136" s="11">
        <f t="shared" si="19"/>
        <v>37891</v>
      </c>
      <c r="P136" s="11">
        <f t="shared" si="19"/>
        <v>34410</v>
      </c>
      <c r="Q136" s="11">
        <f t="shared" si="20"/>
        <v>72301</v>
      </c>
    </row>
    <row r="137" spans="1:17" ht="15.75">
      <c r="A137" s="989" t="s">
        <v>65</v>
      </c>
      <c r="B137" s="990"/>
      <c r="C137" s="11">
        <v>1277</v>
      </c>
      <c r="D137" s="11">
        <v>1183</v>
      </c>
      <c r="E137" s="11">
        <v>14402</v>
      </c>
      <c r="F137" s="11">
        <v>14223</v>
      </c>
      <c r="G137" s="11">
        <v>4028</v>
      </c>
      <c r="H137" s="11">
        <v>3353</v>
      </c>
      <c r="I137" s="11">
        <v>1270</v>
      </c>
      <c r="J137" s="11">
        <v>1008</v>
      </c>
      <c r="K137" s="11">
        <v>454</v>
      </c>
      <c r="L137" s="11">
        <v>368</v>
      </c>
      <c r="M137" s="11">
        <v>142</v>
      </c>
      <c r="N137" s="11">
        <v>130</v>
      </c>
      <c r="O137" s="11">
        <f t="shared" si="19"/>
        <v>21573</v>
      </c>
      <c r="P137" s="11">
        <f t="shared" si="19"/>
        <v>20265</v>
      </c>
      <c r="Q137" s="11">
        <f t="shared" si="20"/>
        <v>41838</v>
      </c>
    </row>
    <row r="138" spans="1:17" ht="15.75">
      <c r="A138" s="989" t="s">
        <v>66</v>
      </c>
      <c r="B138" s="990"/>
      <c r="C138" s="11">
        <v>1478</v>
      </c>
      <c r="D138" s="11">
        <v>1283</v>
      </c>
      <c r="E138" s="11">
        <v>17863</v>
      </c>
      <c r="F138" s="11">
        <v>16621</v>
      </c>
      <c r="G138" s="11">
        <v>4869</v>
      </c>
      <c r="H138" s="11">
        <v>4586</v>
      </c>
      <c r="I138" s="11">
        <v>1393</v>
      </c>
      <c r="J138" s="11">
        <v>1218</v>
      </c>
      <c r="K138" s="11">
        <v>427</v>
      </c>
      <c r="L138" s="11">
        <v>437</v>
      </c>
      <c r="M138" s="11">
        <v>115</v>
      </c>
      <c r="N138" s="11">
        <v>95</v>
      </c>
      <c r="O138" s="11">
        <f t="shared" si="19"/>
        <v>26145</v>
      </c>
      <c r="P138" s="11">
        <f t="shared" si="19"/>
        <v>24240</v>
      </c>
      <c r="Q138" s="11">
        <f t="shared" si="20"/>
        <v>50385</v>
      </c>
    </row>
    <row r="139" spans="1:17" ht="15.75">
      <c r="A139" s="989" t="s">
        <v>67</v>
      </c>
      <c r="B139" s="990"/>
      <c r="C139" s="11">
        <v>1332</v>
      </c>
      <c r="D139" s="11">
        <v>1300</v>
      </c>
      <c r="E139" s="11">
        <v>16806</v>
      </c>
      <c r="F139" s="11">
        <v>15359</v>
      </c>
      <c r="G139" s="11">
        <v>3670</v>
      </c>
      <c r="H139" s="11">
        <v>3257</v>
      </c>
      <c r="I139" s="11">
        <v>988</v>
      </c>
      <c r="J139" s="11">
        <v>931</v>
      </c>
      <c r="K139" s="11">
        <v>277</v>
      </c>
      <c r="L139" s="11">
        <v>216</v>
      </c>
      <c r="M139" s="11">
        <v>53</v>
      </c>
      <c r="N139" s="11">
        <v>45</v>
      </c>
      <c r="O139" s="11">
        <f t="shared" si="19"/>
        <v>23126</v>
      </c>
      <c r="P139" s="11">
        <f t="shared" si="19"/>
        <v>21108</v>
      </c>
      <c r="Q139" s="11">
        <f t="shared" si="20"/>
        <v>44234</v>
      </c>
    </row>
    <row r="140" spans="1:17" ht="15.75">
      <c r="A140" s="989" t="s">
        <v>68</v>
      </c>
      <c r="B140" s="990"/>
      <c r="C140" s="11">
        <v>795</v>
      </c>
      <c r="D140" s="11">
        <v>825</v>
      </c>
      <c r="E140" s="11">
        <v>9815</v>
      </c>
      <c r="F140" s="11">
        <v>8872</v>
      </c>
      <c r="G140" s="11">
        <v>2672</v>
      </c>
      <c r="H140" s="11">
        <v>2497</v>
      </c>
      <c r="I140" s="11">
        <v>820</v>
      </c>
      <c r="J140" s="11">
        <v>726</v>
      </c>
      <c r="K140" s="11">
        <v>256</v>
      </c>
      <c r="L140" s="11">
        <v>179</v>
      </c>
      <c r="M140" s="11">
        <v>74</v>
      </c>
      <c r="N140" s="11">
        <v>45</v>
      </c>
      <c r="O140" s="11">
        <f t="shared" si="19"/>
        <v>14432</v>
      </c>
      <c r="P140" s="11">
        <f t="shared" si="19"/>
        <v>13144</v>
      </c>
      <c r="Q140" s="11">
        <f t="shared" si="20"/>
        <v>27576</v>
      </c>
    </row>
    <row r="141" spans="1:17" ht="15.75">
      <c r="A141" s="989" t="s">
        <v>69</v>
      </c>
      <c r="B141" s="990"/>
      <c r="C141" s="11">
        <v>1354</v>
      </c>
      <c r="D141" s="11">
        <v>1360</v>
      </c>
      <c r="E141" s="11">
        <v>16241</v>
      </c>
      <c r="F141" s="11">
        <v>14237</v>
      </c>
      <c r="G141" s="11">
        <v>4958</v>
      </c>
      <c r="H141" s="11">
        <v>4533</v>
      </c>
      <c r="I141" s="11">
        <v>1297</v>
      </c>
      <c r="J141" s="11">
        <v>1124</v>
      </c>
      <c r="K141" s="11">
        <v>348</v>
      </c>
      <c r="L141" s="11">
        <v>277</v>
      </c>
      <c r="M141" s="11">
        <v>103</v>
      </c>
      <c r="N141" s="11">
        <v>42</v>
      </c>
      <c r="O141" s="11">
        <f t="shared" si="19"/>
        <v>24301</v>
      </c>
      <c r="P141" s="11">
        <f t="shared" si="19"/>
        <v>21573</v>
      </c>
      <c r="Q141" s="11">
        <f t="shared" si="20"/>
        <v>45874</v>
      </c>
    </row>
    <row r="142" spans="1:17" ht="15.75">
      <c r="A142" s="989" t="s">
        <v>70</v>
      </c>
      <c r="B142" s="990"/>
      <c r="C142" s="11">
        <v>2509</v>
      </c>
      <c r="D142" s="11">
        <v>2404</v>
      </c>
      <c r="E142" s="11">
        <v>25353</v>
      </c>
      <c r="F142" s="11">
        <v>23104</v>
      </c>
      <c r="G142" s="11">
        <v>8149</v>
      </c>
      <c r="H142" s="11">
        <v>7072</v>
      </c>
      <c r="I142" s="11">
        <v>2440</v>
      </c>
      <c r="J142" s="11">
        <v>2118</v>
      </c>
      <c r="K142" s="11">
        <v>734</v>
      </c>
      <c r="L142" s="11">
        <v>614</v>
      </c>
      <c r="M142" s="11">
        <v>156</v>
      </c>
      <c r="N142" s="11">
        <v>159</v>
      </c>
      <c r="O142" s="11">
        <f t="shared" si="19"/>
        <v>39341</v>
      </c>
      <c r="P142" s="11">
        <f t="shared" si="19"/>
        <v>35471</v>
      </c>
      <c r="Q142" s="11">
        <f t="shared" si="20"/>
        <v>74812</v>
      </c>
    </row>
    <row r="143" spans="1:17" ht="15.75">
      <c r="A143" s="989" t="s">
        <v>71</v>
      </c>
      <c r="B143" s="990"/>
      <c r="C143" s="11">
        <v>2210</v>
      </c>
      <c r="D143" s="11">
        <v>3160</v>
      </c>
      <c r="E143" s="11">
        <v>11411</v>
      </c>
      <c r="F143" s="11">
        <v>10931</v>
      </c>
      <c r="G143" s="11">
        <v>4186</v>
      </c>
      <c r="H143" s="11">
        <v>3225</v>
      </c>
      <c r="I143" s="11">
        <v>2505</v>
      </c>
      <c r="J143" s="11">
        <v>1163</v>
      </c>
      <c r="K143" s="11">
        <v>2329</v>
      </c>
      <c r="L143" s="11">
        <v>383</v>
      </c>
      <c r="M143" s="11">
        <v>1882</v>
      </c>
      <c r="N143" s="11">
        <v>356</v>
      </c>
      <c r="O143" s="11">
        <f t="shared" si="19"/>
        <v>24523</v>
      </c>
      <c r="P143" s="11">
        <f t="shared" si="19"/>
        <v>19218</v>
      </c>
      <c r="Q143" s="11">
        <f t="shared" si="20"/>
        <v>43741</v>
      </c>
    </row>
    <row r="144" spans="1:17" ht="15.75">
      <c r="A144" s="989" t="s">
        <v>72</v>
      </c>
      <c r="B144" s="990"/>
      <c r="C144" s="11">
        <v>3055</v>
      </c>
      <c r="D144" s="11">
        <v>3251</v>
      </c>
      <c r="E144" s="11">
        <v>34349</v>
      </c>
      <c r="F144" s="11">
        <v>33776</v>
      </c>
      <c r="G144" s="11">
        <v>8001</v>
      </c>
      <c r="H144" s="11">
        <v>8016</v>
      </c>
      <c r="I144" s="11">
        <v>2320</v>
      </c>
      <c r="J144" s="11">
        <v>1946</v>
      </c>
      <c r="K144" s="11">
        <v>782</v>
      </c>
      <c r="L144" s="11">
        <v>545</v>
      </c>
      <c r="M144" s="11">
        <v>248</v>
      </c>
      <c r="N144" s="11">
        <v>189</v>
      </c>
      <c r="O144" s="11">
        <f t="shared" si="19"/>
        <v>48755</v>
      </c>
      <c r="P144" s="11">
        <f t="shared" si="19"/>
        <v>47723</v>
      </c>
      <c r="Q144" s="11">
        <f t="shared" si="20"/>
        <v>96478</v>
      </c>
    </row>
    <row r="145" spans="1:17" ht="15.75">
      <c r="A145" s="992" t="s">
        <v>32</v>
      </c>
      <c r="B145" s="992"/>
      <c r="C145" s="12">
        <f t="shared" ref="C145:N145" si="21">SUM(C125:C144)</f>
        <v>41034</v>
      </c>
      <c r="D145" s="12">
        <f t="shared" si="21"/>
        <v>39727</v>
      </c>
      <c r="E145" s="12">
        <f t="shared" si="21"/>
        <v>389144</v>
      </c>
      <c r="F145" s="12">
        <f t="shared" si="21"/>
        <v>361890</v>
      </c>
      <c r="G145" s="12">
        <f t="shared" si="21"/>
        <v>93282</v>
      </c>
      <c r="H145" s="12">
        <f t="shared" si="21"/>
        <v>85576</v>
      </c>
      <c r="I145" s="12">
        <f t="shared" si="21"/>
        <v>28402</v>
      </c>
      <c r="J145" s="12">
        <f t="shared" si="21"/>
        <v>24413</v>
      </c>
      <c r="K145" s="12">
        <f t="shared" si="21"/>
        <v>10288</v>
      </c>
      <c r="L145" s="12">
        <f t="shared" si="21"/>
        <v>7260</v>
      </c>
      <c r="M145" s="12">
        <f t="shared" si="21"/>
        <v>4372</v>
      </c>
      <c r="N145" s="12">
        <f t="shared" si="21"/>
        <v>2598</v>
      </c>
      <c r="O145" s="11">
        <f t="shared" si="19"/>
        <v>566522</v>
      </c>
      <c r="P145" s="11">
        <f t="shared" si="19"/>
        <v>521464</v>
      </c>
      <c r="Q145" s="11">
        <f t="shared" si="20"/>
        <v>1087986</v>
      </c>
    </row>
    <row r="148" spans="1:17" ht="30.75">
      <c r="A148" s="1003" t="s">
        <v>153</v>
      </c>
      <c r="B148" s="1003"/>
      <c r="C148" s="1003"/>
      <c r="D148" s="1003"/>
      <c r="E148" s="1003"/>
      <c r="F148" s="1003"/>
      <c r="G148" s="1003"/>
      <c r="H148" s="1003"/>
      <c r="I148" s="1003"/>
      <c r="J148" s="1003"/>
      <c r="K148" s="1003"/>
      <c r="L148" s="1003"/>
      <c r="M148" s="1003"/>
      <c r="N148" s="1003"/>
      <c r="O148" s="1003"/>
    </row>
    <row r="149" spans="1:17">
      <c r="A149" s="993" t="s">
        <v>16</v>
      </c>
      <c r="B149" s="993"/>
      <c r="C149" s="993"/>
      <c r="D149" s="993"/>
      <c r="E149" s="993"/>
      <c r="F149" s="993"/>
      <c r="G149" s="993"/>
      <c r="H149" s="993"/>
      <c r="I149" s="993"/>
      <c r="J149" s="993"/>
      <c r="K149" s="993"/>
      <c r="L149" s="993"/>
      <c r="M149" s="993"/>
      <c r="N149" s="993"/>
      <c r="O149" s="993"/>
    </row>
    <row r="150" spans="1:17">
      <c r="A150" s="993"/>
      <c r="B150" s="993"/>
      <c r="C150" s="993"/>
      <c r="D150" s="993"/>
      <c r="E150" s="993"/>
      <c r="F150" s="993"/>
      <c r="G150" s="993"/>
      <c r="H150" s="993"/>
      <c r="I150" s="993"/>
      <c r="J150" s="993"/>
      <c r="K150" s="993"/>
      <c r="L150" s="993"/>
      <c r="M150" s="993"/>
      <c r="N150" s="993"/>
      <c r="O150" s="993"/>
    </row>
    <row r="151" spans="1:17" ht="15.75">
      <c r="A151" s="992" t="s">
        <v>40</v>
      </c>
      <c r="B151" s="992"/>
      <c r="C151" s="985" t="s">
        <v>43</v>
      </c>
      <c r="D151" s="992"/>
      <c r="E151" s="985" t="s">
        <v>75</v>
      </c>
      <c r="F151" s="992"/>
      <c r="G151" s="985" t="s">
        <v>44</v>
      </c>
      <c r="H151" s="992"/>
      <c r="I151" s="985" t="s">
        <v>76</v>
      </c>
      <c r="J151" s="992"/>
      <c r="K151" s="985" t="s">
        <v>77</v>
      </c>
      <c r="L151" s="985"/>
      <c r="M151" s="985" t="s">
        <v>32</v>
      </c>
      <c r="N151" s="985"/>
      <c r="O151" s="985"/>
    </row>
    <row r="152" spans="1:17" ht="15.75">
      <c r="A152" s="992"/>
      <c r="B152" s="992"/>
      <c r="C152" s="18" t="s">
        <v>128</v>
      </c>
      <c r="D152" s="18" t="s">
        <v>34</v>
      </c>
      <c r="E152" s="18" t="s">
        <v>128</v>
      </c>
      <c r="F152" s="18" t="s">
        <v>34</v>
      </c>
      <c r="G152" s="18" t="s">
        <v>128</v>
      </c>
      <c r="H152" s="18" t="s">
        <v>34</v>
      </c>
      <c r="I152" s="18" t="s">
        <v>128</v>
      </c>
      <c r="J152" s="18" t="s">
        <v>34</v>
      </c>
      <c r="K152" s="18" t="s">
        <v>128</v>
      </c>
      <c r="L152" s="18" t="s">
        <v>34</v>
      </c>
      <c r="M152" s="18" t="s">
        <v>128</v>
      </c>
      <c r="N152" s="18" t="s">
        <v>34</v>
      </c>
      <c r="O152" s="18" t="s">
        <v>32</v>
      </c>
    </row>
    <row r="153" spans="1:17" ht="15.75">
      <c r="A153" s="989" t="s">
        <v>52</v>
      </c>
      <c r="B153" s="989"/>
      <c r="C153" s="4">
        <v>34829</v>
      </c>
      <c r="D153" s="4">
        <v>31712</v>
      </c>
      <c r="E153" s="4">
        <v>12145</v>
      </c>
      <c r="F153" s="4">
        <v>10660</v>
      </c>
      <c r="G153" s="4">
        <v>4837</v>
      </c>
      <c r="H153" s="4">
        <v>3999</v>
      </c>
      <c r="I153" s="4">
        <v>1928</v>
      </c>
      <c r="J153" s="4">
        <v>1449</v>
      </c>
      <c r="K153" s="4">
        <v>726</v>
      </c>
      <c r="L153" s="4">
        <v>515</v>
      </c>
      <c r="M153" s="4">
        <f>K153+I153+G153+E153+C153</f>
        <v>54465</v>
      </c>
      <c r="N153" s="4">
        <f>L153+J153+H153+F153+D153</f>
        <v>48335</v>
      </c>
      <c r="O153" s="4">
        <f>N153+M153</f>
        <v>102800</v>
      </c>
    </row>
    <row r="154" spans="1:17" ht="15.75">
      <c r="A154" s="989" t="s">
        <v>53</v>
      </c>
      <c r="B154" s="989"/>
      <c r="C154" s="4">
        <v>14527</v>
      </c>
      <c r="D154" s="4">
        <v>12477</v>
      </c>
      <c r="E154" s="4">
        <v>10253</v>
      </c>
      <c r="F154" s="4">
        <v>7230</v>
      </c>
      <c r="G154" s="4">
        <v>1323</v>
      </c>
      <c r="H154" s="4">
        <v>2380</v>
      </c>
      <c r="I154" s="4">
        <v>833</v>
      </c>
      <c r="J154" s="4">
        <v>870</v>
      </c>
      <c r="K154" s="4">
        <v>483</v>
      </c>
      <c r="L154" s="4">
        <v>222</v>
      </c>
      <c r="M154" s="4">
        <f t="shared" ref="M154:N172" si="22">K154+I154+G154+E154+C154</f>
        <v>27419</v>
      </c>
      <c r="N154" s="4">
        <f t="shared" si="22"/>
        <v>23179</v>
      </c>
      <c r="O154" s="4">
        <f t="shared" ref="O154:O172" si="23">N154+M154</f>
        <v>50598</v>
      </c>
    </row>
    <row r="155" spans="1:17" ht="15.75">
      <c r="A155" s="989" t="s">
        <v>54</v>
      </c>
      <c r="B155" s="989"/>
      <c r="C155" s="4">
        <v>11873</v>
      </c>
      <c r="D155" s="4">
        <v>10789</v>
      </c>
      <c r="E155" s="4">
        <v>5926</v>
      </c>
      <c r="F155" s="4">
        <v>5703</v>
      </c>
      <c r="G155" s="4">
        <v>1214</v>
      </c>
      <c r="H155" s="4">
        <v>1107</v>
      </c>
      <c r="I155" s="4">
        <v>326</v>
      </c>
      <c r="J155" s="4">
        <v>268</v>
      </c>
      <c r="K155" s="4">
        <v>128</v>
      </c>
      <c r="L155" s="4">
        <v>90</v>
      </c>
      <c r="M155" s="4">
        <f t="shared" si="22"/>
        <v>19467</v>
      </c>
      <c r="N155" s="4">
        <f t="shared" si="22"/>
        <v>17957</v>
      </c>
      <c r="O155" s="4">
        <f t="shared" si="23"/>
        <v>37424</v>
      </c>
    </row>
    <row r="156" spans="1:17" ht="15.75">
      <c r="A156" s="989" t="s">
        <v>55</v>
      </c>
      <c r="B156" s="989"/>
      <c r="C156" s="4">
        <v>18161</v>
      </c>
      <c r="D156" s="4">
        <v>17005</v>
      </c>
      <c r="E156" s="4">
        <v>3722</v>
      </c>
      <c r="F156" s="4">
        <v>3151</v>
      </c>
      <c r="G156" s="4">
        <v>1508</v>
      </c>
      <c r="H156" s="4">
        <v>1101</v>
      </c>
      <c r="I156" s="4">
        <v>493</v>
      </c>
      <c r="J156" s="4">
        <v>330</v>
      </c>
      <c r="K156" s="4">
        <v>229</v>
      </c>
      <c r="L156" s="4">
        <v>118</v>
      </c>
      <c r="M156" s="4">
        <f t="shared" si="22"/>
        <v>24113</v>
      </c>
      <c r="N156" s="4">
        <f t="shared" si="22"/>
        <v>21705</v>
      </c>
      <c r="O156" s="4">
        <f t="shared" si="23"/>
        <v>45818</v>
      </c>
    </row>
    <row r="157" spans="1:17" ht="15.75">
      <c r="A157" s="989" t="s">
        <v>56</v>
      </c>
      <c r="B157" s="3" t="s">
        <v>57</v>
      </c>
      <c r="C157" s="4">
        <v>12256</v>
      </c>
      <c r="D157" s="4">
        <v>10905</v>
      </c>
      <c r="E157" s="4">
        <v>4412</v>
      </c>
      <c r="F157" s="4">
        <v>4839</v>
      </c>
      <c r="G157" s="4">
        <v>1028</v>
      </c>
      <c r="H157" s="4">
        <v>823</v>
      </c>
      <c r="I157" s="4">
        <v>410</v>
      </c>
      <c r="J157" s="4">
        <v>253</v>
      </c>
      <c r="K157" s="4">
        <v>147</v>
      </c>
      <c r="L157" s="4">
        <v>82</v>
      </c>
      <c r="M157" s="4">
        <f t="shared" si="22"/>
        <v>18253</v>
      </c>
      <c r="N157" s="4">
        <f t="shared" si="22"/>
        <v>16902</v>
      </c>
      <c r="O157" s="4">
        <f t="shared" si="23"/>
        <v>35155</v>
      </c>
    </row>
    <row r="158" spans="1:17" ht="15.75">
      <c r="A158" s="989"/>
      <c r="B158" s="3" t="s">
        <v>58</v>
      </c>
      <c r="C158" s="4">
        <v>26100</v>
      </c>
      <c r="D158" s="4">
        <v>24500</v>
      </c>
      <c r="E158" s="4">
        <v>5069</v>
      </c>
      <c r="F158" s="4">
        <v>4431</v>
      </c>
      <c r="G158" s="4">
        <v>2082</v>
      </c>
      <c r="H158" s="4">
        <v>1847</v>
      </c>
      <c r="I158" s="4">
        <v>828</v>
      </c>
      <c r="J158" s="4">
        <v>698</v>
      </c>
      <c r="K158" s="4">
        <v>323</v>
      </c>
      <c r="L158" s="4">
        <v>141</v>
      </c>
      <c r="M158" s="4">
        <f t="shared" si="22"/>
        <v>34402</v>
      </c>
      <c r="N158" s="4">
        <f t="shared" si="22"/>
        <v>31617</v>
      </c>
      <c r="O158" s="4">
        <f t="shared" si="23"/>
        <v>66019</v>
      </c>
    </row>
    <row r="159" spans="1:17" ht="15.75">
      <c r="A159" s="989"/>
      <c r="B159" s="3" t="s">
        <v>59</v>
      </c>
      <c r="C159" s="4">
        <v>10879</v>
      </c>
      <c r="D159" s="4">
        <v>9133</v>
      </c>
      <c r="E159" s="4">
        <v>4135</v>
      </c>
      <c r="F159" s="4">
        <v>4936</v>
      </c>
      <c r="G159" s="4">
        <v>1299</v>
      </c>
      <c r="H159" s="4">
        <v>1271</v>
      </c>
      <c r="I159" s="4">
        <v>479</v>
      </c>
      <c r="J159" s="4">
        <v>283</v>
      </c>
      <c r="K159" s="4">
        <v>156</v>
      </c>
      <c r="L159" s="4">
        <v>63</v>
      </c>
      <c r="M159" s="4">
        <f t="shared" si="22"/>
        <v>16948</v>
      </c>
      <c r="N159" s="4">
        <f t="shared" si="22"/>
        <v>15686</v>
      </c>
      <c r="O159" s="4">
        <f t="shared" si="23"/>
        <v>32634</v>
      </c>
    </row>
    <row r="160" spans="1:17" ht="15.75">
      <c r="A160" s="989"/>
      <c r="B160" s="3" t="s">
        <v>60</v>
      </c>
      <c r="C160" s="4">
        <v>6632</v>
      </c>
      <c r="D160" s="4">
        <v>6081</v>
      </c>
      <c r="E160" s="4">
        <v>3185</v>
      </c>
      <c r="F160" s="4">
        <v>3132</v>
      </c>
      <c r="G160" s="4">
        <v>709</v>
      </c>
      <c r="H160" s="4">
        <v>538</v>
      </c>
      <c r="I160" s="4">
        <v>195</v>
      </c>
      <c r="J160" s="4">
        <v>198</v>
      </c>
      <c r="K160" s="4">
        <v>91</v>
      </c>
      <c r="L160" s="4">
        <v>61</v>
      </c>
      <c r="M160" s="4">
        <f t="shared" si="22"/>
        <v>10812</v>
      </c>
      <c r="N160" s="4">
        <f t="shared" si="22"/>
        <v>10010</v>
      </c>
      <c r="O160" s="4">
        <f t="shared" si="23"/>
        <v>20822</v>
      </c>
    </row>
    <row r="161" spans="1:15" ht="15.75">
      <c r="A161" s="989"/>
      <c r="B161" s="3" t="s">
        <v>61</v>
      </c>
      <c r="C161" s="4">
        <v>14223</v>
      </c>
      <c r="D161" s="4">
        <v>12252</v>
      </c>
      <c r="E161" s="4">
        <v>6123</v>
      </c>
      <c r="F161" s="4">
        <v>6562</v>
      </c>
      <c r="G161" s="4">
        <v>1216</v>
      </c>
      <c r="H161" s="4">
        <v>1126</v>
      </c>
      <c r="I161" s="4">
        <v>402</v>
      </c>
      <c r="J161" s="4">
        <v>331</v>
      </c>
      <c r="K161" s="4">
        <v>157</v>
      </c>
      <c r="L161" s="4">
        <v>112</v>
      </c>
      <c r="M161" s="4">
        <f t="shared" si="22"/>
        <v>22121</v>
      </c>
      <c r="N161" s="4">
        <f t="shared" si="22"/>
        <v>20383</v>
      </c>
      <c r="O161" s="4">
        <f t="shared" si="23"/>
        <v>42504</v>
      </c>
    </row>
    <row r="162" spans="1:15" ht="15.75">
      <c r="A162" s="989"/>
      <c r="B162" s="3" t="s">
        <v>62</v>
      </c>
      <c r="C162" s="4">
        <v>10321</v>
      </c>
      <c r="D162" s="4">
        <v>9625</v>
      </c>
      <c r="E162" s="4">
        <v>4349</v>
      </c>
      <c r="F162" s="4">
        <v>4204</v>
      </c>
      <c r="G162" s="4">
        <v>939</v>
      </c>
      <c r="H162" s="4">
        <v>1007</v>
      </c>
      <c r="I162" s="4">
        <v>338</v>
      </c>
      <c r="J162" s="4">
        <v>224</v>
      </c>
      <c r="K162" s="4">
        <v>90</v>
      </c>
      <c r="L162" s="4">
        <v>49</v>
      </c>
      <c r="M162" s="4">
        <f t="shared" si="22"/>
        <v>16037</v>
      </c>
      <c r="N162" s="4">
        <f t="shared" si="22"/>
        <v>15109</v>
      </c>
      <c r="O162" s="4">
        <f t="shared" si="23"/>
        <v>31146</v>
      </c>
    </row>
    <row r="163" spans="1:15" ht="15.75">
      <c r="A163" s="989" t="s">
        <v>63</v>
      </c>
      <c r="B163" s="989"/>
      <c r="C163" s="4">
        <v>18018</v>
      </c>
      <c r="D163" s="4">
        <v>15699</v>
      </c>
      <c r="E163" s="4">
        <v>8150</v>
      </c>
      <c r="F163" s="4">
        <v>7763</v>
      </c>
      <c r="G163" s="4">
        <v>3036</v>
      </c>
      <c r="H163" s="4">
        <v>2737</v>
      </c>
      <c r="I163" s="4">
        <v>1086</v>
      </c>
      <c r="J163" s="4">
        <v>1081</v>
      </c>
      <c r="K163" s="4">
        <v>563</v>
      </c>
      <c r="L163" s="4">
        <v>407</v>
      </c>
      <c r="M163" s="4">
        <f t="shared" si="22"/>
        <v>30853</v>
      </c>
      <c r="N163" s="4">
        <f t="shared" si="22"/>
        <v>27687</v>
      </c>
      <c r="O163" s="4">
        <f t="shared" si="23"/>
        <v>58540</v>
      </c>
    </row>
    <row r="164" spans="1:15" ht="15.75">
      <c r="A164" s="989" t="s">
        <v>64</v>
      </c>
      <c r="B164" s="989"/>
      <c r="C164" s="4">
        <v>18888</v>
      </c>
      <c r="D164" s="4">
        <v>16380</v>
      </c>
      <c r="E164" s="4">
        <v>9483</v>
      </c>
      <c r="F164" s="4">
        <v>9243</v>
      </c>
      <c r="G164" s="4">
        <v>3203</v>
      </c>
      <c r="H164" s="4">
        <v>2614</v>
      </c>
      <c r="I164" s="4">
        <v>1337</v>
      </c>
      <c r="J164" s="4">
        <v>1068</v>
      </c>
      <c r="K164" s="4">
        <v>1065</v>
      </c>
      <c r="L164" s="4">
        <v>618</v>
      </c>
      <c r="M164" s="4">
        <f t="shared" si="22"/>
        <v>33976</v>
      </c>
      <c r="N164" s="4">
        <f t="shared" si="22"/>
        <v>29923</v>
      </c>
      <c r="O164" s="4">
        <f t="shared" si="23"/>
        <v>63899</v>
      </c>
    </row>
    <row r="165" spans="1:15" ht="15.75">
      <c r="A165" s="989" t="s">
        <v>65</v>
      </c>
      <c r="B165" s="989"/>
      <c r="C165" s="4">
        <v>10994</v>
      </c>
      <c r="D165" s="4">
        <v>10110</v>
      </c>
      <c r="E165" s="4">
        <v>5498</v>
      </c>
      <c r="F165" s="4">
        <v>5685</v>
      </c>
      <c r="G165" s="4">
        <v>2017</v>
      </c>
      <c r="H165" s="4">
        <v>1632</v>
      </c>
      <c r="I165" s="4">
        <v>886</v>
      </c>
      <c r="J165" s="4">
        <v>634</v>
      </c>
      <c r="K165" s="4">
        <v>446</v>
      </c>
      <c r="L165" s="4">
        <v>251</v>
      </c>
      <c r="M165" s="4">
        <f t="shared" si="22"/>
        <v>19841</v>
      </c>
      <c r="N165" s="4">
        <f t="shared" si="22"/>
        <v>18312</v>
      </c>
      <c r="O165" s="4">
        <f t="shared" si="23"/>
        <v>38153</v>
      </c>
    </row>
    <row r="166" spans="1:15" ht="15.75">
      <c r="A166" s="989" t="s">
        <v>66</v>
      </c>
      <c r="B166" s="989"/>
      <c r="C166" s="4">
        <v>14646</v>
      </c>
      <c r="D166" s="4">
        <v>11887</v>
      </c>
      <c r="E166" s="4">
        <v>5496</v>
      </c>
      <c r="F166" s="4">
        <v>5972</v>
      </c>
      <c r="G166" s="4">
        <v>1888</v>
      </c>
      <c r="H166" s="4">
        <v>2212</v>
      </c>
      <c r="I166" s="4">
        <v>792</v>
      </c>
      <c r="J166" s="4">
        <v>639</v>
      </c>
      <c r="K166" s="4">
        <v>332</v>
      </c>
      <c r="L166" s="4">
        <v>262</v>
      </c>
      <c r="M166" s="4">
        <f t="shared" si="22"/>
        <v>23154</v>
      </c>
      <c r="N166" s="4">
        <f t="shared" si="22"/>
        <v>20972</v>
      </c>
      <c r="O166" s="4">
        <f t="shared" si="23"/>
        <v>44126</v>
      </c>
    </row>
    <row r="167" spans="1:15" ht="15.75">
      <c r="A167" s="989" t="s">
        <v>92</v>
      </c>
      <c r="B167" s="989"/>
      <c r="C167" s="4">
        <v>13776</v>
      </c>
      <c r="D167" s="4">
        <v>10757</v>
      </c>
      <c r="E167" s="4">
        <v>4666</v>
      </c>
      <c r="F167" s="4">
        <v>5603</v>
      </c>
      <c r="G167" s="4">
        <v>1526</v>
      </c>
      <c r="H167" s="4">
        <v>1515</v>
      </c>
      <c r="I167" s="4">
        <v>565</v>
      </c>
      <c r="J167" s="4">
        <v>483</v>
      </c>
      <c r="K167" s="4">
        <v>200</v>
      </c>
      <c r="L167" s="4">
        <v>131</v>
      </c>
      <c r="M167" s="4">
        <f t="shared" si="22"/>
        <v>20733</v>
      </c>
      <c r="N167" s="4">
        <f t="shared" si="22"/>
        <v>18489</v>
      </c>
      <c r="O167" s="4">
        <f t="shared" si="23"/>
        <v>39222</v>
      </c>
    </row>
    <row r="168" spans="1:15" ht="15.75">
      <c r="A168" s="989" t="s">
        <v>68</v>
      </c>
      <c r="B168" s="989"/>
      <c r="C168" s="4">
        <v>7297</v>
      </c>
      <c r="D168" s="4">
        <v>6053</v>
      </c>
      <c r="E168" s="4">
        <v>3619</v>
      </c>
      <c r="F168" s="4">
        <v>3522</v>
      </c>
      <c r="G168" s="4">
        <v>1243</v>
      </c>
      <c r="H168" s="4">
        <v>1135</v>
      </c>
      <c r="I168" s="4">
        <v>451</v>
      </c>
      <c r="J168" s="4">
        <v>345</v>
      </c>
      <c r="K168" s="4">
        <v>194</v>
      </c>
      <c r="L168" s="4">
        <v>115</v>
      </c>
      <c r="M168" s="4">
        <f t="shared" si="22"/>
        <v>12804</v>
      </c>
      <c r="N168" s="4">
        <f t="shared" si="22"/>
        <v>11170</v>
      </c>
      <c r="O168" s="4">
        <f t="shared" si="23"/>
        <v>23974</v>
      </c>
    </row>
    <row r="169" spans="1:15" ht="15.75">
      <c r="A169" s="989" t="s">
        <v>69</v>
      </c>
      <c r="B169" s="989"/>
      <c r="C169" s="4">
        <v>12879</v>
      </c>
      <c r="D169" s="4">
        <v>9959</v>
      </c>
      <c r="E169" s="4">
        <v>6049</v>
      </c>
      <c r="F169" s="4">
        <v>6316</v>
      </c>
      <c r="G169" s="4">
        <v>2267</v>
      </c>
      <c r="H169" s="4">
        <v>1721</v>
      </c>
      <c r="I169" s="4">
        <v>825</v>
      </c>
      <c r="J169" s="4">
        <v>599</v>
      </c>
      <c r="K169" s="4">
        <v>349</v>
      </c>
      <c r="L169" s="4">
        <v>164</v>
      </c>
      <c r="M169" s="4">
        <f t="shared" si="22"/>
        <v>22369</v>
      </c>
      <c r="N169" s="4">
        <f t="shared" si="22"/>
        <v>18759</v>
      </c>
      <c r="O169" s="4">
        <f t="shared" si="23"/>
        <v>41128</v>
      </c>
    </row>
    <row r="170" spans="1:15" ht="15.75">
      <c r="A170" s="989" t="s">
        <v>70</v>
      </c>
      <c r="B170" s="989"/>
      <c r="C170" s="4">
        <v>18188</v>
      </c>
      <c r="D170" s="4">
        <v>13748</v>
      </c>
      <c r="E170" s="4">
        <v>10328</v>
      </c>
      <c r="F170" s="4">
        <v>11313</v>
      </c>
      <c r="G170" s="4">
        <v>4188</v>
      </c>
      <c r="H170" s="4">
        <v>3788</v>
      </c>
      <c r="I170" s="4">
        <v>1652</v>
      </c>
      <c r="J170" s="4">
        <v>1253</v>
      </c>
      <c r="K170" s="4">
        <v>753</v>
      </c>
      <c r="L170" s="4">
        <v>464</v>
      </c>
      <c r="M170" s="4">
        <f t="shared" si="22"/>
        <v>35109</v>
      </c>
      <c r="N170" s="4">
        <f t="shared" si="22"/>
        <v>30566</v>
      </c>
      <c r="O170" s="4">
        <f t="shared" si="23"/>
        <v>65675</v>
      </c>
    </row>
    <row r="171" spans="1:15" ht="15.75">
      <c r="A171" s="989" t="s">
        <v>71</v>
      </c>
      <c r="B171" s="989"/>
      <c r="C171" s="4">
        <v>10134</v>
      </c>
      <c r="D171" s="4">
        <v>7604</v>
      </c>
      <c r="E171" s="4">
        <v>5228</v>
      </c>
      <c r="F171" s="4">
        <v>4922</v>
      </c>
      <c r="G171" s="4">
        <v>1993</v>
      </c>
      <c r="H171" s="4">
        <v>1705</v>
      </c>
      <c r="I171" s="4">
        <v>1366</v>
      </c>
      <c r="J171" s="4">
        <v>667</v>
      </c>
      <c r="K171" s="4">
        <v>1120</v>
      </c>
      <c r="L171" s="4">
        <v>188</v>
      </c>
      <c r="M171" s="4">
        <f t="shared" si="22"/>
        <v>19841</v>
      </c>
      <c r="N171" s="4">
        <f t="shared" si="22"/>
        <v>15086</v>
      </c>
      <c r="O171" s="4">
        <f t="shared" si="23"/>
        <v>34927</v>
      </c>
    </row>
    <row r="172" spans="1:15" ht="15.75">
      <c r="A172" s="989" t="s">
        <v>72</v>
      </c>
      <c r="B172" s="989"/>
      <c r="C172" s="4">
        <v>27264</v>
      </c>
      <c r="D172" s="4">
        <v>24218</v>
      </c>
      <c r="E172" s="4">
        <v>12376</v>
      </c>
      <c r="F172" s="4">
        <v>13763</v>
      </c>
      <c r="G172" s="4">
        <v>3862</v>
      </c>
      <c r="H172" s="4">
        <v>3767</v>
      </c>
      <c r="I172" s="4">
        <v>1409</v>
      </c>
      <c r="J172" s="4">
        <v>1144</v>
      </c>
      <c r="K172" s="4">
        <v>593</v>
      </c>
      <c r="L172" s="4">
        <v>394</v>
      </c>
      <c r="M172" s="4">
        <f t="shared" si="22"/>
        <v>45504</v>
      </c>
      <c r="N172" s="4">
        <f t="shared" si="22"/>
        <v>43286</v>
      </c>
      <c r="O172" s="4">
        <f t="shared" si="23"/>
        <v>88790</v>
      </c>
    </row>
    <row r="173" spans="1:15" ht="15.75">
      <c r="A173" s="992" t="s">
        <v>32</v>
      </c>
      <c r="B173" s="992"/>
      <c r="C173" s="20">
        <f t="shared" ref="C173:O173" si="24">SUM(C153:C172)</f>
        <v>311885</v>
      </c>
      <c r="D173" s="20">
        <f t="shared" si="24"/>
        <v>270894</v>
      </c>
      <c r="E173" s="20">
        <f t="shared" si="24"/>
        <v>130212</v>
      </c>
      <c r="F173" s="20">
        <f t="shared" si="24"/>
        <v>128950</v>
      </c>
      <c r="G173" s="20">
        <f t="shared" si="24"/>
        <v>41378</v>
      </c>
      <c r="H173" s="20">
        <f t="shared" si="24"/>
        <v>38025</v>
      </c>
      <c r="I173" s="20">
        <f t="shared" si="24"/>
        <v>16601</v>
      </c>
      <c r="J173" s="20">
        <f t="shared" si="24"/>
        <v>12817</v>
      </c>
      <c r="K173" s="20">
        <f t="shared" si="24"/>
        <v>8145</v>
      </c>
      <c r="L173" s="20">
        <f t="shared" si="24"/>
        <v>4447</v>
      </c>
      <c r="M173" s="20">
        <f t="shared" si="24"/>
        <v>508221</v>
      </c>
      <c r="N173" s="20">
        <f t="shared" si="24"/>
        <v>455133</v>
      </c>
      <c r="O173" s="20">
        <f t="shared" si="24"/>
        <v>963354</v>
      </c>
    </row>
    <row r="177" spans="1:17" ht="24.75">
      <c r="A177" s="997" t="s">
        <v>4</v>
      </c>
      <c r="B177" s="997"/>
      <c r="C177" s="997"/>
      <c r="D177" s="997"/>
      <c r="E177" s="997"/>
      <c r="F177" s="997"/>
      <c r="G177" s="997"/>
      <c r="H177" s="997"/>
      <c r="I177" s="997"/>
      <c r="J177" s="997"/>
      <c r="K177" s="997"/>
      <c r="L177" s="997"/>
      <c r="M177" s="997"/>
      <c r="N177" s="997"/>
      <c r="O177" s="997"/>
      <c r="P177" s="997"/>
      <c r="Q177" s="997"/>
    </row>
    <row r="178" spans="1:17" ht="15.75">
      <c r="B178" s="1004" t="s">
        <v>114</v>
      </c>
      <c r="C178" s="1004"/>
      <c r="D178" s="1004" t="s">
        <v>43</v>
      </c>
      <c r="E178" s="1004"/>
      <c r="F178" s="1004" t="s">
        <v>73</v>
      </c>
      <c r="G178" s="1004"/>
      <c r="H178" s="1004" t="s">
        <v>44</v>
      </c>
      <c r="I178" s="1004"/>
      <c r="J178" s="1004" t="s">
        <v>74</v>
      </c>
      <c r="K178" s="1004"/>
      <c r="L178" s="1004" t="s">
        <v>77</v>
      </c>
      <c r="M178" s="1004"/>
      <c r="N178" s="1004" t="s">
        <v>32</v>
      </c>
      <c r="O178" s="1004"/>
      <c r="P178" s="1004"/>
    </row>
    <row r="179" spans="1:17" ht="15.75">
      <c r="B179" s="1004"/>
      <c r="C179" s="1004"/>
      <c r="D179" s="25" t="s">
        <v>33</v>
      </c>
      <c r="E179" s="25" t="s">
        <v>34</v>
      </c>
      <c r="F179" s="25" t="s">
        <v>33</v>
      </c>
      <c r="G179" s="25" t="s">
        <v>34</v>
      </c>
      <c r="H179" s="25" t="s">
        <v>33</v>
      </c>
      <c r="I179" s="25" t="s">
        <v>34</v>
      </c>
      <c r="J179" s="25" t="s">
        <v>33</v>
      </c>
      <c r="K179" s="25" t="s">
        <v>34</v>
      </c>
      <c r="L179" s="25" t="s">
        <v>33</v>
      </c>
      <c r="M179" s="25" t="s">
        <v>34</v>
      </c>
      <c r="N179" s="25" t="s">
        <v>33</v>
      </c>
      <c r="O179" s="25" t="s">
        <v>34</v>
      </c>
      <c r="P179" s="25" t="s">
        <v>32</v>
      </c>
    </row>
    <row r="180" spans="1:17" ht="15.75">
      <c r="B180" s="1005" t="s">
        <v>52</v>
      </c>
      <c r="C180" s="1005"/>
      <c r="D180" s="37">
        <v>608</v>
      </c>
      <c r="E180" s="37">
        <v>269</v>
      </c>
      <c r="F180" s="37">
        <v>147</v>
      </c>
      <c r="G180" s="37">
        <v>68</v>
      </c>
      <c r="H180" s="37">
        <v>7</v>
      </c>
      <c r="I180" s="37">
        <v>2</v>
      </c>
      <c r="J180" s="37">
        <v>0</v>
      </c>
      <c r="K180" s="37">
        <v>0</v>
      </c>
      <c r="L180" s="37">
        <v>0</v>
      </c>
      <c r="M180" s="37">
        <v>0</v>
      </c>
      <c r="N180" s="37">
        <f t="shared" ref="N180:O199" si="25">L180+J180+H180+F180+D180</f>
        <v>762</v>
      </c>
      <c r="O180" s="37">
        <f t="shared" si="25"/>
        <v>339</v>
      </c>
      <c r="P180" s="37">
        <f t="shared" ref="P180:P200" si="26">SUM(N180:O180)</f>
        <v>1101</v>
      </c>
    </row>
    <row r="181" spans="1:17" ht="15.75">
      <c r="B181" s="1005" t="s">
        <v>53</v>
      </c>
      <c r="C181" s="1005"/>
      <c r="D181" s="37">
        <v>49</v>
      </c>
      <c r="E181" s="37">
        <v>15</v>
      </c>
      <c r="F181" s="37">
        <v>12</v>
      </c>
      <c r="G181" s="37">
        <v>0</v>
      </c>
      <c r="H181" s="37">
        <v>2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f t="shared" si="25"/>
        <v>63</v>
      </c>
      <c r="O181" s="37">
        <f t="shared" si="25"/>
        <v>15</v>
      </c>
      <c r="P181" s="37">
        <f t="shared" si="26"/>
        <v>78</v>
      </c>
    </row>
    <row r="182" spans="1:17" ht="15.75">
      <c r="B182" s="1005" t="s">
        <v>54</v>
      </c>
      <c r="C182" s="1005"/>
      <c r="D182" s="37">
        <v>165</v>
      </c>
      <c r="E182" s="37">
        <v>105</v>
      </c>
      <c r="F182" s="37">
        <v>22</v>
      </c>
      <c r="G182" s="37">
        <v>19</v>
      </c>
      <c r="H182" s="37">
        <v>19</v>
      </c>
      <c r="I182" s="37">
        <v>10</v>
      </c>
      <c r="J182" s="37">
        <v>0</v>
      </c>
      <c r="K182" s="37">
        <v>0</v>
      </c>
      <c r="L182" s="37">
        <v>0</v>
      </c>
      <c r="M182" s="37">
        <v>0</v>
      </c>
      <c r="N182" s="37">
        <f t="shared" si="25"/>
        <v>206</v>
      </c>
      <c r="O182" s="37">
        <f t="shared" si="25"/>
        <v>134</v>
      </c>
      <c r="P182" s="37">
        <f t="shared" si="26"/>
        <v>340</v>
      </c>
    </row>
    <row r="183" spans="1:17" ht="15.75">
      <c r="B183" s="1005" t="s">
        <v>55</v>
      </c>
      <c r="C183" s="1005"/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f t="shared" si="25"/>
        <v>0</v>
      </c>
      <c r="O183" s="37">
        <f t="shared" si="25"/>
        <v>0</v>
      </c>
      <c r="P183" s="37">
        <f t="shared" si="26"/>
        <v>0</v>
      </c>
    </row>
    <row r="184" spans="1:17" ht="15.75">
      <c r="B184" s="1005" t="s">
        <v>56</v>
      </c>
      <c r="C184" s="16" t="s">
        <v>99</v>
      </c>
      <c r="D184" s="37">
        <v>357</v>
      </c>
      <c r="E184" s="37">
        <v>204</v>
      </c>
      <c r="F184" s="37">
        <v>57</v>
      </c>
      <c r="G184" s="37">
        <v>23</v>
      </c>
      <c r="H184" s="37">
        <v>3</v>
      </c>
      <c r="I184" s="37">
        <v>0</v>
      </c>
      <c r="J184" s="37">
        <v>1</v>
      </c>
      <c r="K184" s="37">
        <v>0</v>
      </c>
      <c r="L184" s="37">
        <v>0</v>
      </c>
      <c r="M184" s="37">
        <v>0</v>
      </c>
      <c r="N184" s="37">
        <f t="shared" si="25"/>
        <v>418</v>
      </c>
      <c r="O184" s="37">
        <f t="shared" si="25"/>
        <v>227</v>
      </c>
      <c r="P184" s="37">
        <f t="shared" si="26"/>
        <v>645</v>
      </c>
    </row>
    <row r="185" spans="1:17" ht="15.75">
      <c r="B185" s="1005"/>
      <c r="C185" s="16" t="s">
        <v>100</v>
      </c>
      <c r="D185" s="37">
        <v>481</v>
      </c>
      <c r="E185" s="37">
        <v>330</v>
      </c>
      <c r="F185" s="37">
        <v>355</v>
      </c>
      <c r="G185" s="37">
        <v>246</v>
      </c>
      <c r="H185" s="37">
        <v>4</v>
      </c>
      <c r="I185" s="37">
        <v>4</v>
      </c>
      <c r="J185" s="37">
        <v>0</v>
      </c>
      <c r="K185" s="37">
        <v>1</v>
      </c>
      <c r="L185" s="37">
        <v>1</v>
      </c>
      <c r="M185" s="37">
        <v>0</v>
      </c>
      <c r="N185" s="37">
        <f t="shared" si="25"/>
        <v>841</v>
      </c>
      <c r="O185" s="37">
        <f t="shared" si="25"/>
        <v>581</v>
      </c>
      <c r="P185" s="37">
        <f t="shared" si="26"/>
        <v>1422</v>
      </c>
    </row>
    <row r="186" spans="1:17" ht="15.75">
      <c r="B186" s="1005"/>
      <c r="C186" s="16" t="s">
        <v>101</v>
      </c>
      <c r="D186" s="37">
        <v>20</v>
      </c>
      <c r="E186" s="37">
        <v>5</v>
      </c>
      <c r="F186" s="37">
        <v>2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f t="shared" si="25"/>
        <v>22</v>
      </c>
      <c r="O186" s="37">
        <f t="shared" si="25"/>
        <v>5</v>
      </c>
      <c r="P186" s="37">
        <f t="shared" si="26"/>
        <v>27</v>
      </c>
    </row>
    <row r="187" spans="1:17" ht="15.75">
      <c r="B187" s="1005"/>
      <c r="C187" s="16" t="s">
        <v>104</v>
      </c>
      <c r="D187" s="37">
        <v>289</v>
      </c>
      <c r="E187" s="37">
        <v>210</v>
      </c>
      <c r="F187" s="37">
        <v>103</v>
      </c>
      <c r="G187" s="37">
        <v>52</v>
      </c>
      <c r="H187" s="37">
        <v>2</v>
      </c>
      <c r="I187" s="37">
        <v>0</v>
      </c>
      <c r="J187" s="37">
        <v>3</v>
      </c>
      <c r="K187" s="37">
        <v>2</v>
      </c>
      <c r="L187" s="37">
        <v>1</v>
      </c>
      <c r="M187" s="37">
        <v>2</v>
      </c>
      <c r="N187" s="37">
        <f t="shared" si="25"/>
        <v>398</v>
      </c>
      <c r="O187" s="37">
        <f t="shared" si="25"/>
        <v>266</v>
      </c>
      <c r="P187" s="37">
        <f t="shared" si="26"/>
        <v>664</v>
      </c>
    </row>
    <row r="188" spans="1:17" ht="15.75">
      <c r="B188" s="1005"/>
      <c r="C188" s="16" t="s">
        <v>105</v>
      </c>
      <c r="D188" s="37">
        <v>178</v>
      </c>
      <c r="E188" s="37">
        <v>106</v>
      </c>
      <c r="F188" s="37">
        <v>10</v>
      </c>
      <c r="G188" s="37">
        <v>8</v>
      </c>
      <c r="H188" s="37">
        <v>1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f t="shared" si="25"/>
        <v>189</v>
      </c>
      <c r="O188" s="37">
        <f t="shared" si="25"/>
        <v>114</v>
      </c>
      <c r="P188" s="37">
        <f t="shared" si="26"/>
        <v>303</v>
      </c>
    </row>
    <row r="189" spans="1:17" ht="15.75">
      <c r="B189" s="1005"/>
      <c r="C189" s="16" t="s">
        <v>106</v>
      </c>
      <c r="D189" s="37">
        <v>273</v>
      </c>
      <c r="E189" s="37">
        <v>195</v>
      </c>
      <c r="F189" s="37">
        <v>78</v>
      </c>
      <c r="G189" s="37">
        <v>39</v>
      </c>
      <c r="H189" s="37">
        <v>4</v>
      </c>
      <c r="I189" s="37">
        <v>5</v>
      </c>
      <c r="J189" s="37">
        <v>1</v>
      </c>
      <c r="K189" s="37">
        <v>0</v>
      </c>
      <c r="L189" s="37">
        <v>4</v>
      </c>
      <c r="M189" s="37">
        <v>0</v>
      </c>
      <c r="N189" s="37">
        <f t="shared" si="25"/>
        <v>360</v>
      </c>
      <c r="O189" s="37">
        <f t="shared" si="25"/>
        <v>239</v>
      </c>
      <c r="P189" s="37">
        <f t="shared" si="26"/>
        <v>599</v>
      </c>
    </row>
    <row r="190" spans="1:17" ht="15.75">
      <c r="B190" s="1005" t="s">
        <v>63</v>
      </c>
      <c r="C190" s="1005"/>
      <c r="D190" s="37">
        <v>71</v>
      </c>
      <c r="E190" s="37">
        <v>33</v>
      </c>
      <c r="F190" s="37">
        <v>4</v>
      </c>
      <c r="G190" s="37">
        <v>6</v>
      </c>
      <c r="H190" s="37">
        <v>2</v>
      </c>
      <c r="I190" s="37">
        <v>1</v>
      </c>
      <c r="J190" s="37">
        <v>0</v>
      </c>
      <c r="K190" s="37">
        <v>0</v>
      </c>
      <c r="L190" s="37">
        <v>0</v>
      </c>
      <c r="M190" s="37">
        <v>0</v>
      </c>
      <c r="N190" s="37">
        <f t="shared" si="25"/>
        <v>77</v>
      </c>
      <c r="O190" s="37">
        <f t="shared" si="25"/>
        <v>40</v>
      </c>
      <c r="P190" s="37">
        <f t="shared" si="26"/>
        <v>117</v>
      </c>
    </row>
    <row r="191" spans="1:17" ht="15.75">
      <c r="B191" s="1005" t="s">
        <v>64</v>
      </c>
      <c r="C191" s="1005"/>
      <c r="D191" s="37">
        <v>137</v>
      </c>
      <c r="E191" s="37">
        <v>55</v>
      </c>
      <c r="F191" s="37">
        <v>67</v>
      </c>
      <c r="G191" s="37">
        <v>27</v>
      </c>
      <c r="H191" s="37">
        <v>6</v>
      </c>
      <c r="I191" s="37">
        <v>2</v>
      </c>
      <c r="J191" s="37">
        <v>0</v>
      </c>
      <c r="K191" s="37">
        <v>0</v>
      </c>
      <c r="L191" s="37">
        <v>0</v>
      </c>
      <c r="M191" s="37">
        <v>0</v>
      </c>
      <c r="N191" s="37">
        <f t="shared" si="25"/>
        <v>210</v>
      </c>
      <c r="O191" s="37">
        <f t="shared" si="25"/>
        <v>84</v>
      </c>
      <c r="P191" s="37">
        <f t="shared" si="26"/>
        <v>294</v>
      </c>
    </row>
    <row r="192" spans="1:17" ht="15.75">
      <c r="B192" s="1005" t="s">
        <v>133</v>
      </c>
      <c r="C192" s="1005"/>
      <c r="D192" s="37">
        <v>308</v>
      </c>
      <c r="E192" s="37">
        <v>138</v>
      </c>
      <c r="F192" s="37">
        <v>134</v>
      </c>
      <c r="G192" s="37">
        <v>50</v>
      </c>
      <c r="H192" s="37">
        <v>28</v>
      </c>
      <c r="I192" s="37">
        <v>19</v>
      </c>
      <c r="J192" s="37">
        <v>17</v>
      </c>
      <c r="K192" s="37">
        <v>7</v>
      </c>
      <c r="L192" s="37">
        <v>7</v>
      </c>
      <c r="M192" s="37">
        <v>9</v>
      </c>
      <c r="N192" s="37">
        <f t="shared" si="25"/>
        <v>494</v>
      </c>
      <c r="O192" s="37">
        <f t="shared" si="25"/>
        <v>223</v>
      </c>
      <c r="P192" s="37">
        <f t="shared" si="26"/>
        <v>717</v>
      </c>
    </row>
    <row r="193" spans="2:16" ht="15.75">
      <c r="B193" s="1005" t="s">
        <v>135</v>
      </c>
      <c r="C193" s="1005"/>
      <c r="D193" s="37">
        <v>333</v>
      </c>
      <c r="E193" s="37">
        <v>155</v>
      </c>
      <c r="F193" s="37">
        <v>124</v>
      </c>
      <c r="G193" s="37">
        <v>83</v>
      </c>
      <c r="H193" s="37">
        <v>13</v>
      </c>
      <c r="I193" s="37">
        <v>2</v>
      </c>
      <c r="J193" s="37">
        <v>1</v>
      </c>
      <c r="K193" s="37">
        <v>0</v>
      </c>
      <c r="L193" s="37">
        <v>1</v>
      </c>
      <c r="M193" s="37">
        <v>0</v>
      </c>
      <c r="N193" s="37">
        <f t="shared" si="25"/>
        <v>472</v>
      </c>
      <c r="O193" s="37">
        <f t="shared" si="25"/>
        <v>240</v>
      </c>
      <c r="P193" s="37">
        <f t="shared" si="26"/>
        <v>712</v>
      </c>
    </row>
    <row r="194" spans="2:16" ht="15.75">
      <c r="B194" s="1005" t="s">
        <v>134</v>
      </c>
      <c r="C194" s="1005"/>
      <c r="D194" s="37">
        <v>263</v>
      </c>
      <c r="E194" s="37">
        <v>119</v>
      </c>
      <c r="F194" s="37">
        <v>37</v>
      </c>
      <c r="G194" s="37">
        <v>11</v>
      </c>
      <c r="H194" s="37">
        <v>5</v>
      </c>
      <c r="I194" s="37">
        <v>1</v>
      </c>
      <c r="J194" s="37">
        <v>4</v>
      </c>
      <c r="K194" s="37">
        <v>0</v>
      </c>
      <c r="L194" s="37">
        <v>0</v>
      </c>
      <c r="M194" s="37">
        <v>0</v>
      </c>
      <c r="N194" s="37">
        <f t="shared" si="25"/>
        <v>309</v>
      </c>
      <c r="O194" s="37">
        <f t="shared" si="25"/>
        <v>131</v>
      </c>
      <c r="P194" s="37">
        <f t="shared" si="26"/>
        <v>440</v>
      </c>
    </row>
    <row r="195" spans="2:16" ht="15.75">
      <c r="B195" s="1005" t="s">
        <v>68</v>
      </c>
      <c r="C195" s="1005"/>
      <c r="D195" s="37">
        <v>94</v>
      </c>
      <c r="E195" s="37">
        <v>27</v>
      </c>
      <c r="F195" s="37">
        <v>19</v>
      </c>
      <c r="G195" s="37">
        <v>12</v>
      </c>
      <c r="H195" s="37">
        <v>5</v>
      </c>
      <c r="I195" s="37">
        <v>8</v>
      </c>
      <c r="J195" s="37">
        <v>0</v>
      </c>
      <c r="K195" s="37">
        <v>0</v>
      </c>
      <c r="L195" s="37">
        <v>0</v>
      </c>
      <c r="M195" s="37">
        <v>0</v>
      </c>
      <c r="N195" s="37">
        <f t="shared" si="25"/>
        <v>118</v>
      </c>
      <c r="O195" s="37">
        <f t="shared" si="25"/>
        <v>47</v>
      </c>
      <c r="P195" s="37">
        <f t="shared" si="26"/>
        <v>165</v>
      </c>
    </row>
    <row r="196" spans="2:16" ht="15.75">
      <c r="B196" s="1005" t="s">
        <v>69</v>
      </c>
      <c r="C196" s="1005"/>
      <c r="D196" s="37">
        <v>153</v>
      </c>
      <c r="E196" s="37">
        <v>46</v>
      </c>
      <c r="F196" s="37">
        <v>5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f t="shared" si="25"/>
        <v>158</v>
      </c>
      <c r="O196" s="37">
        <f t="shared" si="25"/>
        <v>46</v>
      </c>
      <c r="P196" s="37">
        <f t="shared" si="26"/>
        <v>204</v>
      </c>
    </row>
    <row r="197" spans="2:16" ht="15.75">
      <c r="B197" s="1005" t="s">
        <v>70</v>
      </c>
      <c r="C197" s="1005"/>
      <c r="D197" s="37">
        <v>459</v>
      </c>
      <c r="E197" s="37">
        <v>173</v>
      </c>
      <c r="F197" s="37">
        <v>75</v>
      </c>
      <c r="G197" s="37">
        <v>46</v>
      </c>
      <c r="H197" s="37">
        <v>21</v>
      </c>
      <c r="I197" s="37">
        <v>7</v>
      </c>
      <c r="J197" s="37">
        <v>3</v>
      </c>
      <c r="K197" s="37">
        <v>0</v>
      </c>
      <c r="L197" s="37">
        <v>2</v>
      </c>
      <c r="M197" s="37">
        <v>0</v>
      </c>
      <c r="N197" s="37">
        <f t="shared" si="25"/>
        <v>560</v>
      </c>
      <c r="O197" s="37">
        <f t="shared" si="25"/>
        <v>226</v>
      </c>
      <c r="P197" s="37">
        <f t="shared" si="26"/>
        <v>786</v>
      </c>
    </row>
    <row r="198" spans="2:16" ht="15.75">
      <c r="B198" s="1005" t="s">
        <v>71</v>
      </c>
      <c r="C198" s="1005"/>
      <c r="D198" s="37">
        <v>31</v>
      </c>
      <c r="E198" s="37">
        <v>41</v>
      </c>
      <c r="F198" s="37">
        <v>147</v>
      </c>
      <c r="G198" s="37">
        <v>18</v>
      </c>
      <c r="H198" s="37">
        <v>4</v>
      </c>
      <c r="I198" s="37">
        <v>4</v>
      </c>
      <c r="J198" s="37">
        <v>0</v>
      </c>
      <c r="K198" s="37">
        <v>0</v>
      </c>
      <c r="L198" s="37">
        <v>0</v>
      </c>
      <c r="M198" s="37">
        <v>0</v>
      </c>
      <c r="N198" s="37">
        <f t="shared" si="25"/>
        <v>182</v>
      </c>
      <c r="O198" s="37">
        <f t="shared" si="25"/>
        <v>63</v>
      </c>
      <c r="P198" s="37">
        <f t="shared" si="26"/>
        <v>245</v>
      </c>
    </row>
    <row r="199" spans="2:16" ht="15.75">
      <c r="B199" s="1005" t="s">
        <v>72</v>
      </c>
      <c r="C199" s="1005"/>
      <c r="D199" s="37">
        <v>2695</v>
      </c>
      <c r="E199" s="37">
        <v>1090</v>
      </c>
      <c r="F199" s="37">
        <v>638</v>
      </c>
      <c r="G199" s="37">
        <v>253</v>
      </c>
      <c r="H199" s="37">
        <v>68</v>
      </c>
      <c r="I199" s="37">
        <v>23</v>
      </c>
      <c r="J199" s="37">
        <v>11</v>
      </c>
      <c r="K199" s="37">
        <v>6</v>
      </c>
      <c r="L199" s="37">
        <v>2</v>
      </c>
      <c r="M199" s="37">
        <v>2</v>
      </c>
      <c r="N199" s="37">
        <f t="shared" si="25"/>
        <v>3414</v>
      </c>
      <c r="O199" s="37">
        <f t="shared" si="25"/>
        <v>1374</v>
      </c>
      <c r="P199" s="37">
        <f t="shared" si="26"/>
        <v>4788</v>
      </c>
    </row>
    <row r="200" spans="2:16" ht="15.75">
      <c r="B200" s="1004" t="s">
        <v>32</v>
      </c>
      <c r="C200" s="1004"/>
      <c r="D200" s="38">
        <f t="shared" ref="D200:O200" si="27">SUM(D180:D199)</f>
        <v>6964</v>
      </c>
      <c r="E200" s="38">
        <f t="shared" si="27"/>
        <v>3316</v>
      </c>
      <c r="F200" s="38">
        <f t="shared" si="27"/>
        <v>2036</v>
      </c>
      <c r="G200" s="38">
        <f t="shared" si="27"/>
        <v>961</v>
      </c>
      <c r="H200" s="38">
        <f t="shared" si="27"/>
        <v>194</v>
      </c>
      <c r="I200" s="38">
        <f t="shared" si="27"/>
        <v>88</v>
      </c>
      <c r="J200" s="38">
        <f t="shared" si="27"/>
        <v>41</v>
      </c>
      <c r="K200" s="38">
        <f t="shared" si="27"/>
        <v>16</v>
      </c>
      <c r="L200" s="38">
        <f t="shared" si="27"/>
        <v>18</v>
      </c>
      <c r="M200" s="38">
        <f t="shared" si="27"/>
        <v>13</v>
      </c>
      <c r="N200" s="38">
        <f t="shared" si="27"/>
        <v>9253</v>
      </c>
      <c r="O200" s="38">
        <f t="shared" si="27"/>
        <v>4394</v>
      </c>
      <c r="P200" s="37">
        <f t="shared" si="26"/>
        <v>13647</v>
      </c>
    </row>
    <row r="205" spans="2:16" ht="30.75">
      <c r="B205" s="1008" t="s">
        <v>132</v>
      </c>
      <c r="C205" s="1008"/>
      <c r="D205" s="1008"/>
      <c r="E205" s="1008"/>
      <c r="F205" s="1008"/>
      <c r="G205" s="1008"/>
      <c r="H205" s="1008"/>
      <c r="I205" s="1008"/>
      <c r="J205" s="1008"/>
      <c r="K205" s="1008"/>
      <c r="L205" s="1008"/>
      <c r="M205" s="1008"/>
      <c r="N205" s="1008"/>
      <c r="O205" s="1008"/>
      <c r="P205" s="1008"/>
    </row>
    <row r="206" spans="2:16">
      <c r="B206" s="1009" t="s">
        <v>11</v>
      </c>
      <c r="C206" s="1009"/>
      <c r="D206" s="1009"/>
      <c r="E206" s="1009"/>
      <c r="F206" s="1009"/>
      <c r="G206" s="1009"/>
      <c r="H206" s="1009"/>
      <c r="I206" s="1009"/>
      <c r="J206" s="1009"/>
      <c r="K206" s="1009"/>
      <c r="L206" s="1009"/>
      <c r="M206" s="1009"/>
      <c r="N206" s="1009"/>
      <c r="O206" s="1009"/>
      <c r="P206" s="1009"/>
    </row>
    <row r="207" spans="2:16">
      <c r="B207" s="1009"/>
      <c r="C207" s="1009"/>
      <c r="D207" s="1009"/>
      <c r="E207" s="1009"/>
      <c r="F207" s="1009"/>
      <c r="G207" s="1009"/>
      <c r="H207" s="1009"/>
      <c r="I207" s="1009"/>
      <c r="J207" s="1009"/>
      <c r="K207" s="1009"/>
      <c r="L207" s="1009"/>
      <c r="M207" s="1009"/>
      <c r="N207" s="1009"/>
      <c r="O207" s="1009"/>
      <c r="P207" s="1009"/>
    </row>
    <row r="208" spans="2:16" ht="15.75">
      <c r="B208" s="1007" t="s">
        <v>40</v>
      </c>
      <c r="C208" s="1007"/>
      <c r="D208" s="1006" t="s">
        <v>43</v>
      </c>
      <c r="E208" s="1007"/>
      <c r="F208" s="1006" t="s">
        <v>75</v>
      </c>
      <c r="G208" s="1007"/>
      <c r="H208" s="1006" t="s">
        <v>44</v>
      </c>
      <c r="I208" s="1007"/>
      <c r="J208" s="1006" t="s">
        <v>76</v>
      </c>
      <c r="K208" s="1007"/>
      <c r="L208" s="1006" t="s">
        <v>77</v>
      </c>
      <c r="M208" s="1006"/>
      <c r="N208" s="1006" t="s">
        <v>32</v>
      </c>
      <c r="O208" s="1006"/>
      <c r="P208" s="1006"/>
    </row>
    <row r="209" spans="2:16" ht="15.75">
      <c r="B209" s="1007"/>
      <c r="C209" s="1007"/>
      <c r="D209" s="45" t="s">
        <v>128</v>
      </c>
      <c r="E209" s="45" t="s">
        <v>34</v>
      </c>
      <c r="F209" s="45" t="s">
        <v>128</v>
      </c>
      <c r="G209" s="45" t="s">
        <v>34</v>
      </c>
      <c r="H209" s="45" t="s">
        <v>128</v>
      </c>
      <c r="I209" s="45" t="s">
        <v>34</v>
      </c>
      <c r="J209" s="45" t="s">
        <v>128</v>
      </c>
      <c r="K209" s="45" t="s">
        <v>34</v>
      </c>
      <c r="L209" s="45" t="s">
        <v>128</v>
      </c>
      <c r="M209" s="45" t="s">
        <v>34</v>
      </c>
      <c r="N209" s="45" t="s">
        <v>128</v>
      </c>
      <c r="O209" s="45" t="s">
        <v>34</v>
      </c>
      <c r="P209" s="45" t="s">
        <v>32</v>
      </c>
    </row>
    <row r="210" spans="2:16" ht="15.75">
      <c r="B210" s="1007" t="s">
        <v>52</v>
      </c>
      <c r="C210" s="1007"/>
      <c r="D210" s="46">
        <f t="shared" ref="D210:M210" si="28">D180+C153</f>
        <v>35437</v>
      </c>
      <c r="E210" s="46">
        <f t="shared" si="28"/>
        <v>31981</v>
      </c>
      <c r="F210" s="46">
        <f t="shared" si="28"/>
        <v>12292</v>
      </c>
      <c r="G210" s="46">
        <f t="shared" si="28"/>
        <v>10728</v>
      </c>
      <c r="H210" s="46">
        <f t="shared" si="28"/>
        <v>4844</v>
      </c>
      <c r="I210" s="46">
        <f t="shared" si="28"/>
        <v>4001</v>
      </c>
      <c r="J210" s="46">
        <f t="shared" si="28"/>
        <v>1928</v>
      </c>
      <c r="K210" s="46">
        <f t="shared" si="28"/>
        <v>1449</v>
      </c>
      <c r="L210" s="46">
        <f t="shared" si="28"/>
        <v>726</v>
      </c>
      <c r="M210" s="46">
        <f t="shared" si="28"/>
        <v>515</v>
      </c>
      <c r="N210" s="46">
        <f>SUM(L210,J210,H210,F210,D210)</f>
        <v>55227</v>
      </c>
      <c r="O210" s="46">
        <f>SUM(M210,K210,I210,G210,E210)</f>
        <v>48674</v>
      </c>
      <c r="P210" s="46">
        <f>SUM(N210:O210)</f>
        <v>103901</v>
      </c>
    </row>
    <row r="211" spans="2:16" ht="15.75">
      <c r="B211" s="1007" t="s">
        <v>53</v>
      </c>
      <c r="C211" s="1007"/>
      <c r="D211" s="46">
        <f t="shared" ref="D211:M229" si="29">D181+C154</f>
        <v>14576</v>
      </c>
      <c r="E211" s="46">
        <f t="shared" si="29"/>
        <v>12492</v>
      </c>
      <c r="F211" s="46">
        <f t="shared" si="29"/>
        <v>10265</v>
      </c>
      <c r="G211" s="46">
        <f t="shared" si="29"/>
        <v>7230</v>
      </c>
      <c r="H211" s="46">
        <f t="shared" si="29"/>
        <v>1325</v>
      </c>
      <c r="I211" s="46">
        <f t="shared" si="29"/>
        <v>2380</v>
      </c>
      <c r="J211" s="46">
        <f t="shared" si="29"/>
        <v>833</v>
      </c>
      <c r="K211" s="46">
        <f t="shared" si="29"/>
        <v>870</v>
      </c>
      <c r="L211" s="46">
        <f t="shared" si="29"/>
        <v>483</v>
      </c>
      <c r="M211" s="46">
        <f t="shared" si="29"/>
        <v>222</v>
      </c>
      <c r="N211" s="46">
        <f t="shared" ref="N211:O229" si="30">SUM(L211,J211,H211,F211,D211)</f>
        <v>27482</v>
      </c>
      <c r="O211" s="46">
        <f t="shared" si="30"/>
        <v>23194</v>
      </c>
      <c r="P211" s="46">
        <f t="shared" ref="P211:P229" si="31">SUM(N211:O211)</f>
        <v>50676</v>
      </c>
    </row>
    <row r="212" spans="2:16" ht="15.75">
      <c r="B212" s="1007" t="s">
        <v>54</v>
      </c>
      <c r="C212" s="1007"/>
      <c r="D212" s="46">
        <f t="shared" si="29"/>
        <v>12038</v>
      </c>
      <c r="E212" s="46">
        <f t="shared" si="29"/>
        <v>10894</v>
      </c>
      <c r="F212" s="46">
        <f t="shared" si="29"/>
        <v>5948</v>
      </c>
      <c r="G212" s="46">
        <f t="shared" si="29"/>
        <v>5722</v>
      </c>
      <c r="H212" s="46">
        <f t="shared" si="29"/>
        <v>1233</v>
      </c>
      <c r="I212" s="46">
        <f t="shared" si="29"/>
        <v>1117</v>
      </c>
      <c r="J212" s="46">
        <f t="shared" si="29"/>
        <v>326</v>
      </c>
      <c r="K212" s="46">
        <f t="shared" si="29"/>
        <v>268</v>
      </c>
      <c r="L212" s="46">
        <f t="shared" si="29"/>
        <v>128</v>
      </c>
      <c r="M212" s="46">
        <f t="shared" si="29"/>
        <v>90</v>
      </c>
      <c r="N212" s="46">
        <f t="shared" si="30"/>
        <v>19673</v>
      </c>
      <c r="O212" s="46">
        <f t="shared" si="30"/>
        <v>18091</v>
      </c>
      <c r="P212" s="46">
        <f t="shared" si="31"/>
        <v>37764</v>
      </c>
    </row>
    <row r="213" spans="2:16" ht="15.75">
      <c r="B213" s="1007" t="s">
        <v>55</v>
      </c>
      <c r="C213" s="1007"/>
      <c r="D213" s="46">
        <f t="shared" si="29"/>
        <v>18161</v>
      </c>
      <c r="E213" s="46">
        <f t="shared" si="29"/>
        <v>17005</v>
      </c>
      <c r="F213" s="46">
        <f t="shared" si="29"/>
        <v>3722</v>
      </c>
      <c r="G213" s="46">
        <f t="shared" si="29"/>
        <v>3151</v>
      </c>
      <c r="H213" s="46">
        <f t="shared" si="29"/>
        <v>1508</v>
      </c>
      <c r="I213" s="46">
        <f t="shared" si="29"/>
        <v>1101</v>
      </c>
      <c r="J213" s="46">
        <f t="shared" si="29"/>
        <v>493</v>
      </c>
      <c r="K213" s="46">
        <f t="shared" si="29"/>
        <v>330</v>
      </c>
      <c r="L213" s="46">
        <f t="shared" si="29"/>
        <v>229</v>
      </c>
      <c r="M213" s="46">
        <f t="shared" si="29"/>
        <v>118</v>
      </c>
      <c r="N213" s="46">
        <f t="shared" si="30"/>
        <v>24113</v>
      </c>
      <c r="O213" s="46">
        <f t="shared" si="30"/>
        <v>21705</v>
      </c>
      <c r="P213" s="46">
        <f t="shared" si="31"/>
        <v>45818</v>
      </c>
    </row>
    <row r="214" spans="2:16" ht="15.75">
      <c r="B214" s="1007" t="s">
        <v>56</v>
      </c>
      <c r="C214" s="45" t="s">
        <v>57</v>
      </c>
      <c r="D214" s="46">
        <f t="shared" si="29"/>
        <v>12613</v>
      </c>
      <c r="E214" s="46">
        <f t="shared" si="29"/>
        <v>11109</v>
      </c>
      <c r="F214" s="46">
        <f t="shared" si="29"/>
        <v>4469</v>
      </c>
      <c r="G214" s="46">
        <f t="shared" si="29"/>
        <v>4862</v>
      </c>
      <c r="H214" s="46">
        <f t="shared" si="29"/>
        <v>1031</v>
      </c>
      <c r="I214" s="46">
        <f t="shared" si="29"/>
        <v>823</v>
      </c>
      <c r="J214" s="46">
        <f t="shared" si="29"/>
        <v>411</v>
      </c>
      <c r="K214" s="46">
        <f t="shared" si="29"/>
        <v>253</v>
      </c>
      <c r="L214" s="46">
        <f t="shared" si="29"/>
        <v>147</v>
      </c>
      <c r="M214" s="46">
        <f t="shared" si="29"/>
        <v>82</v>
      </c>
      <c r="N214" s="46">
        <f t="shared" si="30"/>
        <v>18671</v>
      </c>
      <c r="O214" s="46">
        <f t="shared" si="30"/>
        <v>17129</v>
      </c>
      <c r="P214" s="46">
        <f t="shared" si="31"/>
        <v>35800</v>
      </c>
    </row>
    <row r="215" spans="2:16" ht="15.75">
      <c r="B215" s="1007"/>
      <c r="C215" s="45" t="s">
        <v>58</v>
      </c>
      <c r="D215" s="46">
        <f t="shared" si="29"/>
        <v>26581</v>
      </c>
      <c r="E215" s="46">
        <f t="shared" si="29"/>
        <v>24830</v>
      </c>
      <c r="F215" s="46">
        <f t="shared" si="29"/>
        <v>5424</v>
      </c>
      <c r="G215" s="46">
        <f t="shared" si="29"/>
        <v>4677</v>
      </c>
      <c r="H215" s="46">
        <f t="shared" si="29"/>
        <v>2086</v>
      </c>
      <c r="I215" s="46">
        <f t="shared" si="29"/>
        <v>1851</v>
      </c>
      <c r="J215" s="46">
        <f t="shared" si="29"/>
        <v>828</v>
      </c>
      <c r="K215" s="46">
        <f t="shared" si="29"/>
        <v>699</v>
      </c>
      <c r="L215" s="46">
        <f t="shared" si="29"/>
        <v>324</v>
      </c>
      <c r="M215" s="46">
        <f t="shared" si="29"/>
        <v>141</v>
      </c>
      <c r="N215" s="46">
        <f t="shared" si="30"/>
        <v>35243</v>
      </c>
      <c r="O215" s="46">
        <f t="shared" si="30"/>
        <v>32198</v>
      </c>
      <c r="P215" s="46">
        <f t="shared" si="31"/>
        <v>67441</v>
      </c>
    </row>
    <row r="216" spans="2:16" ht="15.75">
      <c r="B216" s="1007"/>
      <c r="C216" s="45" t="s">
        <v>59</v>
      </c>
      <c r="D216" s="46">
        <f t="shared" si="29"/>
        <v>10899</v>
      </c>
      <c r="E216" s="46">
        <f t="shared" si="29"/>
        <v>9138</v>
      </c>
      <c r="F216" s="46">
        <f t="shared" si="29"/>
        <v>4137</v>
      </c>
      <c r="G216" s="46">
        <f t="shared" si="29"/>
        <v>4936</v>
      </c>
      <c r="H216" s="46">
        <f t="shared" si="29"/>
        <v>1299</v>
      </c>
      <c r="I216" s="46">
        <f t="shared" si="29"/>
        <v>1271</v>
      </c>
      <c r="J216" s="46">
        <f t="shared" si="29"/>
        <v>479</v>
      </c>
      <c r="K216" s="46">
        <f t="shared" si="29"/>
        <v>283</v>
      </c>
      <c r="L216" s="46">
        <f t="shared" si="29"/>
        <v>156</v>
      </c>
      <c r="M216" s="46">
        <f t="shared" si="29"/>
        <v>63</v>
      </c>
      <c r="N216" s="46">
        <f t="shared" si="30"/>
        <v>16970</v>
      </c>
      <c r="O216" s="46">
        <f t="shared" si="30"/>
        <v>15691</v>
      </c>
      <c r="P216" s="46">
        <f t="shared" si="31"/>
        <v>32661</v>
      </c>
    </row>
    <row r="217" spans="2:16" ht="15.75">
      <c r="B217" s="1007"/>
      <c r="C217" s="45" t="s">
        <v>60</v>
      </c>
      <c r="D217" s="46">
        <f t="shared" si="29"/>
        <v>6921</v>
      </c>
      <c r="E217" s="46">
        <f t="shared" si="29"/>
        <v>6291</v>
      </c>
      <c r="F217" s="46">
        <f t="shared" si="29"/>
        <v>3288</v>
      </c>
      <c r="G217" s="46">
        <f t="shared" si="29"/>
        <v>3184</v>
      </c>
      <c r="H217" s="46">
        <f t="shared" si="29"/>
        <v>711</v>
      </c>
      <c r="I217" s="46">
        <f t="shared" si="29"/>
        <v>538</v>
      </c>
      <c r="J217" s="46">
        <f t="shared" si="29"/>
        <v>198</v>
      </c>
      <c r="K217" s="46">
        <f t="shared" si="29"/>
        <v>200</v>
      </c>
      <c r="L217" s="46">
        <f t="shared" si="29"/>
        <v>92</v>
      </c>
      <c r="M217" s="46">
        <f t="shared" si="29"/>
        <v>63</v>
      </c>
      <c r="N217" s="46">
        <f t="shared" si="30"/>
        <v>11210</v>
      </c>
      <c r="O217" s="46">
        <f t="shared" si="30"/>
        <v>10276</v>
      </c>
      <c r="P217" s="46">
        <f t="shared" si="31"/>
        <v>21486</v>
      </c>
    </row>
    <row r="218" spans="2:16" ht="15.75">
      <c r="B218" s="1007"/>
      <c r="C218" s="45" t="s">
        <v>61</v>
      </c>
      <c r="D218" s="46">
        <f t="shared" si="29"/>
        <v>14401</v>
      </c>
      <c r="E218" s="46">
        <f t="shared" si="29"/>
        <v>12358</v>
      </c>
      <c r="F218" s="46">
        <f t="shared" si="29"/>
        <v>6133</v>
      </c>
      <c r="G218" s="46">
        <f t="shared" si="29"/>
        <v>6570</v>
      </c>
      <c r="H218" s="46">
        <f t="shared" si="29"/>
        <v>1217</v>
      </c>
      <c r="I218" s="46">
        <f t="shared" si="29"/>
        <v>1126</v>
      </c>
      <c r="J218" s="46">
        <f t="shared" si="29"/>
        <v>402</v>
      </c>
      <c r="K218" s="46">
        <f t="shared" si="29"/>
        <v>331</v>
      </c>
      <c r="L218" s="46">
        <f t="shared" si="29"/>
        <v>157</v>
      </c>
      <c r="M218" s="46">
        <f t="shared" si="29"/>
        <v>112</v>
      </c>
      <c r="N218" s="46">
        <f t="shared" si="30"/>
        <v>22310</v>
      </c>
      <c r="O218" s="46">
        <f t="shared" si="30"/>
        <v>20497</v>
      </c>
      <c r="P218" s="46">
        <f t="shared" si="31"/>
        <v>42807</v>
      </c>
    </row>
    <row r="219" spans="2:16" ht="15.75">
      <c r="B219" s="1007"/>
      <c r="C219" s="45" t="s">
        <v>62</v>
      </c>
      <c r="D219" s="46">
        <f t="shared" si="29"/>
        <v>10594</v>
      </c>
      <c r="E219" s="46">
        <f t="shared" si="29"/>
        <v>9820</v>
      </c>
      <c r="F219" s="46">
        <f t="shared" si="29"/>
        <v>4427</v>
      </c>
      <c r="G219" s="46">
        <f t="shared" si="29"/>
        <v>4243</v>
      </c>
      <c r="H219" s="46">
        <f t="shared" si="29"/>
        <v>943</v>
      </c>
      <c r="I219" s="46">
        <f t="shared" si="29"/>
        <v>1012</v>
      </c>
      <c r="J219" s="46">
        <f t="shared" si="29"/>
        <v>339</v>
      </c>
      <c r="K219" s="46">
        <f t="shared" si="29"/>
        <v>224</v>
      </c>
      <c r="L219" s="46">
        <f t="shared" si="29"/>
        <v>94</v>
      </c>
      <c r="M219" s="46">
        <f t="shared" si="29"/>
        <v>49</v>
      </c>
      <c r="N219" s="46">
        <f t="shared" si="30"/>
        <v>16397</v>
      </c>
      <c r="O219" s="46">
        <f t="shared" si="30"/>
        <v>15348</v>
      </c>
      <c r="P219" s="46">
        <f t="shared" si="31"/>
        <v>31745</v>
      </c>
    </row>
    <row r="220" spans="2:16" ht="15.75">
      <c r="B220" s="1007" t="s">
        <v>63</v>
      </c>
      <c r="C220" s="1007"/>
      <c r="D220" s="46">
        <f t="shared" si="29"/>
        <v>18089</v>
      </c>
      <c r="E220" s="46">
        <f t="shared" si="29"/>
        <v>15732</v>
      </c>
      <c r="F220" s="46">
        <f t="shared" si="29"/>
        <v>8154</v>
      </c>
      <c r="G220" s="46">
        <f t="shared" si="29"/>
        <v>7769</v>
      </c>
      <c r="H220" s="46">
        <f t="shared" si="29"/>
        <v>3038</v>
      </c>
      <c r="I220" s="46">
        <f t="shared" si="29"/>
        <v>2738</v>
      </c>
      <c r="J220" s="46">
        <f t="shared" si="29"/>
        <v>1086</v>
      </c>
      <c r="K220" s="46">
        <f t="shared" si="29"/>
        <v>1081</v>
      </c>
      <c r="L220" s="46">
        <f t="shared" si="29"/>
        <v>563</v>
      </c>
      <c r="M220" s="46">
        <f t="shared" si="29"/>
        <v>407</v>
      </c>
      <c r="N220" s="46">
        <f t="shared" si="30"/>
        <v>30930</v>
      </c>
      <c r="O220" s="46">
        <f t="shared" si="30"/>
        <v>27727</v>
      </c>
      <c r="P220" s="46">
        <f t="shared" si="31"/>
        <v>58657</v>
      </c>
    </row>
    <row r="221" spans="2:16" ht="15.75">
      <c r="B221" s="1007" t="s">
        <v>64</v>
      </c>
      <c r="C221" s="1007"/>
      <c r="D221" s="46">
        <f t="shared" si="29"/>
        <v>19025</v>
      </c>
      <c r="E221" s="46">
        <f t="shared" si="29"/>
        <v>16435</v>
      </c>
      <c r="F221" s="46">
        <f t="shared" si="29"/>
        <v>9550</v>
      </c>
      <c r="G221" s="46">
        <f t="shared" si="29"/>
        <v>9270</v>
      </c>
      <c r="H221" s="46">
        <f t="shared" si="29"/>
        <v>3209</v>
      </c>
      <c r="I221" s="46">
        <f t="shared" si="29"/>
        <v>2616</v>
      </c>
      <c r="J221" s="46">
        <f t="shared" si="29"/>
        <v>1337</v>
      </c>
      <c r="K221" s="46">
        <f t="shared" si="29"/>
        <v>1068</v>
      </c>
      <c r="L221" s="46">
        <f t="shared" si="29"/>
        <v>1065</v>
      </c>
      <c r="M221" s="46">
        <f t="shared" si="29"/>
        <v>618</v>
      </c>
      <c r="N221" s="46">
        <f t="shared" si="30"/>
        <v>34186</v>
      </c>
      <c r="O221" s="46">
        <f t="shared" si="30"/>
        <v>30007</v>
      </c>
      <c r="P221" s="46">
        <f t="shared" si="31"/>
        <v>64193</v>
      </c>
    </row>
    <row r="222" spans="2:16" ht="15.75">
      <c r="B222" s="1007" t="s">
        <v>65</v>
      </c>
      <c r="C222" s="1007"/>
      <c r="D222" s="46">
        <f t="shared" si="29"/>
        <v>11302</v>
      </c>
      <c r="E222" s="46">
        <f t="shared" si="29"/>
        <v>10248</v>
      </c>
      <c r="F222" s="46">
        <f t="shared" si="29"/>
        <v>5632</v>
      </c>
      <c r="G222" s="46">
        <f t="shared" si="29"/>
        <v>5735</v>
      </c>
      <c r="H222" s="46">
        <f t="shared" si="29"/>
        <v>2045</v>
      </c>
      <c r="I222" s="46">
        <f t="shared" si="29"/>
        <v>1651</v>
      </c>
      <c r="J222" s="46">
        <f t="shared" si="29"/>
        <v>903</v>
      </c>
      <c r="K222" s="46">
        <f t="shared" si="29"/>
        <v>641</v>
      </c>
      <c r="L222" s="46">
        <f t="shared" si="29"/>
        <v>453</v>
      </c>
      <c r="M222" s="46">
        <f t="shared" si="29"/>
        <v>260</v>
      </c>
      <c r="N222" s="46">
        <f t="shared" si="30"/>
        <v>20335</v>
      </c>
      <c r="O222" s="46">
        <f t="shared" si="30"/>
        <v>18535</v>
      </c>
      <c r="P222" s="46">
        <f t="shared" si="31"/>
        <v>38870</v>
      </c>
    </row>
    <row r="223" spans="2:16" ht="15.75">
      <c r="B223" s="1007" t="s">
        <v>66</v>
      </c>
      <c r="C223" s="1007"/>
      <c r="D223" s="46">
        <f t="shared" si="29"/>
        <v>14979</v>
      </c>
      <c r="E223" s="46">
        <f t="shared" si="29"/>
        <v>12042</v>
      </c>
      <c r="F223" s="46">
        <f t="shared" si="29"/>
        <v>5620</v>
      </c>
      <c r="G223" s="46">
        <f t="shared" si="29"/>
        <v>6055</v>
      </c>
      <c r="H223" s="46">
        <f t="shared" si="29"/>
        <v>1901</v>
      </c>
      <c r="I223" s="46">
        <f t="shared" si="29"/>
        <v>2214</v>
      </c>
      <c r="J223" s="46">
        <f t="shared" si="29"/>
        <v>793</v>
      </c>
      <c r="K223" s="46">
        <f t="shared" si="29"/>
        <v>639</v>
      </c>
      <c r="L223" s="46">
        <f t="shared" si="29"/>
        <v>333</v>
      </c>
      <c r="M223" s="46">
        <f t="shared" si="29"/>
        <v>262</v>
      </c>
      <c r="N223" s="46">
        <f t="shared" si="30"/>
        <v>23626</v>
      </c>
      <c r="O223" s="46">
        <f t="shared" si="30"/>
        <v>21212</v>
      </c>
      <c r="P223" s="46">
        <f t="shared" si="31"/>
        <v>44838</v>
      </c>
    </row>
    <row r="224" spans="2:16" ht="15.75">
      <c r="B224" s="1007" t="s">
        <v>92</v>
      </c>
      <c r="C224" s="1007"/>
      <c r="D224" s="46">
        <f t="shared" si="29"/>
        <v>14039</v>
      </c>
      <c r="E224" s="46">
        <f t="shared" si="29"/>
        <v>10876</v>
      </c>
      <c r="F224" s="46">
        <f t="shared" si="29"/>
        <v>4703</v>
      </c>
      <c r="G224" s="46">
        <f t="shared" si="29"/>
        <v>5614</v>
      </c>
      <c r="H224" s="46">
        <f t="shared" si="29"/>
        <v>1531</v>
      </c>
      <c r="I224" s="46">
        <f t="shared" si="29"/>
        <v>1516</v>
      </c>
      <c r="J224" s="46">
        <f t="shared" si="29"/>
        <v>569</v>
      </c>
      <c r="K224" s="46">
        <f t="shared" si="29"/>
        <v>483</v>
      </c>
      <c r="L224" s="46">
        <f t="shared" si="29"/>
        <v>200</v>
      </c>
      <c r="M224" s="46">
        <f t="shared" si="29"/>
        <v>131</v>
      </c>
      <c r="N224" s="46">
        <f t="shared" si="30"/>
        <v>21042</v>
      </c>
      <c r="O224" s="46">
        <f t="shared" si="30"/>
        <v>18620</v>
      </c>
      <c r="P224" s="46">
        <f t="shared" si="31"/>
        <v>39662</v>
      </c>
    </row>
    <row r="225" spans="1:16" ht="15.75">
      <c r="B225" s="1007" t="s">
        <v>68</v>
      </c>
      <c r="C225" s="1007"/>
      <c r="D225" s="46">
        <f t="shared" si="29"/>
        <v>7391</v>
      </c>
      <c r="E225" s="46">
        <f t="shared" si="29"/>
        <v>6080</v>
      </c>
      <c r="F225" s="46">
        <f t="shared" si="29"/>
        <v>3638</v>
      </c>
      <c r="G225" s="46">
        <f t="shared" si="29"/>
        <v>3534</v>
      </c>
      <c r="H225" s="46">
        <f t="shared" si="29"/>
        <v>1248</v>
      </c>
      <c r="I225" s="46">
        <f t="shared" si="29"/>
        <v>1143</v>
      </c>
      <c r="J225" s="46">
        <f t="shared" si="29"/>
        <v>451</v>
      </c>
      <c r="K225" s="46">
        <f t="shared" si="29"/>
        <v>345</v>
      </c>
      <c r="L225" s="46">
        <f t="shared" si="29"/>
        <v>194</v>
      </c>
      <c r="M225" s="46">
        <f t="shared" si="29"/>
        <v>115</v>
      </c>
      <c r="N225" s="46">
        <f t="shared" si="30"/>
        <v>12922</v>
      </c>
      <c r="O225" s="46">
        <f t="shared" si="30"/>
        <v>11217</v>
      </c>
      <c r="P225" s="46">
        <f t="shared" si="31"/>
        <v>24139</v>
      </c>
    </row>
    <row r="226" spans="1:16" ht="15.75">
      <c r="B226" s="1007" t="s">
        <v>69</v>
      </c>
      <c r="C226" s="1007"/>
      <c r="D226" s="46">
        <f t="shared" si="29"/>
        <v>13032</v>
      </c>
      <c r="E226" s="46">
        <f t="shared" si="29"/>
        <v>10005</v>
      </c>
      <c r="F226" s="46">
        <f t="shared" si="29"/>
        <v>6054</v>
      </c>
      <c r="G226" s="46">
        <f t="shared" si="29"/>
        <v>6316</v>
      </c>
      <c r="H226" s="46">
        <f t="shared" si="29"/>
        <v>2267</v>
      </c>
      <c r="I226" s="46">
        <f t="shared" si="29"/>
        <v>1721</v>
      </c>
      <c r="J226" s="46">
        <f t="shared" si="29"/>
        <v>825</v>
      </c>
      <c r="K226" s="46">
        <f t="shared" si="29"/>
        <v>599</v>
      </c>
      <c r="L226" s="46">
        <f t="shared" si="29"/>
        <v>349</v>
      </c>
      <c r="M226" s="46">
        <f t="shared" si="29"/>
        <v>164</v>
      </c>
      <c r="N226" s="46">
        <f t="shared" si="30"/>
        <v>22527</v>
      </c>
      <c r="O226" s="46">
        <f t="shared" si="30"/>
        <v>18805</v>
      </c>
      <c r="P226" s="46">
        <f t="shared" si="31"/>
        <v>41332</v>
      </c>
    </row>
    <row r="227" spans="1:16" ht="15.75">
      <c r="B227" s="1007" t="s">
        <v>70</v>
      </c>
      <c r="C227" s="1007"/>
      <c r="D227" s="46">
        <f t="shared" si="29"/>
        <v>18647</v>
      </c>
      <c r="E227" s="46">
        <f t="shared" si="29"/>
        <v>13921</v>
      </c>
      <c r="F227" s="46">
        <f t="shared" si="29"/>
        <v>10403</v>
      </c>
      <c r="G227" s="46">
        <f t="shared" si="29"/>
        <v>11359</v>
      </c>
      <c r="H227" s="46">
        <f t="shared" si="29"/>
        <v>4209</v>
      </c>
      <c r="I227" s="46">
        <f t="shared" si="29"/>
        <v>3795</v>
      </c>
      <c r="J227" s="46">
        <f t="shared" si="29"/>
        <v>1655</v>
      </c>
      <c r="K227" s="46">
        <f t="shared" si="29"/>
        <v>1253</v>
      </c>
      <c r="L227" s="46">
        <f t="shared" si="29"/>
        <v>755</v>
      </c>
      <c r="M227" s="46">
        <f t="shared" si="29"/>
        <v>464</v>
      </c>
      <c r="N227" s="46">
        <f t="shared" si="30"/>
        <v>35669</v>
      </c>
      <c r="O227" s="46">
        <f t="shared" si="30"/>
        <v>30792</v>
      </c>
      <c r="P227" s="46">
        <f t="shared" si="31"/>
        <v>66461</v>
      </c>
    </row>
    <row r="228" spans="1:16" ht="15.75">
      <c r="B228" s="1007" t="s">
        <v>71</v>
      </c>
      <c r="C228" s="1007"/>
      <c r="D228" s="46">
        <f t="shared" si="29"/>
        <v>10165</v>
      </c>
      <c r="E228" s="46">
        <f t="shared" si="29"/>
        <v>7645</v>
      </c>
      <c r="F228" s="46">
        <f t="shared" si="29"/>
        <v>5375</v>
      </c>
      <c r="G228" s="46">
        <f t="shared" si="29"/>
        <v>4940</v>
      </c>
      <c r="H228" s="46">
        <f t="shared" si="29"/>
        <v>1997</v>
      </c>
      <c r="I228" s="46">
        <f t="shared" si="29"/>
        <v>1709</v>
      </c>
      <c r="J228" s="46">
        <f t="shared" si="29"/>
        <v>1366</v>
      </c>
      <c r="K228" s="46">
        <f t="shared" si="29"/>
        <v>667</v>
      </c>
      <c r="L228" s="46">
        <f t="shared" si="29"/>
        <v>1120</v>
      </c>
      <c r="M228" s="46">
        <f t="shared" si="29"/>
        <v>188</v>
      </c>
      <c r="N228" s="46">
        <f t="shared" si="30"/>
        <v>20023</v>
      </c>
      <c r="O228" s="46">
        <f t="shared" si="30"/>
        <v>15149</v>
      </c>
      <c r="P228" s="46">
        <f t="shared" si="31"/>
        <v>35172</v>
      </c>
    </row>
    <row r="229" spans="1:16" ht="15.75">
      <c r="B229" s="1007" t="s">
        <v>72</v>
      </c>
      <c r="C229" s="1007"/>
      <c r="D229" s="46">
        <f t="shared" si="29"/>
        <v>29959</v>
      </c>
      <c r="E229" s="46">
        <f t="shared" si="29"/>
        <v>25308</v>
      </c>
      <c r="F229" s="46">
        <f t="shared" si="29"/>
        <v>13014</v>
      </c>
      <c r="G229" s="46">
        <f t="shared" si="29"/>
        <v>14016</v>
      </c>
      <c r="H229" s="46">
        <f t="shared" si="29"/>
        <v>3930</v>
      </c>
      <c r="I229" s="46">
        <f t="shared" si="29"/>
        <v>3790</v>
      </c>
      <c r="J229" s="46">
        <f t="shared" si="29"/>
        <v>1420</v>
      </c>
      <c r="K229" s="46">
        <f t="shared" si="29"/>
        <v>1150</v>
      </c>
      <c r="L229" s="46">
        <f t="shared" si="29"/>
        <v>595</v>
      </c>
      <c r="M229" s="46">
        <f t="shared" si="29"/>
        <v>396</v>
      </c>
      <c r="N229" s="46">
        <f t="shared" si="30"/>
        <v>48918</v>
      </c>
      <c r="O229" s="46">
        <f t="shared" si="30"/>
        <v>44660</v>
      </c>
      <c r="P229" s="46">
        <f t="shared" si="31"/>
        <v>93578</v>
      </c>
    </row>
    <row r="230" spans="1:16" ht="15.75">
      <c r="B230" s="1007" t="s">
        <v>32</v>
      </c>
      <c r="C230" s="1007"/>
      <c r="D230" s="46">
        <f t="shared" ref="D230:M230" si="32">SUM(D210:D229)</f>
        <v>318849</v>
      </c>
      <c r="E230" s="46">
        <f t="shared" si="32"/>
        <v>274210</v>
      </c>
      <c r="F230" s="46">
        <f t="shared" si="32"/>
        <v>132248</v>
      </c>
      <c r="G230" s="46">
        <f t="shared" si="32"/>
        <v>129911</v>
      </c>
      <c r="H230" s="46">
        <f t="shared" si="32"/>
        <v>41572</v>
      </c>
      <c r="I230" s="46">
        <f t="shared" si="32"/>
        <v>38113</v>
      </c>
      <c r="J230" s="46">
        <f t="shared" si="32"/>
        <v>16642</v>
      </c>
      <c r="K230" s="46">
        <f t="shared" si="32"/>
        <v>12833</v>
      </c>
      <c r="L230" s="46">
        <f t="shared" si="32"/>
        <v>8163</v>
      </c>
      <c r="M230" s="46">
        <f t="shared" si="32"/>
        <v>4460</v>
      </c>
      <c r="N230" s="46">
        <f>SUM(L230,J230,H230,F230,D230)</f>
        <v>517474</v>
      </c>
      <c r="O230" s="46">
        <f>SUM(M230,K230,I230,G230,E230)</f>
        <v>459527</v>
      </c>
      <c r="P230" s="46">
        <f>SUM(N230:O230)</f>
        <v>977001</v>
      </c>
    </row>
    <row r="231" spans="1:16"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</row>
    <row r="232" spans="1:16"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</row>
    <row r="234" spans="1:16" ht="30.75">
      <c r="A234" s="1003" t="s">
        <v>154</v>
      </c>
      <c r="B234" s="1003"/>
      <c r="C234" s="1003"/>
      <c r="D234" s="1003"/>
      <c r="E234" s="1003"/>
      <c r="F234" s="1003"/>
      <c r="G234" s="1003"/>
      <c r="H234" s="1003"/>
      <c r="I234" s="1003"/>
      <c r="J234" s="1003"/>
      <c r="K234" s="1003"/>
      <c r="L234" s="1003"/>
      <c r="M234" s="1003"/>
      <c r="N234" s="1003"/>
      <c r="O234" s="1003"/>
    </row>
    <row r="235" spans="1:16">
      <c r="A235" s="993" t="s">
        <v>17</v>
      </c>
      <c r="B235" s="993"/>
      <c r="C235" s="993"/>
      <c r="D235" s="993"/>
      <c r="E235" s="993"/>
      <c r="F235" s="993"/>
      <c r="G235" s="993"/>
      <c r="H235" s="993"/>
      <c r="I235" s="993"/>
      <c r="J235" s="993"/>
      <c r="K235" s="993"/>
      <c r="L235" s="993"/>
      <c r="M235" s="993"/>
      <c r="N235" s="993"/>
      <c r="O235" s="993"/>
    </row>
    <row r="236" spans="1:16">
      <c r="A236" s="993"/>
      <c r="B236" s="993"/>
      <c r="C236" s="993"/>
      <c r="D236" s="993"/>
      <c r="E236" s="993"/>
      <c r="F236" s="993"/>
      <c r="G236" s="993"/>
      <c r="H236" s="993"/>
      <c r="I236" s="993"/>
      <c r="J236" s="993"/>
      <c r="K236" s="993"/>
      <c r="L236" s="993"/>
      <c r="M236" s="993"/>
      <c r="N236" s="993"/>
      <c r="O236" s="993"/>
    </row>
    <row r="237" spans="1:16" ht="15.75">
      <c r="A237" s="992" t="s">
        <v>40</v>
      </c>
      <c r="B237" s="992"/>
      <c r="C237" s="985" t="s">
        <v>73</v>
      </c>
      <c r="D237" s="992"/>
      <c r="E237" s="985" t="s">
        <v>44</v>
      </c>
      <c r="F237" s="992"/>
      <c r="G237" s="985" t="s">
        <v>74</v>
      </c>
      <c r="H237" s="992"/>
      <c r="I237" s="985" t="s">
        <v>78</v>
      </c>
      <c r="J237" s="992"/>
      <c r="K237" s="985" t="s">
        <v>79</v>
      </c>
      <c r="L237" s="985"/>
      <c r="M237" s="985" t="s">
        <v>32</v>
      </c>
      <c r="N237" s="985"/>
      <c r="O237" s="985"/>
    </row>
    <row r="238" spans="1:16" ht="15.75">
      <c r="A238" s="992"/>
      <c r="B238" s="992"/>
      <c r="C238" s="18" t="s">
        <v>128</v>
      </c>
      <c r="D238" s="18" t="s">
        <v>34</v>
      </c>
      <c r="E238" s="18" t="s">
        <v>128</v>
      </c>
      <c r="F238" s="18" t="s">
        <v>34</v>
      </c>
      <c r="G238" s="18" t="s">
        <v>128</v>
      </c>
      <c r="H238" s="18" t="s">
        <v>34</v>
      </c>
      <c r="I238" s="18" t="s">
        <v>128</v>
      </c>
      <c r="J238" s="18" t="s">
        <v>34</v>
      </c>
      <c r="K238" s="18" t="s">
        <v>128</v>
      </c>
      <c r="L238" s="18" t="s">
        <v>34</v>
      </c>
      <c r="M238" s="18" t="s">
        <v>128</v>
      </c>
      <c r="N238" s="18" t="s">
        <v>34</v>
      </c>
      <c r="O238" s="18" t="s">
        <v>32</v>
      </c>
    </row>
    <row r="239" spans="1:16" ht="15.75">
      <c r="A239" s="989" t="s">
        <v>52</v>
      </c>
      <c r="B239" s="989"/>
      <c r="C239" s="4">
        <v>29288</v>
      </c>
      <c r="D239" s="4">
        <v>26757</v>
      </c>
      <c r="E239" s="4">
        <v>11256</v>
      </c>
      <c r="F239" s="4">
        <v>9541</v>
      </c>
      <c r="G239" s="4">
        <v>5251</v>
      </c>
      <c r="H239" s="4">
        <v>4324</v>
      </c>
      <c r="I239" s="4">
        <v>2655</v>
      </c>
      <c r="J239" s="4">
        <v>1943</v>
      </c>
      <c r="K239" s="4">
        <v>1222</v>
      </c>
      <c r="L239" s="4">
        <v>699</v>
      </c>
      <c r="M239" s="4">
        <f>K239+I239+G239+E239+C239</f>
        <v>49672</v>
      </c>
      <c r="N239" s="4">
        <f>L239+J239+H239+F239+D239</f>
        <v>43264</v>
      </c>
      <c r="O239" s="4">
        <f>SUM(M239:N239)</f>
        <v>92936</v>
      </c>
    </row>
    <row r="240" spans="1:16" ht="15.75">
      <c r="A240" s="989" t="s">
        <v>53</v>
      </c>
      <c r="B240" s="989"/>
      <c r="C240" s="4">
        <v>11584</v>
      </c>
      <c r="D240" s="4">
        <v>10635</v>
      </c>
      <c r="E240" s="4">
        <v>9107</v>
      </c>
      <c r="F240" s="4">
        <v>8219</v>
      </c>
      <c r="G240" s="4">
        <v>2158</v>
      </c>
      <c r="H240" s="4">
        <v>2475</v>
      </c>
      <c r="I240" s="4">
        <v>1006</v>
      </c>
      <c r="J240" s="4">
        <v>593</v>
      </c>
      <c r="K240" s="4">
        <v>644</v>
      </c>
      <c r="L240" s="4">
        <v>249</v>
      </c>
      <c r="M240" s="4">
        <f t="shared" ref="M240:N258" si="33">K240+I240+G240+E240+C240</f>
        <v>24499</v>
      </c>
      <c r="N240" s="4">
        <f t="shared" si="33"/>
        <v>22171</v>
      </c>
      <c r="O240" s="4">
        <f t="shared" ref="O240:O258" si="34">SUM(M240:N240)</f>
        <v>46670</v>
      </c>
    </row>
    <row r="241" spans="1:15" ht="15.75">
      <c r="A241" s="989" t="s">
        <v>54</v>
      </c>
      <c r="B241" s="989"/>
      <c r="C241" s="4">
        <v>10486</v>
      </c>
      <c r="D241" s="4">
        <v>9160</v>
      </c>
      <c r="E241" s="4">
        <v>5283</v>
      </c>
      <c r="F241" s="4">
        <v>4876</v>
      </c>
      <c r="G241" s="4">
        <v>1404</v>
      </c>
      <c r="H241" s="4">
        <v>1276</v>
      </c>
      <c r="I241" s="4">
        <v>477</v>
      </c>
      <c r="J241" s="4">
        <v>402</v>
      </c>
      <c r="K241" s="4">
        <v>200</v>
      </c>
      <c r="L241" s="4">
        <v>158</v>
      </c>
      <c r="M241" s="4">
        <f t="shared" si="33"/>
        <v>17850</v>
      </c>
      <c r="N241" s="4">
        <f t="shared" si="33"/>
        <v>15872</v>
      </c>
      <c r="O241" s="4">
        <f t="shared" si="34"/>
        <v>33722</v>
      </c>
    </row>
    <row r="242" spans="1:15" ht="15.75">
      <c r="A242" s="989" t="s">
        <v>55</v>
      </c>
      <c r="B242" s="989"/>
      <c r="C242" s="4">
        <v>16465</v>
      </c>
      <c r="D242" s="4">
        <v>15535</v>
      </c>
      <c r="E242" s="4">
        <v>3458</v>
      </c>
      <c r="F242" s="4">
        <v>2931</v>
      </c>
      <c r="G242" s="4">
        <v>1612</v>
      </c>
      <c r="H242" s="4">
        <v>1182</v>
      </c>
      <c r="I242" s="4">
        <v>707</v>
      </c>
      <c r="J242" s="4">
        <v>482</v>
      </c>
      <c r="K242" s="4">
        <v>349</v>
      </c>
      <c r="L242" s="4">
        <v>199</v>
      </c>
      <c r="M242" s="4">
        <f t="shared" si="33"/>
        <v>22591</v>
      </c>
      <c r="N242" s="4">
        <f t="shared" si="33"/>
        <v>20329</v>
      </c>
      <c r="O242" s="4">
        <f t="shared" si="34"/>
        <v>42920</v>
      </c>
    </row>
    <row r="243" spans="1:15" ht="15.75">
      <c r="A243" s="989" t="s">
        <v>56</v>
      </c>
      <c r="B243" s="3" t="s">
        <v>57</v>
      </c>
      <c r="C243" s="4">
        <v>10773</v>
      </c>
      <c r="D243" s="4">
        <v>9722</v>
      </c>
      <c r="E243" s="4">
        <v>4473</v>
      </c>
      <c r="F243" s="4">
        <v>4796</v>
      </c>
      <c r="G243" s="4">
        <v>1040</v>
      </c>
      <c r="H243" s="4">
        <v>911</v>
      </c>
      <c r="I243" s="4">
        <v>377</v>
      </c>
      <c r="J243" s="4">
        <v>330</v>
      </c>
      <c r="K243" s="4">
        <v>155</v>
      </c>
      <c r="L243" s="4">
        <v>94</v>
      </c>
      <c r="M243" s="4">
        <f t="shared" si="33"/>
        <v>16818</v>
      </c>
      <c r="N243" s="4">
        <f t="shared" si="33"/>
        <v>15853</v>
      </c>
      <c r="O243" s="4">
        <f t="shared" si="34"/>
        <v>32671</v>
      </c>
    </row>
    <row r="244" spans="1:15" ht="15.75">
      <c r="A244" s="989"/>
      <c r="B244" s="3" t="s">
        <v>58</v>
      </c>
      <c r="C244" s="4">
        <v>23226</v>
      </c>
      <c r="D244" s="4">
        <v>21345</v>
      </c>
      <c r="E244" s="4">
        <v>4973</v>
      </c>
      <c r="F244" s="4">
        <v>4201</v>
      </c>
      <c r="G244" s="4">
        <v>2215</v>
      </c>
      <c r="H244" s="4">
        <v>1758</v>
      </c>
      <c r="I244" s="4">
        <v>1006</v>
      </c>
      <c r="J244" s="4">
        <v>671</v>
      </c>
      <c r="K244" s="4">
        <v>321</v>
      </c>
      <c r="L244" s="4">
        <v>170</v>
      </c>
      <c r="M244" s="4">
        <f t="shared" si="33"/>
        <v>31741</v>
      </c>
      <c r="N244" s="4">
        <f t="shared" si="33"/>
        <v>28145</v>
      </c>
      <c r="O244" s="4">
        <f t="shared" si="34"/>
        <v>59886</v>
      </c>
    </row>
    <row r="245" spans="1:15" ht="15.75">
      <c r="A245" s="989"/>
      <c r="B245" s="3" t="s">
        <v>59</v>
      </c>
      <c r="C245" s="4">
        <v>10019</v>
      </c>
      <c r="D245" s="4">
        <v>7861</v>
      </c>
      <c r="E245" s="4">
        <v>3695</v>
      </c>
      <c r="F245" s="4">
        <v>4615</v>
      </c>
      <c r="G245" s="4">
        <v>1251</v>
      </c>
      <c r="H245" s="4">
        <v>1116</v>
      </c>
      <c r="I245" s="4">
        <v>532</v>
      </c>
      <c r="J245" s="4">
        <v>581</v>
      </c>
      <c r="K245" s="4">
        <v>337</v>
      </c>
      <c r="L245" s="4">
        <v>148</v>
      </c>
      <c r="M245" s="4">
        <f t="shared" si="33"/>
        <v>15834</v>
      </c>
      <c r="N245" s="4">
        <f t="shared" si="33"/>
        <v>14321</v>
      </c>
      <c r="O245" s="4">
        <f t="shared" si="34"/>
        <v>30155</v>
      </c>
    </row>
    <row r="246" spans="1:15" ht="15.75">
      <c r="A246" s="989"/>
      <c r="B246" s="3" t="s">
        <v>60</v>
      </c>
      <c r="C246" s="4">
        <v>4942</v>
      </c>
      <c r="D246" s="4">
        <v>5790</v>
      </c>
      <c r="E246" s="4">
        <v>3164</v>
      </c>
      <c r="F246" s="4">
        <v>2729</v>
      </c>
      <c r="G246" s="4">
        <v>727</v>
      </c>
      <c r="H246" s="4">
        <v>601</v>
      </c>
      <c r="I246" s="4">
        <v>293</v>
      </c>
      <c r="J246" s="4">
        <v>234</v>
      </c>
      <c r="K246" s="4">
        <v>149</v>
      </c>
      <c r="L246" s="4">
        <v>106</v>
      </c>
      <c r="M246" s="4">
        <f t="shared" si="33"/>
        <v>9275</v>
      </c>
      <c r="N246" s="4">
        <f t="shared" si="33"/>
        <v>9460</v>
      </c>
      <c r="O246" s="4">
        <f t="shared" si="34"/>
        <v>18735</v>
      </c>
    </row>
    <row r="247" spans="1:15" ht="15.75">
      <c r="A247" s="989"/>
      <c r="B247" s="3" t="s">
        <v>61</v>
      </c>
      <c r="C247" s="4">
        <v>12257</v>
      </c>
      <c r="D247" s="4">
        <v>10286</v>
      </c>
      <c r="E247" s="4">
        <v>5816</v>
      </c>
      <c r="F247" s="4">
        <v>6301</v>
      </c>
      <c r="G247" s="4">
        <v>1442</v>
      </c>
      <c r="H247" s="4">
        <v>1330</v>
      </c>
      <c r="I247" s="4">
        <v>625</v>
      </c>
      <c r="J247" s="4">
        <v>467</v>
      </c>
      <c r="K247" s="4">
        <v>287</v>
      </c>
      <c r="L247" s="4">
        <v>201</v>
      </c>
      <c r="M247" s="4">
        <f t="shared" si="33"/>
        <v>20427</v>
      </c>
      <c r="N247" s="4">
        <f t="shared" si="33"/>
        <v>18585</v>
      </c>
      <c r="O247" s="4">
        <f t="shared" si="34"/>
        <v>39012</v>
      </c>
    </row>
    <row r="248" spans="1:15" ht="15.75">
      <c r="A248" s="989"/>
      <c r="B248" s="3" t="s">
        <v>62</v>
      </c>
      <c r="C248" s="4">
        <v>8734</v>
      </c>
      <c r="D248" s="4">
        <v>8314</v>
      </c>
      <c r="E248" s="4">
        <v>4330</v>
      </c>
      <c r="F248" s="4">
        <v>3783</v>
      </c>
      <c r="G248" s="4">
        <v>1014</v>
      </c>
      <c r="H248" s="4">
        <v>967</v>
      </c>
      <c r="I248" s="4">
        <v>423</v>
      </c>
      <c r="J248" s="4">
        <v>294</v>
      </c>
      <c r="K248" s="4">
        <v>193</v>
      </c>
      <c r="L248" s="4">
        <v>106</v>
      </c>
      <c r="M248" s="4">
        <f t="shared" si="33"/>
        <v>14694</v>
      </c>
      <c r="N248" s="4">
        <f t="shared" si="33"/>
        <v>13464</v>
      </c>
      <c r="O248" s="4">
        <f t="shared" si="34"/>
        <v>28158</v>
      </c>
    </row>
    <row r="249" spans="1:15" ht="15.75">
      <c r="A249" s="989" t="s">
        <v>63</v>
      </c>
      <c r="B249" s="989"/>
      <c r="C249" s="4">
        <v>16278</v>
      </c>
      <c r="D249" s="4">
        <v>14125</v>
      </c>
      <c r="E249" s="4">
        <v>7702</v>
      </c>
      <c r="F249" s="4">
        <v>7338</v>
      </c>
      <c r="G249" s="4">
        <v>3020</v>
      </c>
      <c r="H249" s="4">
        <v>2714</v>
      </c>
      <c r="I249" s="4">
        <v>1382</v>
      </c>
      <c r="J249" s="4">
        <v>1101</v>
      </c>
      <c r="K249" s="4">
        <v>737</v>
      </c>
      <c r="L249" s="4">
        <v>453</v>
      </c>
      <c r="M249" s="4">
        <f t="shared" si="33"/>
        <v>29119</v>
      </c>
      <c r="N249" s="4">
        <f t="shared" si="33"/>
        <v>25731</v>
      </c>
      <c r="O249" s="4">
        <f t="shared" si="34"/>
        <v>54850</v>
      </c>
    </row>
    <row r="250" spans="1:15" ht="15.75">
      <c r="A250" s="989" t="s">
        <v>64</v>
      </c>
      <c r="B250" s="989"/>
      <c r="C250" s="4">
        <v>17140</v>
      </c>
      <c r="D250" s="4">
        <v>14709</v>
      </c>
      <c r="E250" s="4">
        <v>8796</v>
      </c>
      <c r="F250" s="4">
        <v>8487</v>
      </c>
      <c r="G250" s="4">
        <v>3085</v>
      </c>
      <c r="H250" s="4">
        <v>2586</v>
      </c>
      <c r="I250" s="4">
        <v>1683</v>
      </c>
      <c r="J250" s="4">
        <v>1273</v>
      </c>
      <c r="K250" s="4">
        <v>1364</v>
      </c>
      <c r="L250" s="4">
        <v>673</v>
      </c>
      <c r="M250" s="4">
        <f t="shared" si="33"/>
        <v>32068</v>
      </c>
      <c r="N250" s="4">
        <f t="shared" si="33"/>
        <v>27728</v>
      </c>
      <c r="O250" s="4">
        <f t="shared" si="34"/>
        <v>59796</v>
      </c>
    </row>
    <row r="251" spans="1:15" ht="15.75">
      <c r="A251" s="989" t="s">
        <v>65</v>
      </c>
      <c r="B251" s="989"/>
      <c r="C251" s="4">
        <v>9762</v>
      </c>
      <c r="D251" s="4">
        <v>8868</v>
      </c>
      <c r="E251" s="4">
        <v>5408</v>
      </c>
      <c r="F251" s="4">
        <v>5101</v>
      </c>
      <c r="G251" s="4">
        <v>2081</v>
      </c>
      <c r="H251" s="4">
        <v>1650</v>
      </c>
      <c r="I251" s="4">
        <v>944</v>
      </c>
      <c r="J251" s="4">
        <v>776</v>
      </c>
      <c r="K251" s="4">
        <v>571</v>
      </c>
      <c r="L251" s="4">
        <v>322</v>
      </c>
      <c r="M251" s="4">
        <f t="shared" si="33"/>
        <v>18766</v>
      </c>
      <c r="N251" s="4">
        <f t="shared" si="33"/>
        <v>16717</v>
      </c>
      <c r="O251" s="4">
        <f t="shared" si="34"/>
        <v>35483</v>
      </c>
    </row>
    <row r="252" spans="1:15" ht="15.75">
      <c r="A252" s="989" t="s">
        <v>66</v>
      </c>
      <c r="B252" s="989"/>
      <c r="C252" s="4">
        <v>13280</v>
      </c>
      <c r="D252" s="4">
        <v>10691</v>
      </c>
      <c r="E252" s="4">
        <v>4992</v>
      </c>
      <c r="F252" s="4">
        <v>5553</v>
      </c>
      <c r="G252" s="4">
        <v>2107</v>
      </c>
      <c r="H252" s="4">
        <v>2019</v>
      </c>
      <c r="I252" s="4">
        <v>1033</v>
      </c>
      <c r="J252" s="4">
        <v>877</v>
      </c>
      <c r="K252" s="4">
        <v>556</v>
      </c>
      <c r="L252" s="4">
        <v>351</v>
      </c>
      <c r="M252" s="4">
        <f t="shared" si="33"/>
        <v>21968</v>
      </c>
      <c r="N252" s="4">
        <f t="shared" si="33"/>
        <v>19491</v>
      </c>
      <c r="O252" s="4">
        <f t="shared" si="34"/>
        <v>41459</v>
      </c>
    </row>
    <row r="253" spans="1:15" ht="15.75">
      <c r="A253" s="989" t="s">
        <v>92</v>
      </c>
      <c r="B253" s="989"/>
      <c r="C253" s="4">
        <v>13136</v>
      </c>
      <c r="D253" s="4">
        <v>9749</v>
      </c>
      <c r="E253" s="4">
        <v>4581</v>
      </c>
      <c r="F253" s="4">
        <v>5149</v>
      </c>
      <c r="G253" s="4">
        <v>1604</v>
      </c>
      <c r="H253" s="4">
        <v>1575</v>
      </c>
      <c r="I253" s="4">
        <v>654</v>
      </c>
      <c r="J253" s="4">
        <v>583</v>
      </c>
      <c r="K253" s="4">
        <v>410</v>
      </c>
      <c r="L253" s="4">
        <v>212</v>
      </c>
      <c r="M253" s="4">
        <f t="shared" si="33"/>
        <v>20385</v>
      </c>
      <c r="N253" s="4">
        <f t="shared" si="33"/>
        <v>17268</v>
      </c>
      <c r="O253" s="4">
        <f t="shared" si="34"/>
        <v>37653</v>
      </c>
    </row>
    <row r="254" spans="1:15" ht="15.75">
      <c r="A254" s="989" t="s">
        <v>68</v>
      </c>
      <c r="B254" s="989"/>
      <c r="C254" s="4">
        <v>6479</v>
      </c>
      <c r="D254" s="4">
        <v>5278</v>
      </c>
      <c r="E254" s="4">
        <v>3664</v>
      </c>
      <c r="F254" s="4">
        <v>3515</v>
      </c>
      <c r="G254" s="4">
        <v>1497</v>
      </c>
      <c r="H254" s="4">
        <v>1293</v>
      </c>
      <c r="I254" s="4">
        <v>720</v>
      </c>
      <c r="J254" s="4">
        <v>467</v>
      </c>
      <c r="K254" s="4">
        <v>392</v>
      </c>
      <c r="L254" s="4">
        <v>215</v>
      </c>
      <c r="M254" s="4">
        <f t="shared" si="33"/>
        <v>12752</v>
      </c>
      <c r="N254" s="4">
        <f t="shared" si="33"/>
        <v>10768</v>
      </c>
      <c r="O254" s="4">
        <f t="shared" si="34"/>
        <v>23520</v>
      </c>
    </row>
    <row r="255" spans="1:15" ht="15.75">
      <c r="A255" s="989" t="s">
        <v>69</v>
      </c>
      <c r="B255" s="989"/>
      <c r="C255" s="4">
        <v>11380</v>
      </c>
      <c r="D255" s="4">
        <v>8496</v>
      </c>
      <c r="E255" s="4">
        <v>5634</v>
      </c>
      <c r="F255" s="4">
        <v>5846</v>
      </c>
      <c r="G255" s="4">
        <v>2186</v>
      </c>
      <c r="H255" s="4">
        <v>1906</v>
      </c>
      <c r="I255" s="4">
        <v>956</v>
      </c>
      <c r="J255" s="4">
        <v>593</v>
      </c>
      <c r="K255" s="4">
        <v>567</v>
      </c>
      <c r="L255" s="4">
        <v>199</v>
      </c>
      <c r="M255" s="4">
        <f t="shared" si="33"/>
        <v>20723</v>
      </c>
      <c r="N255" s="4">
        <f t="shared" si="33"/>
        <v>17040</v>
      </c>
      <c r="O255" s="4">
        <f t="shared" si="34"/>
        <v>37763</v>
      </c>
    </row>
    <row r="256" spans="1:15" ht="15.75">
      <c r="A256" s="989" t="s">
        <v>70</v>
      </c>
      <c r="B256" s="989"/>
      <c r="C256" s="4">
        <v>15802</v>
      </c>
      <c r="D256" s="4">
        <v>11614</v>
      </c>
      <c r="E256" s="4">
        <v>9752</v>
      </c>
      <c r="F256" s="4">
        <v>10679</v>
      </c>
      <c r="G256" s="4">
        <v>4090</v>
      </c>
      <c r="H256" s="4">
        <v>3692</v>
      </c>
      <c r="I256" s="4">
        <v>2078</v>
      </c>
      <c r="J256" s="4">
        <v>1524</v>
      </c>
      <c r="K256" s="4">
        <v>1183</v>
      </c>
      <c r="L256" s="4">
        <v>577</v>
      </c>
      <c r="M256" s="4">
        <f t="shared" si="33"/>
        <v>32905</v>
      </c>
      <c r="N256" s="4">
        <f t="shared" si="33"/>
        <v>28086</v>
      </c>
      <c r="O256" s="4">
        <f t="shared" si="34"/>
        <v>60991</v>
      </c>
    </row>
    <row r="257" spans="1:17" ht="15.75">
      <c r="A257" s="989" t="s">
        <v>71</v>
      </c>
      <c r="B257" s="989"/>
      <c r="C257" s="4">
        <v>7297</v>
      </c>
      <c r="D257" s="4">
        <v>6209</v>
      </c>
      <c r="E257" s="4">
        <v>4882</v>
      </c>
      <c r="F257" s="4">
        <v>4229</v>
      </c>
      <c r="G257" s="4">
        <v>2376</v>
      </c>
      <c r="H257" s="4">
        <v>1241</v>
      </c>
      <c r="I257" s="4">
        <v>1893</v>
      </c>
      <c r="J257" s="4">
        <v>865</v>
      </c>
      <c r="K257" s="4">
        <v>1401</v>
      </c>
      <c r="L257" s="4">
        <v>301</v>
      </c>
      <c r="M257" s="4">
        <f t="shared" si="33"/>
        <v>17849</v>
      </c>
      <c r="N257" s="4">
        <f t="shared" si="33"/>
        <v>12845</v>
      </c>
      <c r="O257" s="4">
        <f t="shared" si="34"/>
        <v>30694</v>
      </c>
    </row>
    <row r="258" spans="1:17" ht="15.75">
      <c r="A258" s="989" t="s">
        <v>72</v>
      </c>
      <c r="B258" s="989"/>
      <c r="C258" s="4">
        <v>25054</v>
      </c>
      <c r="D258" s="4">
        <v>21585</v>
      </c>
      <c r="E258" s="4">
        <v>11827</v>
      </c>
      <c r="F258" s="4">
        <v>12117</v>
      </c>
      <c r="G258" s="4">
        <v>4208</v>
      </c>
      <c r="H258" s="4">
        <v>3960</v>
      </c>
      <c r="I258" s="4">
        <v>1910</v>
      </c>
      <c r="J258" s="4">
        <v>1514</v>
      </c>
      <c r="K258" s="4">
        <v>892</v>
      </c>
      <c r="L258" s="4">
        <v>559</v>
      </c>
      <c r="M258" s="4">
        <f t="shared" si="33"/>
        <v>43891</v>
      </c>
      <c r="N258" s="4">
        <f t="shared" si="33"/>
        <v>39735</v>
      </c>
      <c r="O258" s="4">
        <f t="shared" si="34"/>
        <v>83626</v>
      </c>
    </row>
    <row r="259" spans="1:17" ht="15.75">
      <c r="A259" s="992" t="s">
        <v>32</v>
      </c>
      <c r="B259" s="992"/>
      <c r="C259" s="20">
        <f t="shared" ref="C259:O259" si="35">SUM(C239:C258)</f>
        <v>273382</v>
      </c>
      <c r="D259" s="20">
        <f t="shared" si="35"/>
        <v>236729</v>
      </c>
      <c r="E259" s="20">
        <f t="shared" si="35"/>
        <v>122793</v>
      </c>
      <c r="F259" s="20">
        <f t="shared" si="35"/>
        <v>120006</v>
      </c>
      <c r="G259" s="20">
        <f t="shared" si="35"/>
        <v>44368</v>
      </c>
      <c r="H259" s="20">
        <f t="shared" si="35"/>
        <v>38576</v>
      </c>
      <c r="I259" s="20">
        <f t="shared" si="35"/>
        <v>21354</v>
      </c>
      <c r="J259" s="20">
        <f t="shared" si="35"/>
        <v>15570</v>
      </c>
      <c r="K259" s="20">
        <f t="shared" si="35"/>
        <v>11930</v>
      </c>
      <c r="L259" s="20">
        <f t="shared" si="35"/>
        <v>5992</v>
      </c>
      <c r="M259" s="20">
        <f t="shared" si="35"/>
        <v>473827</v>
      </c>
      <c r="N259" s="20">
        <f t="shared" si="35"/>
        <v>416873</v>
      </c>
      <c r="O259" s="20">
        <f t="shared" si="35"/>
        <v>890700</v>
      </c>
    </row>
    <row r="262" spans="1:17" ht="30.75">
      <c r="A262" s="993" t="s">
        <v>159</v>
      </c>
      <c r="B262" s="993"/>
      <c r="C262" s="993"/>
      <c r="D262" s="993"/>
      <c r="E262" s="993"/>
      <c r="F262" s="993"/>
      <c r="G262" s="993"/>
      <c r="H262" s="993"/>
      <c r="I262" s="993"/>
      <c r="J262" s="993"/>
      <c r="K262" s="993"/>
      <c r="L262" s="993"/>
      <c r="M262" s="993"/>
      <c r="N262" s="993"/>
      <c r="O262" s="993"/>
      <c r="P262" s="993"/>
      <c r="Q262" s="993"/>
    </row>
    <row r="263" spans="1:17" ht="24.75">
      <c r="A263" s="997" t="s">
        <v>5</v>
      </c>
      <c r="B263" s="997"/>
      <c r="C263" s="997"/>
      <c r="D263" s="997"/>
      <c r="E263" s="997"/>
      <c r="F263" s="997"/>
      <c r="G263" s="997"/>
      <c r="H263" s="997"/>
      <c r="I263" s="997"/>
      <c r="J263" s="997"/>
      <c r="K263" s="997"/>
      <c r="L263" s="997"/>
      <c r="M263" s="997"/>
      <c r="N263" s="997"/>
      <c r="O263" s="997"/>
      <c r="P263" s="997"/>
      <c r="Q263" s="997"/>
    </row>
    <row r="264" spans="1:17" ht="15.75">
      <c r="B264" s="1004" t="s">
        <v>114</v>
      </c>
      <c r="C264" s="1004"/>
      <c r="D264" s="1004" t="s">
        <v>139</v>
      </c>
      <c r="E264" s="1004"/>
      <c r="F264" s="1018" t="s">
        <v>44</v>
      </c>
      <c r="G264" s="1019"/>
      <c r="H264" s="1018" t="s">
        <v>74</v>
      </c>
      <c r="I264" s="1019"/>
      <c r="J264" s="1004" t="s">
        <v>77</v>
      </c>
      <c r="K264" s="1004"/>
      <c r="L264" s="1004" t="s">
        <v>79</v>
      </c>
      <c r="M264" s="1004"/>
      <c r="N264" s="1004" t="s">
        <v>32</v>
      </c>
      <c r="O264" s="1004"/>
      <c r="P264" s="1004"/>
    </row>
    <row r="265" spans="1:17" ht="15.75">
      <c r="B265" s="1004"/>
      <c r="C265" s="1004"/>
      <c r="D265" s="26" t="s">
        <v>33</v>
      </c>
      <c r="E265" s="26" t="s">
        <v>34</v>
      </c>
      <c r="F265" s="26" t="s">
        <v>33</v>
      </c>
      <c r="G265" s="26" t="s">
        <v>34</v>
      </c>
      <c r="H265" s="26" t="s">
        <v>33</v>
      </c>
      <c r="I265" s="26" t="s">
        <v>34</v>
      </c>
      <c r="J265" s="26" t="s">
        <v>33</v>
      </c>
      <c r="K265" s="26" t="s">
        <v>34</v>
      </c>
      <c r="L265" s="26" t="s">
        <v>33</v>
      </c>
      <c r="M265" s="26" t="s">
        <v>34</v>
      </c>
      <c r="N265" s="26" t="s">
        <v>33</v>
      </c>
      <c r="O265" s="26" t="s">
        <v>34</v>
      </c>
      <c r="P265" s="26" t="s">
        <v>32</v>
      </c>
    </row>
    <row r="266" spans="1:17" ht="15.75">
      <c r="B266" s="1005" t="s">
        <v>52</v>
      </c>
      <c r="C266" s="1011"/>
      <c r="D266" s="37">
        <v>414</v>
      </c>
      <c r="E266" s="37">
        <v>217</v>
      </c>
      <c r="F266" s="37">
        <v>106</v>
      </c>
      <c r="G266" s="37">
        <v>61</v>
      </c>
      <c r="H266" s="37">
        <v>17</v>
      </c>
      <c r="I266" s="37">
        <v>7</v>
      </c>
      <c r="J266" s="37">
        <v>4</v>
      </c>
      <c r="K266" s="37">
        <v>1</v>
      </c>
      <c r="L266" s="37">
        <v>4</v>
      </c>
      <c r="M266" s="37">
        <v>1</v>
      </c>
      <c r="N266" s="37">
        <f t="shared" ref="N266:O286" si="36">SUM(L266,J266,H266,F266,D266)</f>
        <v>545</v>
      </c>
      <c r="O266" s="37">
        <f t="shared" si="36"/>
        <v>287</v>
      </c>
      <c r="P266" s="37">
        <f t="shared" ref="P266:P286" si="37">SUM(N266:O266)</f>
        <v>832</v>
      </c>
    </row>
    <row r="267" spans="1:17" ht="15.75">
      <c r="B267" s="1005" t="s">
        <v>53</v>
      </c>
      <c r="C267" s="1011"/>
      <c r="D267" s="37">
        <v>61</v>
      </c>
      <c r="E267" s="37">
        <v>11</v>
      </c>
      <c r="F267" s="37">
        <v>4</v>
      </c>
      <c r="G267" s="37">
        <v>0</v>
      </c>
      <c r="H267" s="37">
        <v>1</v>
      </c>
      <c r="I267" s="37">
        <v>0</v>
      </c>
      <c r="J267" s="37">
        <v>1</v>
      </c>
      <c r="K267" s="37">
        <v>0</v>
      </c>
      <c r="L267" s="37">
        <v>0</v>
      </c>
      <c r="M267" s="37">
        <v>0</v>
      </c>
      <c r="N267" s="37">
        <f t="shared" si="36"/>
        <v>67</v>
      </c>
      <c r="O267" s="37">
        <f t="shared" si="36"/>
        <v>11</v>
      </c>
      <c r="P267" s="37">
        <f t="shared" si="37"/>
        <v>78</v>
      </c>
    </row>
    <row r="268" spans="1:17" ht="15.75">
      <c r="B268" s="1005" t="s">
        <v>54</v>
      </c>
      <c r="C268" s="1011"/>
      <c r="D268" s="37">
        <v>98</v>
      </c>
      <c r="E268" s="37">
        <v>58</v>
      </c>
      <c r="F268" s="37">
        <v>42</v>
      </c>
      <c r="G268" s="37">
        <v>24</v>
      </c>
      <c r="H268" s="37">
        <v>1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f t="shared" si="36"/>
        <v>141</v>
      </c>
      <c r="O268" s="37">
        <f t="shared" si="36"/>
        <v>82</v>
      </c>
      <c r="P268" s="37">
        <f t="shared" si="37"/>
        <v>223</v>
      </c>
    </row>
    <row r="269" spans="1:17" ht="15.75">
      <c r="B269" s="1005" t="s">
        <v>55</v>
      </c>
      <c r="C269" s="1011"/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f t="shared" si="36"/>
        <v>0</v>
      </c>
      <c r="O269" s="37">
        <f t="shared" si="36"/>
        <v>0</v>
      </c>
      <c r="P269" s="37">
        <f t="shared" si="37"/>
        <v>0</v>
      </c>
    </row>
    <row r="270" spans="1:17" ht="15.75">
      <c r="B270" s="1005" t="s">
        <v>56</v>
      </c>
      <c r="C270" s="16" t="s">
        <v>99</v>
      </c>
      <c r="D270" s="37">
        <v>250</v>
      </c>
      <c r="E270" s="37">
        <v>121</v>
      </c>
      <c r="F270" s="37">
        <v>61</v>
      </c>
      <c r="G270" s="37">
        <v>19</v>
      </c>
      <c r="H270" s="37">
        <v>5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f t="shared" si="36"/>
        <v>316</v>
      </c>
      <c r="O270" s="37">
        <f t="shared" si="36"/>
        <v>140</v>
      </c>
      <c r="P270" s="37">
        <f t="shared" si="37"/>
        <v>456</v>
      </c>
    </row>
    <row r="271" spans="1:17" ht="15.75">
      <c r="B271" s="1005"/>
      <c r="C271" s="16" t="s">
        <v>100</v>
      </c>
      <c r="D271" s="37">
        <v>396</v>
      </c>
      <c r="E271" s="37">
        <v>291</v>
      </c>
      <c r="F271" s="37">
        <v>202</v>
      </c>
      <c r="G271" s="37">
        <v>133</v>
      </c>
      <c r="H271" s="37">
        <v>7</v>
      </c>
      <c r="I271" s="37">
        <v>1</v>
      </c>
      <c r="J271" s="37">
        <v>0</v>
      </c>
      <c r="K271" s="37">
        <v>0</v>
      </c>
      <c r="L271" s="37">
        <v>0</v>
      </c>
      <c r="M271" s="37">
        <v>0</v>
      </c>
      <c r="N271" s="37">
        <f t="shared" si="36"/>
        <v>605</v>
      </c>
      <c r="O271" s="37">
        <f t="shared" si="36"/>
        <v>425</v>
      </c>
      <c r="P271" s="37">
        <f t="shared" si="37"/>
        <v>1030</v>
      </c>
    </row>
    <row r="272" spans="1:17" ht="15.75">
      <c r="B272" s="1005"/>
      <c r="C272" s="16" t="s">
        <v>101</v>
      </c>
      <c r="D272" s="37">
        <v>17</v>
      </c>
      <c r="E272" s="37">
        <v>10</v>
      </c>
      <c r="F272" s="37">
        <v>4</v>
      </c>
      <c r="G272" s="37">
        <v>0</v>
      </c>
      <c r="H272" s="37">
        <v>1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f t="shared" si="36"/>
        <v>22</v>
      </c>
      <c r="O272" s="37">
        <f t="shared" si="36"/>
        <v>10</v>
      </c>
      <c r="P272" s="37">
        <f t="shared" si="37"/>
        <v>32</v>
      </c>
    </row>
    <row r="273" spans="2:16" ht="15.75">
      <c r="B273" s="1005"/>
      <c r="C273" s="16" t="s">
        <v>104</v>
      </c>
      <c r="D273" s="37">
        <v>204</v>
      </c>
      <c r="E273" s="37">
        <v>150</v>
      </c>
      <c r="F273" s="37">
        <v>85</v>
      </c>
      <c r="G273" s="37">
        <v>65</v>
      </c>
      <c r="H273" s="37">
        <v>3</v>
      </c>
      <c r="I273" s="37">
        <v>3</v>
      </c>
      <c r="J273" s="37">
        <v>0</v>
      </c>
      <c r="K273" s="37">
        <v>0</v>
      </c>
      <c r="L273" s="37">
        <v>0</v>
      </c>
      <c r="M273" s="37">
        <v>0</v>
      </c>
      <c r="N273" s="37">
        <f t="shared" si="36"/>
        <v>292</v>
      </c>
      <c r="O273" s="37">
        <f t="shared" si="36"/>
        <v>218</v>
      </c>
      <c r="P273" s="37">
        <f t="shared" si="37"/>
        <v>510</v>
      </c>
    </row>
    <row r="274" spans="2:16" ht="15.75">
      <c r="B274" s="1005"/>
      <c r="C274" s="16" t="s">
        <v>105</v>
      </c>
      <c r="D274" s="37">
        <v>115</v>
      </c>
      <c r="E274" s="37">
        <v>58</v>
      </c>
      <c r="F274" s="37">
        <v>10</v>
      </c>
      <c r="G274" s="37">
        <v>10</v>
      </c>
      <c r="H274" s="37">
        <v>2</v>
      </c>
      <c r="I274" s="37">
        <v>1</v>
      </c>
      <c r="J274" s="37">
        <v>0</v>
      </c>
      <c r="K274" s="37">
        <v>0</v>
      </c>
      <c r="L274" s="37">
        <v>0</v>
      </c>
      <c r="M274" s="37">
        <v>0</v>
      </c>
      <c r="N274" s="37">
        <f t="shared" si="36"/>
        <v>127</v>
      </c>
      <c r="O274" s="37">
        <f t="shared" si="36"/>
        <v>69</v>
      </c>
      <c r="P274" s="37">
        <f t="shared" si="37"/>
        <v>196</v>
      </c>
    </row>
    <row r="275" spans="2:16" ht="15.75">
      <c r="B275" s="1005"/>
      <c r="C275" s="16" t="s">
        <v>106</v>
      </c>
      <c r="D275" s="37">
        <v>198</v>
      </c>
      <c r="E275" s="37">
        <v>167</v>
      </c>
      <c r="F275" s="37">
        <v>60</v>
      </c>
      <c r="G275" s="37">
        <v>33</v>
      </c>
      <c r="H275" s="37">
        <v>0</v>
      </c>
      <c r="I275" s="37">
        <v>0</v>
      </c>
      <c r="J275" s="37">
        <v>0</v>
      </c>
      <c r="K275" s="37">
        <v>0</v>
      </c>
      <c r="L275" s="37">
        <v>1</v>
      </c>
      <c r="M275" s="37">
        <v>0</v>
      </c>
      <c r="N275" s="37">
        <f t="shared" si="36"/>
        <v>259</v>
      </c>
      <c r="O275" s="37">
        <f t="shared" si="36"/>
        <v>200</v>
      </c>
      <c r="P275" s="37">
        <f t="shared" si="37"/>
        <v>459</v>
      </c>
    </row>
    <row r="276" spans="2:16" ht="15.75">
      <c r="B276" s="1005" t="s">
        <v>63</v>
      </c>
      <c r="C276" s="1011"/>
      <c r="D276" s="37">
        <v>48</v>
      </c>
      <c r="E276" s="37">
        <v>18</v>
      </c>
      <c r="F276" s="37">
        <v>6</v>
      </c>
      <c r="G276" s="37">
        <v>3</v>
      </c>
      <c r="H276" s="37">
        <v>1</v>
      </c>
      <c r="I276" s="37">
        <v>1</v>
      </c>
      <c r="J276" s="37">
        <v>0</v>
      </c>
      <c r="K276" s="37">
        <v>0</v>
      </c>
      <c r="L276" s="37">
        <v>0</v>
      </c>
      <c r="M276" s="37">
        <v>0</v>
      </c>
      <c r="N276" s="37">
        <f t="shared" si="36"/>
        <v>55</v>
      </c>
      <c r="O276" s="37">
        <f t="shared" si="36"/>
        <v>22</v>
      </c>
      <c r="P276" s="37">
        <f t="shared" si="37"/>
        <v>77</v>
      </c>
    </row>
    <row r="277" spans="2:16" ht="15.75">
      <c r="B277" s="1005" t="s">
        <v>64</v>
      </c>
      <c r="C277" s="1011"/>
      <c r="D277" s="37">
        <v>58</v>
      </c>
      <c r="E277" s="37">
        <v>33</v>
      </c>
      <c r="F277" s="37">
        <v>53</v>
      </c>
      <c r="G277" s="37">
        <v>17</v>
      </c>
      <c r="H277" s="37">
        <v>20</v>
      </c>
      <c r="I277" s="37">
        <v>8</v>
      </c>
      <c r="J277" s="37">
        <v>1</v>
      </c>
      <c r="K277" s="37">
        <v>1</v>
      </c>
      <c r="L277" s="37">
        <v>1</v>
      </c>
      <c r="M277" s="37">
        <v>0</v>
      </c>
      <c r="N277" s="37">
        <f t="shared" si="36"/>
        <v>133</v>
      </c>
      <c r="O277" s="37">
        <f t="shared" si="36"/>
        <v>59</v>
      </c>
      <c r="P277" s="37">
        <f t="shared" si="37"/>
        <v>192</v>
      </c>
    </row>
    <row r="278" spans="2:16" ht="15.75">
      <c r="B278" s="1005" t="s">
        <v>133</v>
      </c>
      <c r="C278" s="1011"/>
      <c r="D278" s="37">
        <v>193</v>
      </c>
      <c r="E278" s="37">
        <v>77</v>
      </c>
      <c r="F278" s="37">
        <v>97</v>
      </c>
      <c r="G278" s="37">
        <v>28</v>
      </c>
      <c r="H278" s="37">
        <v>22</v>
      </c>
      <c r="I278" s="37">
        <v>4</v>
      </c>
      <c r="J278" s="37">
        <v>4</v>
      </c>
      <c r="K278" s="37">
        <v>1</v>
      </c>
      <c r="L278" s="37">
        <v>4</v>
      </c>
      <c r="M278" s="37">
        <v>1</v>
      </c>
      <c r="N278" s="37">
        <f t="shared" si="36"/>
        <v>320</v>
      </c>
      <c r="O278" s="37">
        <f t="shared" si="36"/>
        <v>111</v>
      </c>
      <c r="P278" s="37">
        <f t="shared" si="37"/>
        <v>431</v>
      </c>
    </row>
    <row r="279" spans="2:16" ht="15.75">
      <c r="B279" s="1005" t="s">
        <v>135</v>
      </c>
      <c r="C279" s="1011"/>
      <c r="D279" s="37">
        <v>299</v>
      </c>
      <c r="E279" s="37">
        <v>113</v>
      </c>
      <c r="F279" s="37">
        <v>99</v>
      </c>
      <c r="G279" s="37">
        <v>81</v>
      </c>
      <c r="H279" s="37">
        <v>16</v>
      </c>
      <c r="I279" s="37">
        <v>6</v>
      </c>
      <c r="J279" s="37">
        <v>3</v>
      </c>
      <c r="K279" s="37">
        <v>0</v>
      </c>
      <c r="L279" s="37">
        <v>6</v>
      </c>
      <c r="M279" s="37">
        <v>0</v>
      </c>
      <c r="N279" s="37">
        <f t="shared" si="36"/>
        <v>423</v>
      </c>
      <c r="O279" s="37">
        <f t="shared" si="36"/>
        <v>200</v>
      </c>
      <c r="P279" s="37">
        <f t="shared" si="37"/>
        <v>623</v>
      </c>
    </row>
    <row r="280" spans="2:16" ht="15.75">
      <c r="B280" s="1005" t="s">
        <v>134</v>
      </c>
      <c r="C280" s="1011"/>
      <c r="D280" s="37">
        <v>134</v>
      </c>
      <c r="E280" s="37">
        <v>82</v>
      </c>
      <c r="F280" s="37">
        <v>22</v>
      </c>
      <c r="G280" s="37">
        <v>12</v>
      </c>
      <c r="H280" s="37">
        <v>1</v>
      </c>
      <c r="I280" s="37">
        <v>0</v>
      </c>
      <c r="J280" s="37">
        <v>4</v>
      </c>
      <c r="K280" s="37">
        <v>0</v>
      </c>
      <c r="L280" s="37">
        <v>1</v>
      </c>
      <c r="M280" s="37">
        <v>0</v>
      </c>
      <c r="N280" s="37">
        <f t="shared" si="36"/>
        <v>162</v>
      </c>
      <c r="O280" s="37">
        <f t="shared" si="36"/>
        <v>94</v>
      </c>
      <c r="P280" s="37">
        <f t="shared" si="37"/>
        <v>256</v>
      </c>
    </row>
    <row r="281" spans="2:16" ht="15.75">
      <c r="B281" s="1005" t="s">
        <v>68</v>
      </c>
      <c r="C281" s="1011"/>
      <c r="D281" s="37">
        <v>40</v>
      </c>
      <c r="E281" s="37">
        <v>17</v>
      </c>
      <c r="F281" s="37">
        <v>31</v>
      </c>
      <c r="G281" s="37">
        <v>6</v>
      </c>
      <c r="H281" s="37">
        <v>9</v>
      </c>
      <c r="I281" s="37">
        <v>1</v>
      </c>
      <c r="J281" s="37">
        <v>0</v>
      </c>
      <c r="K281" s="37">
        <v>0</v>
      </c>
      <c r="L281" s="37">
        <v>0</v>
      </c>
      <c r="M281" s="37">
        <v>0</v>
      </c>
      <c r="N281" s="37">
        <f t="shared" si="36"/>
        <v>80</v>
      </c>
      <c r="O281" s="37">
        <f t="shared" si="36"/>
        <v>24</v>
      </c>
      <c r="P281" s="37">
        <f t="shared" si="37"/>
        <v>104</v>
      </c>
    </row>
    <row r="282" spans="2:16" ht="15.75">
      <c r="B282" s="1005" t="s">
        <v>69</v>
      </c>
      <c r="C282" s="1011"/>
      <c r="D282" s="37">
        <v>88</v>
      </c>
      <c r="E282" s="37">
        <v>29</v>
      </c>
      <c r="F282" s="37">
        <v>9</v>
      </c>
      <c r="G282" s="37">
        <v>4</v>
      </c>
      <c r="H282" s="37">
        <v>1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f t="shared" si="36"/>
        <v>98</v>
      </c>
      <c r="O282" s="37">
        <f t="shared" si="36"/>
        <v>33</v>
      </c>
      <c r="P282" s="37">
        <f t="shared" si="37"/>
        <v>131</v>
      </c>
    </row>
    <row r="283" spans="2:16" ht="15.75">
      <c r="B283" s="1005" t="s">
        <v>70</v>
      </c>
      <c r="C283" s="1011"/>
      <c r="D283" s="37">
        <v>325</v>
      </c>
      <c r="E283" s="37">
        <v>110</v>
      </c>
      <c r="F283" s="37">
        <v>81</v>
      </c>
      <c r="G283" s="37">
        <v>29</v>
      </c>
      <c r="H283" s="37">
        <v>11</v>
      </c>
      <c r="I283" s="37">
        <v>7</v>
      </c>
      <c r="J283" s="37">
        <v>3</v>
      </c>
      <c r="K283" s="37">
        <v>0</v>
      </c>
      <c r="L283" s="37">
        <v>1</v>
      </c>
      <c r="M283" s="37">
        <v>0</v>
      </c>
      <c r="N283" s="37">
        <f t="shared" si="36"/>
        <v>421</v>
      </c>
      <c r="O283" s="37">
        <f t="shared" si="36"/>
        <v>146</v>
      </c>
      <c r="P283" s="37">
        <f t="shared" si="37"/>
        <v>567</v>
      </c>
    </row>
    <row r="284" spans="2:16" ht="15.75">
      <c r="B284" s="1005" t="s">
        <v>71</v>
      </c>
      <c r="C284" s="1011"/>
      <c r="D284" s="37">
        <v>33</v>
      </c>
      <c r="E284" s="37">
        <v>20</v>
      </c>
      <c r="F284" s="37">
        <v>31</v>
      </c>
      <c r="G284" s="37">
        <v>7</v>
      </c>
      <c r="H284" s="37">
        <v>2</v>
      </c>
      <c r="I284" s="37">
        <v>2</v>
      </c>
      <c r="J284" s="37">
        <v>0</v>
      </c>
      <c r="K284" s="37">
        <v>0</v>
      </c>
      <c r="L284" s="37">
        <v>0</v>
      </c>
      <c r="M284" s="37">
        <v>0</v>
      </c>
      <c r="N284" s="37">
        <f t="shared" si="36"/>
        <v>66</v>
      </c>
      <c r="O284" s="37">
        <f t="shared" si="36"/>
        <v>29</v>
      </c>
      <c r="P284" s="37">
        <f t="shared" si="37"/>
        <v>95</v>
      </c>
    </row>
    <row r="285" spans="2:16" ht="15.75">
      <c r="B285" s="1005" t="s">
        <v>72</v>
      </c>
      <c r="C285" s="1011"/>
      <c r="D285" s="37">
        <v>1565</v>
      </c>
      <c r="E285" s="37">
        <v>649</v>
      </c>
      <c r="F285" s="37">
        <v>794</v>
      </c>
      <c r="G285" s="37">
        <v>351</v>
      </c>
      <c r="H285" s="37">
        <v>78</v>
      </c>
      <c r="I285" s="37">
        <v>32</v>
      </c>
      <c r="J285" s="37">
        <v>15</v>
      </c>
      <c r="K285" s="37">
        <v>8</v>
      </c>
      <c r="L285" s="37">
        <v>2</v>
      </c>
      <c r="M285" s="37">
        <v>1</v>
      </c>
      <c r="N285" s="37">
        <f t="shared" si="36"/>
        <v>2454</v>
      </c>
      <c r="O285" s="37">
        <f t="shared" si="36"/>
        <v>1041</v>
      </c>
      <c r="P285" s="37">
        <f t="shared" si="37"/>
        <v>3495</v>
      </c>
    </row>
    <row r="286" spans="2:16" ht="15.75">
      <c r="B286" s="1004" t="s">
        <v>32</v>
      </c>
      <c r="C286" s="1015"/>
      <c r="D286" s="39">
        <f t="shared" ref="D286:M286" si="38">SUM(D266:D285)</f>
        <v>4536</v>
      </c>
      <c r="E286" s="39">
        <f t="shared" si="38"/>
        <v>2231</v>
      </c>
      <c r="F286" s="39">
        <f t="shared" si="38"/>
        <v>1797</v>
      </c>
      <c r="G286" s="39">
        <f t="shared" si="38"/>
        <v>883</v>
      </c>
      <c r="H286" s="39">
        <f t="shared" si="38"/>
        <v>198</v>
      </c>
      <c r="I286" s="39">
        <f t="shared" si="38"/>
        <v>73</v>
      </c>
      <c r="J286" s="39">
        <f t="shared" si="38"/>
        <v>35</v>
      </c>
      <c r="K286" s="39">
        <f t="shared" si="38"/>
        <v>11</v>
      </c>
      <c r="L286" s="39">
        <f t="shared" si="38"/>
        <v>20</v>
      </c>
      <c r="M286" s="39">
        <f t="shared" si="38"/>
        <v>3</v>
      </c>
      <c r="N286" s="37">
        <f t="shared" si="36"/>
        <v>6586</v>
      </c>
      <c r="O286" s="37">
        <f t="shared" si="36"/>
        <v>3201</v>
      </c>
      <c r="P286" s="37">
        <f t="shared" si="37"/>
        <v>9787</v>
      </c>
    </row>
    <row r="291" spans="1:15" ht="30.75">
      <c r="A291" s="1020" t="s">
        <v>147</v>
      </c>
      <c r="B291" s="1020"/>
      <c r="C291" s="1020"/>
      <c r="D291" s="1020"/>
      <c r="E291" s="1020"/>
      <c r="F291" s="1020"/>
      <c r="G291" s="1020"/>
      <c r="H291" s="1020"/>
      <c r="I291" s="1020"/>
      <c r="J291" s="1020"/>
      <c r="K291" s="1020"/>
      <c r="L291" s="1020"/>
      <c r="M291" s="1020"/>
      <c r="N291" s="1020"/>
      <c r="O291" s="1020"/>
    </row>
    <row r="292" spans="1:15">
      <c r="A292" s="1021" t="s">
        <v>12</v>
      </c>
      <c r="B292" s="1021"/>
      <c r="C292" s="1021"/>
      <c r="D292" s="1021"/>
      <c r="E292" s="1021"/>
      <c r="F292" s="1021"/>
      <c r="G292" s="1021"/>
      <c r="H292" s="1021"/>
      <c r="I292" s="1021"/>
      <c r="J292" s="1021"/>
      <c r="K292" s="1021"/>
      <c r="L292" s="1021"/>
      <c r="M292" s="1021"/>
      <c r="N292" s="1021"/>
      <c r="O292" s="1021"/>
    </row>
    <row r="293" spans="1:15">
      <c r="A293" s="1021"/>
      <c r="B293" s="1021"/>
      <c r="C293" s="1021"/>
      <c r="D293" s="1021"/>
      <c r="E293" s="1021"/>
      <c r="F293" s="1021"/>
      <c r="G293" s="1021"/>
      <c r="H293" s="1021"/>
      <c r="I293" s="1021"/>
      <c r="J293" s="1021"/>
      <c r="K293" s="1021"/>
      <c r="L293" s="1021"/>
      <c r="M293" s="1021"/>
      <c r="N293" s="1021"/>
      <c r="O293" s="1021"/>
    </row>
    <row r="294" spans="1:15" ht="15.75">
      <c r="A294" s="1017" t="s">
        <v>40</v>
      </c>
      <c r="B294" s="1017"/>
      <c r="C294" s="1016" t="s">
        <v>73</v>
      </c>
      <c r="D294" s="1017"/>
      <c r="E294" s="1016" t="s">
        <v>44</v>
      </c>
      <c r="F294" s="1017"/>
      <c r="G294" s="1016" t="s">
        <v>74</v>
      </c>
      <c r="H294" s="1017"/>
      <c r="I294" s="1016" t="s">
        <v>78</v>
      </c>
      <c r="J294" s="1017"/>
      <c r="K294" s="1016" t="s">
        <v>79</v>
      </c>
      <c r="L294" s="1016"/>
      <c r="M294" s="1016" t="s">
        <v>32</v>
      </c>
      <c r="N294" s="1016"/>
      <c r="O294" s="1016"/>
    </row>
    <row r="295" spans="1:15" ht="15.75">
      <c r="A295" s="1017"/>
      <c r="B295" s="1017"/>
      <c r="C295" s="48" t="s">
        <v>128</v>
      </c>
      <c r="D295" s="48" t="s">
        <v>34</v>
      </c>
      <c r="E295" s="48" t="s">
        <v>128</v>
      </c>
      <c r="F295" s="48" t="s">
        <v>34</v>
      </c>
      <c r="G295" s="48" t="s">
        <v>128</v>
      </c>
      <c r="H295" s="48" t="s">
        <v>34</v>
      </c>
      <c r="I295" s="48" t="s">
        <v>128</v>
      </c>
      <c r="J295" s="48" t="s">
        <v>34</v>
      </c>
      <c r="K295" s="48" t="s">
        <v>128</v>
      </c>
      <c r="L295" s="48" t="s">
        <v>34</v>
      </c>
      <c r="M295" s="48" t="s">
        <v>128</v>
      </c>
      <c r="N295" s="48" t="s">
        <v>34</v>
      </c>
      <c r="O295" s="48" t="s">
        <v>32</v>
      </c>
    </row>
    <row r="296" spans="1:15" ht="15.75">
      <c r="A296" s="1017" t="s">
        <v>52</v>
      </c>
      <c r="B296" s="1017"/>
      <c r="C296" s="49">
        <f t="shared" ref="C296:L296" si="39">D266+C239</f>
        <v>29702</v>
      </c>
      <c r="D296" s="49">
        <f t="shared" si="39"/>
        <v>26974</v>
      </c>
      <c r="E296" s="49">
        <f t="shared" si="39"/>
        <v>11362</v>
      </c>
      <c r="F296" s="49">
        <f t="shared" si="39"/>
        <v>9602</v>
      </c>
      <c r="G296" s="49">
        <f t="shared" si="39"/>
        <v>5268</v>
      </c>
      <c r="H296" s="49">
        <f t="shared" si="39"/>
        <v>4331</v>
      </c>
      <c r="I296" s="49">
        <f t="shared" si="39"/>
        <v>2659</v>
      </c>
      <c r="J296" s="49">
        <f t="shared" si="39"/>
        <v>1944</v>
      </c>
      <c r="K296" s="49">
        <f t="shared" si="39"/>
        <v>1226</v>
      </c>
      <c r="L296" s="49">
        <f t="shared" si="39"/>
        <v>700</v>
      </c>
      <c r="M296" s="49">
        <f>SUM(K296,I296,G296,E296,C296)</f>
        <v>50217</v>
      </c>
      <c r="N296" s="49">
        <f>SUM(L296,J296,H296,F296,D296)</f>
        <v>43551</v>
      </c>
      <c r="O296" s="49">
        <f>SUM(M296:N296)</f>
        <v>93768</v>
      </c>
    </row>
    <row r="297" spans="1:15" ht="15.75">
      <c r="A297" s="1017" t="s">
        <v>53</v>
      </c>
      <c r="B297" s="1017"/>
      <c r="C297" s="49">
        <f t="shared" ref="C297:L315" si="40">D267+C240</f>
        <v>11645</v>
      </c>
      <c r="D297" s="49">
        <f t="shared" si="40"/>
        <v>10646</v>
      </c>
      <c r="E297" s="49">
        <f t="shared" si="40"/>
        <v>9111</v>
      </c>
      <c r="F297" s="49">
        <f t="shared" si="40"/>
        <v>8219</v>
      </c>
      <c r="G297" s="49">
        <f t="shared" si="40"/>
        <v>2159</v>
      </c>
      <c r="H297" s="49">
        <f t="shared" si="40"/>
        <v>2475</v>
      </c>
      <c r="I297" s="49">
        <f t="shared" si="40"/>
        <v>1007</v>
      </c>
      <c r="J297" s="49">
        <f t="shared" si="40"/>
        <v>593</v>
      </c>
      <c r="K297" s="49">
        <f t="shared" si="40"/>
        <v>644</v>
      </c>
      <c r="L297" s="49">
        <f t="shared" si="40"/>
        <v>249</v>
      </c>
      <c r="M297" s="49">
        <f t="shared" ref="M297:N315" si="41">SUM(K297,I297,G297,E297,C297)</f>
        <v>24566</v>
      </c>
      <c r="N297" s="49">
        <f t="shared" si="41"/>
        <v>22182</v>
      </c>
      <c r="O297" s="49">
        <f t="shared" ref="O297:O315" si="42">SUM(M297:N297)</f>
        <v>46748</v>
      </c>
    </row>
    <row r="298" spans="1:15" ht="15.75">
      <c r="A298" s="1017" t="s">
        <v>54</v>
      </c>
      <c r="B298" s="1017"/>
      <c r="C298" s="49">
        <f t="shared" si="40"/>
        <v>10584</v>
      </c>
      <c r="D298" s="49">
        <f t="shared" si="40"/>
        <v>9218</v>
      </c>
      <c r="E298" s="49">
        <f t="shared" si="40"/>
        <v>5325</v>
      </c>
      <c r="F298" s="49">
        <f t="shared" si="40"/>
        <v>4900</v>
      </c>
      <c r="G298" s="49">
        <f t="shared" si="40"/>
        <v>1405</v>
      </c>
      <c r="H298" s="49">
        <f t="shared" si="40"/>
        <v>1276</v>
      </c>
      <c r="I298" s="49">
        <f t="shared" si="40"/>
        <v>477</v>
      </c>
      <c r="J298" s="49">
        <f t="shared" si="40"/>
        <v>402</v>
      </c>
      <c r="K298" s="49">
        <f t="shared" si="40"/>
        <v>200</v>
      </c>
      <c r="L298" s="49">
        <f t="shared" si="40"/>
        <v>158</v>
      </c>
      <c r="M298" s="49">
        <f t="shared" si="41"/>
        <v>17991</v>
      </c>
      <c r="N298" s="49">
        <f t="shared" si="41"/>
        <v>15954</v>
      </c>
      <c r="O298" s="49">
        <f t="shared" si="42"/>
        <v>33945</v>
      </c>
    </row>
    <row r="299" spans="1:15" ht="15.75">
      <c r="A299" s="1017" t="s">
        <v>55</v>
      </c>
      <c r="B299" s="1017"/>
      <c r="C299" s="49">
        <f t="shared" si="40"/>
        <v>16465</v>
      </c>
      <c r="D299" s="49">
        <f t="shared" si="40"/>
        <v>15535</v>
      </c>
      <c r="E299" s="49">
        <f t="shared" si="40"/>
        <v>3458</v>
      </c>
      <c r="F299" s="49">
        <f t="shared" si="40"/>
        <v>2931</v>
      </c>
      <c r="G299" s="49">
        <f t="shared" si="40"/>
        <v>1612</v>
      </c>
      <c r="H299" s="49">
        <f t="shared" si="40"/>
        <v>1182</v>
      </c>
      <c r="I299" s="49">
        <f t="shared" si="40"/>
        <v>707</v>
      </c>
      <c r="J299" s="49">
        <f t="shared" si="40"/>
        <v>482</v>
      </c>
      <c r="K299" s="49">
        <f t="shared" si="40"/>
        <v>349</v>
      </c>
      <c r="L299" s="49">
        <f t="shared" si="40"/>
        <v>199</v>
      </c>
      <c r="M299" s="49">
        <f t="shared" si="41"/>
        <v>22591</v>
      </c>
      <c r="N299" s="49">
        <f t="shared" si="41"/>
        <v>20329</v>
      </c>
      <c r="O299" s="49">
        <f t="shared" si="42"/>
        <v>42920</v>
      </c>
    </row>
    <row r="300" spans="1:15" ht="15.75">
      <c r="A300" s="1017" t="s">
        <v>56</v>
      </c>
      <c r="B300" s="48" t="s">
        <v>57</v>
      </c>
      <c r="C300" s="49">
        <f t="shared" si="40"/>
        <v>11023</v>
      </c>
      <c r="D300" s="49">
        <f t="shared" si="40"/>
        <v>9843</v>
      </c>
      <c r="E300" s="49">
        <f t="shared" si="40"/>
        <v>4534</v>
      </c>
      <c r="F300" s="49">
        <f t="shared" si="40"/>
        <v>4815</v>
      </c>
      <c r="G300" s="49">
        <f t="shared" si="40"/>
        <v>1045</v>
      </c>
      <c r="H300" s="49">
        <f t="shared" si="40"/>
        <v>911</v>
      </c>
      <c r="I300" s="49">
        <f t="shared" si="40"/>
        <v>377</v>
      </c>
      <c r="J300" s="49">
        <f t="shared" si="40"/>
        <v>330</v>
      </c>
      <c r="K300" s="49">
        <f t="shared" si="40"/>
        <v>155</v>
      </c>
      <c r="L300" s="49">
        <f t="shared" si="40"/>
        <v>94</v>
      </c>
      <c r="M300" s="49">
        <f t="shared" si="41"/>
        <v>17134</v>
      </c>
      <c r="N300" s="49">
        <f t="shared" si="41"/>
        <v>15993</v>
      </c>
      <c r="O300" s="49">
        <f t="shared" si="42"/>
        <v>33127</v>
      </c>
    </row>
    <row r="301" spans="1:15" ht="15.75">
      <c r="A301" s="1017"/>
      <c r="B301" s="48" t="s">
        <v>58</v>
      </c>
      <c r="C301" s="49">
        <f t="shared" si="40"/>
        <v>23622</v>
      </c>
      <c r="D301" s="49">
        <f t="shared" si="40"/>
        <v>21636</v>
      </c>
      <c r="E301" s="49">
        <f t="shared" si="40"/>
        <v>5175</v>
      </c>
      <c r="F301" s="49">
        <f t="shared" si="40"/>
        <v>4334</v>
      </c>
      <c r="G301" s="49">
        <f t="shared" si="40"/>
        <v>2222</v>
      </c>
      <c r="H301" s="49">
        <f t="shared" si="40"/>
        <v>1759</v>
      </c>
      <c r="I301" s="49">
        <f t="shared" si="40"/>
        <v>1006</v>
      </c>
      <c r="J301" s="49">
        <f t="shared" si="40"/>
        <v>671</v>
      </c>
      <c r="K301" s="49">
        <f t="shared" si="40"/>
        <v>321</v>
      </c>
      <c r="L301" s="49">
        <f t="shared" si="40"/>
        <v>170</v>
      </c>
      <c r="M301" s="49">
        <f t="shared" si="41"/>
        <v>32346</v>
      </c>
      <c r="N301" s="49">
        <f t="shared" si="41"/>
        <v>28570</v>
      </c>
      <c r="O301" s="49">
        <f t="shared" si="42"/>
        <v>60916</v>
      </c>
    </row>
    <row r="302" spans="1:15" ht="15.75">
      <c r="A302" s="1017"/>
      <c r="B302" s="48" t="s">
        <v>59</v>
      </c>
      <c r="C302" s="49">
        <f t="shared" si="40"/>
        <v>10036</v>
      </c>
      <c r="D302" s="49">
        <f t="shared" si="40"/>
        <v>7871</v>
      </c>
      <c r="E302" s="49">
        <f t="shared" si="40"/>
        <v>3699</v>
      </c>
      <c r="F302" s="49">
        <f t="shared" si="40"/>
        <v>4615</v>
      </c>
      <c r="G302" s="49">
        <f t="shared" si="40"/>
        <v>1252</v>
      </c>
      <c r="H302" s="49">
        <f t="shared" si="40"/>
        <v>1116</v>
      </c>
      <c r="I302" s="49">
        <f t="shared" si="40"/>
        <v>532</v>
      </c>
      <c r="J302" s="49">
        <f t="shared" si="40"/>
        <v>581</v>
      </c>
      <c r="K302" s="49">
        <f t="shared" si="40"/>
        <v>337</v>
      </c>
      <c r="L302" s="49">
        <f t="shared" si="40"/>
        <v>148</v>
      </c>
      <c r="M302" s="49">
        <f t="shared" si="41"/>
        <v>15856</v>
      </c>
      <c r="N302" s="49">
        <f t="shared" si="41"/>
        <v>14331</v>
      </c>
      <c r="O302" s="49">
        <f t="shared" si="42"/>
        <v>30187</v>
      </c>
    </row>
    <row r="303" spans="1:15" ht="15.75">
      <c r="A303" s="1017"/>
      <c r="B303" s="48" t="s">
        <v>60</v>
      </c>
      <c r="C303" s="49">
        <f t="shared" si="40"/>
        <v>5146</v>
      </c>
      <c r="D303" s="49">
        <f t="shared" si="40"/>
        <v>5940</v>
      </c>
      <c r="E303" s="49">
        <f t="shared" si="40"/>
        <v>3249</v>
      </c>
      <c r="F303" s="49">
        <f t="shared" si="40"/>
        <v>2794</v>
      </c>
      <c r="G303" s="49">
        <f t="shared" si="40"/>
        <v>730</v>
      </c>
      <c r="H303" s="49">
        <f t="shared" si="40"/>
        <v>604</v>
      </c>
      <c r="I303" s="49">
        <f t="shared" si="40"/>
        <v>293</v>
      </c>
      <c r="J303" s="49">
        <f t="shared" si="40"/>
        <v>234</v>
      </c>
      <c r="K303" s="49">
        <f t="shared" si="40"/>
        <v>149</v>
      </c>
      <c r="L303" s="49">
        <f t="shared" si="40"/>
        <v>106</v>
      </c>
      <c r="M303" s="49">
        <f t="shared" si="41"/>
        <v>9567</v>
      </c>
      <c r="N303" s="49">
        <f t="shared" si="41"/>
        <v>9678</v>
      </c>
      <c r="O303" s="49">
        <f t="shared" si="42"/>
        <v>19245</v>
      </c>
    </row>
    <row r="304" spans="1:15" ht="15.75">
      <c r="A304" s="1017"/>
      <c r="B304" s="48" t="s">
        <v>61</v>
      </c>
      <c r="C304" s="49">
        <f t="shared" si="40"/>
        <v>12372</v>
      </c>
      <c r="D304" s="49">
        <f t="shared" si="40"/>
        <v>10344</v>
      </c>
      <c r="E304" s="49">
        <f t="shared" si="40"/>
        <v>5826</v>
      </c>
      <c r="F304" s="49">
        <f t="shared" si="40"/>
        <v>6311</v>
      </c>
      <c r="G304" s="49">
        <f t="shared" si="40"/>
        <v>1444</v>
      </c>
      <c r="H304" s="49">
        <f t="shared" si="40"/>
        <v>1331</v>
      </c>
      <c r="I304" s="49">
        <f t="shared" si="40"/>
        <v>625</v>
      </c>
      <c r="J304" s="49">
        <f t="shared" si="40"/>
        <v>467</v>
      </c>
      <c r="K304" s="49">
        <f t="shared" si="40"/>
        <v>287</v>
      </c>
      <c r="L304" s="49">
        <f t="shared" si="40"/>
        <v>201</v>
      </c>
      <c r="M304" s="49">
        <f t="shared" si="41"/>
        <v>20554</v>
      </c>
      <c r="N304" s="49">
        <f t="shared" si="41"/>
        <v>18654</v>
      </c>
      <c r="O304" s="49">
        <f t="shared" si="42"/>
        <v>39208</v>
      </c>
    </row>
    <row r="305" spans="1:15" ht="15.75">
      <c r="A305" s="1017"/>
      <c r="B305" s="48" t="s">
        <v>62</v>
      </c>
      <c r="C305" s="49">
        <f t="shared" si="40"/>
        <v>8932</v>
      </c>
      <c r="D305" s="49">
        <f t="shared" si="40"/>
        <v>8481</v>
      </c>
      <c r="E305" s="49">
        <f t="shared" si="40"/>
        <v>4390</v>
      </c>
      <c r="F305" s="49">
        <f t="shared" si="40"/>
        <v>3816</v>
      </c>
      <c r="G305" s="49">
        <f t="shared" si="40"/>
        <v>1014</v>
      </c>
      <c r="H305" s="49">
        <f t="shared" si="40"/>
        <v>967</v>
      </c>
      <c r="I305" s="49">
        <f t="shared" si="40"/>
        <v>423</v>
      </c>
      <c r="J305" s="49">
        <f t="shared" si="40"/>
        <v>294</v>
      </c>
      <c r="K305" s="49">
        <f t="shared" si="40"/>
        <v>194</v>
      </c>
      <c r="L305" s="49">
        <f t="shared" si="40"/>
        <v>106</v>
      </c>
      <c r="M305" s="49">
        <f t="shared" si="41"/>
        <v>14953</v>
      </c>
      <c r="N305" s="49">
        <f t="shared" si="41"/>
        <v>13664</v>
      </c>
      <c r="O305" s="49">
        <f t="shared" si="42"/>
        <v>28617</v>
      </c>
    </row>
    <row r="306" spans="1:15" ht="15.75">
      <c r="A306" s="1017" t="s">
        <v>63</v>
      </c>
      <c r="B306" s="1017"/>
      <c r="C306" s="49">
        <f t="shared" si="40"/>
        <v>16326</v>
      </c>
      <c r="D306" s="49">
        <f t="shared" si="40"/>
        <v>14143</v>
      </c>
      <c r="E306" s="49">
        <f t="shared" si="40"/>
        <v>7708</v>
      </c>
      <c r="F306" s="49">
        <f t="shared" si="40"/>
        <v>7341</v>
      </c>
      <c r="G306" s="49">
        <f t="shared" si="40"/>
        <v>3021</v>
      </c>
      <c r="H306" s="49">
        <f t="shared" si="40"/>
        <v>2715</v>
      </c>
      <c r="I306" s="49">
        <f t="shared" si="40"/>
        <v>1382</v>
      </c>
      <c r="J306" s="49">
        <f t="shared" si="40"/>
        <v>1101</v>
      </c>
      <c r="K306" s="49">
        <f t="shared" si="40"/>
        <v>737</v>
      </c>
      <c r="L306" s="49">
        <f t="shared" si="40"/>
        <v>453</v>
      </c>
      <c r="M306" s="49">
        <f t="shared" si="41"/>
        <v>29174</v>
      </c>
      <c r="N306" s="49">
        <f t="shared" si="41"/>
        <v>25753</v>
      </c>
      <c r="O306" s="49">
        <f t="shared" si="42"/>
        <v>54927</v>
      </c>
    </row>
    <row r="307" spans="1:15" ht="15.75">
      <c r="A307" s="1017" t="s">
        <v>64</v>
      </c>
      <c r="B307" s="1017"/>
      <c r="C307" s="49">
        <f t="shared" si="40"/>
        <v>17198</v>
      </c>
      <c r="D307" s="49">
        <f t="shared" si="40"/>
        <v>14742</v>
      </c>
      <c r="E307" s="49">
        <f t="shared" si="40"/>
        <v>8849</v>
      </c>
      <c r="F307" s="49">
        <f t="shared" si="40"/>
        <v>8504</v>
      </c>
      <c r="G307" s="49">
        <f t="shared" si="40"/>
        <v>3105</v>
      </c>
      <c r="H307" s="49">
        <f t="shared" si="40"/>
        <v>2594</v>
      </c>
      <c r="I307" s="49">
        <f t="shared" si="40"/>
        <v>1684</v>
      </c>
      <c r="J307" s="49">
        <f t="shared" si="40"/>
        <v>1274</v>
      </c>
      <c r="K307" s="49">
        <f t="shared" si="40"/>
        <v>1365</v>
      </c>
      <c r="L307" s="49">
        <f t="shared" si="40"/>
        <v>673</v>
      </c>
      <c r="M307" s="49">
        <f t="shared" si="41"/>
        <v>32201</v>
      </c>
      <c r="N307" s="49">
        <f t="shared" si="41"/>
        <v>27787</v>
      </c>
      <c r="O307" s="49">
        <f t="shared" si="42"/>
        <v>59988</v>
      </c>
    </row>
    <row r="308" spans="1:15" ht="15.75">
      <c r="A308" s="1017" t="s">
        <v>65</v>
      </c>
      <c r="B308" s="1017"/>
      <c r="C308" s="49">
        <f t="shared" si="40"/>
        <v>9955</v>
      </c>
      <c r="D308" s="49">
        <f t="shared" si="40"/>
        <v>8945</v>
      </c>
      <c r="E308" s="49">
        <f t="shared" si="40"/>
        <v>5505</v>
      </c>
      <c r="F308" s="49">
        <f t="shared" si="40"/>
        <v>5129</v>
      </c>
      <c r="G308" s="49">
        <f t="shared" si="40"/>
        <v>2103</v>
      </c>
      <c r="H308" s="49">
        <f t="shared" si="40"/>
        <v>1654</v>
      </c>
      <c r="I308" s="49">
        <f t="shared" si="40"/>
        <v>948</v>
      </c>
      <c r="J308" s="49">
        <f t="shared" si="40"/>
        <v>777</v>
      </c>
      <c r="K308" s="49">
        <f t="shared" si="40"/>
        <v>575</v>
      </c>
      <c r="L308" s="49">
        <f t="shared" si="40"/>
        <v>323</v>
      </c>
      <c r="M308" s="49">
        <f t="shared" si="41"/>
        <v>19086</v>
      </c>
      <c r="N308" s="49">
        <f t="shared" si="41"/>
        <v>16828</v>
      </c>
      <c r="O308" s="49">
        <f t="shared" si="42"/>
        <v>35914</v>
      </c>
    </row>
    <row r="309" spans="1:15" ht="15.75">
      <c r="A309" s="1017" t="s">
        <v>66</v>
      </c>
      <c r="B309" s="1017"/>
      <c r="C309" s="49">
        <f t="shared" si="40"/>
        <v>13579</v>
      </c>
      <c r="D309" s="49">
        <f t="shared" si="40"/>
        <v>10804</v>
      </c>
      <c r="E309" s="49">
        <f t="shared" si="40"/>
        <v>5091</v>
      </c>
      <c r="F309" s="49">
        <f t="shared" si="40"/>
        <v>5634</v>
      </c>
      <c r="G309" s="49">
        <f t="shared" si="40"/>
        <v>2123</v>
      </c>
      <c r="H309" s="49">
        <f t="shared" si="40"/>
        <v>2025</v>
      </c>
      <c r="I309" s="49">
        <f t="shared" si="40"/>
        <v>1036</v>
      </c>
      <c r="J309" s="49">
        <f t="shared" si="40"/>
        <v>877</v>
      </c>
      <c r="K309" s="49">
        <f t="shared" si="40"/>
        <v>562</v>
      </c>
      <c r="L309" s="49">
        <f t="shared" si="40"/>
        <v>351</v>
      </c>
      <c r="M309" s="49">
        <f t="shared" si="41"/>
        <v>22391</v>
      </c>
      <c r="N309" s="49">
        <f t="shared" si="41"/>
        <v>19691</v>
      </c>
      <c r="O309" s="49">
        <f t="shared" si="42"/>
        <v>42082</v>
      </c>
    </row>
    <row r="310" spans="1:15" ht="15.75">
      <c r="A310" s="1017" t="s">
        <v>92</v>
      </c>
      <c r="B310" s="1017"/>
      <c r="C310" s="49">
        <f t="shared" si="40"/>
        <v>13270</v>
      </c>
      <c r="D310" s="49">
        <f t="shared" si="40"/>
        <v>9831</v>
      </c>
      <c r="E310" s="49">
        <f t="shared" si="40"/>
        <v>4603</v>
      </c>
      <c r="F310" s="49">
        <f t="shared" si="40"/>
        <v>5161</v>
      </c>
      <c r="G310" s="49">
        <f t="shared" si="40"/>
        <v>1605</v>
      </c>
      <c r="H310" s="49">
        <f t="shared" si="40"/>
        <v>1575</v>
      </c>
      <c r="I310" s="49">
        <f t="shared" si="40"/>
        <v>658</v>
      </c>
      <c r="J310" s="49">
        <f t="shared" si="40"/>
        <v>583</v>
      </c>
      <c r="K310" s="49">
        <f t="shared" si="40"/>
        <v>411</v>
      </c>
      <c r="L310" s="49">
        <f t="shared" si="40"/>
        <v>212</v>
      </c>
      <c r="M310" s="49">
        <f t="shared" si="41"/>
        <v>20547</v>
      </c>
      <c r="N310" s="49">
        <f t="shared" si="41"/>
        <v>17362</v>
      </c>
      <c r="O310" s="49">
        <f t="shared" si="42"/>
        <v>37909</v>
      </c>
    </row>
    <row r="311" spans="1:15" ht="15.75">
      <c r="A311" s="1017" t="s">
        <v>68</v>
      </c>
      <c r="B311" s="1017"/>
      <c r="C311" s="49">
        <f t="shared" si="40"/>
        <v>6519</v>
      </c>
      <c r="D311" s="49">
        <f t="shared" si="40"/>
        <v>5295</v>
      </c>
      <c r="E311" s="49">
        <f t="shared" si="40"/>
        <v>3695</v>
      </c>
      <c r="F311" s="49">
        <f t="shared" si="40"/>
        <v>3521</v>
      </c>
      <c r="G311" s="49">
        <f t="shared" si="40"/>
        <v>1506</v>
      </c>
      <c r="H311" s="49">
        <f t="shared" si="40"/>
        <v>1294</v>
      </c>
      <c r="I311" s="49">
        <f t="shared" si="40"/>
        <v>720</v>
      </c>
      <c r="J311" s="49">
        <f t="shared" si="40"/>
        <v>467</v>
      </c>
      <c r="K311" s="49">
        <f t="shared" si="40"/>
        <v>392</v>
      </c>
      <c r="L311" s="49">
        <f t="shared" si="40"/>
        <v>215</v>
      </c>
      <c r="M311" s="49">
        <f t="shared" si="41"/>
        <v>12832</v>
      </c>
      <c r="N311" s="49">
        <f t="shared" si="41"/>
        <v>10792</v>
      </c>
      <c r="O311" s="49">
        <f t="shared" si="42"/>
        <v>23624</v>
      </c>
    </row>
    <row r="312" spans="1:15" ht="15.75">
      <c r="A312" s="1017" t="s">
        <v>69</v>
      </c>
      <c r="B312" s="1017"/>
      <c r="C312" s="49">
        <f t="shared" si="40"/>
        <v>11468</v>
      </c>
      <c r="D312" s="49">
        <f t="shared" si="40"/>
        <v>8525</v>
      </c>
      <c r="E312" s="49">
        <f t="shared" si="40"/>
        <v>5643</v>
      </c>
      <c r="F312" s="49">
        <f t="shared" si="40"/>
        <v>5850</v>
      </c>
      <c r="G312" s="49">
        <f t="shared" si="40"/>
        <v>2187</v>
      </c>
      <c r="H312" s="49">
        <f t="shared" si="40"/>
        <v>1906</v>
      </c>
      <c r="I312" s="49">
        <f t="shared" si="40"/>
        <v>956</v>
      </c>
      <c r="J312" s="49">
        <f t="shared" si="40"/>
        <v>593</v>
      </c>
      <c r="K312" s="49">
        <f t="shared" si="40"/>
        <v>567</v>
      </c>
      <c r="L312" s="49">
        <f t="shared" si="40"/>
        <v>199</v>
      </c>
      <c r="M312" s="49">
        <f t="shared" si="41"/>
        <v>20821</v>
      </c>
      <c r="N312" s="49">
        <f t="shared" si="41"/>
        <v>17073</v>
      </c>
      <c r="O312" s="49">
        <f t="shared" si="42"/>
        <v>37894</v>
      </c>
    </row>
    <row r="313" spans="1:15" ht="15.75">
      <c r="A313" s="1017" t="s">
        <v>70</v>
      </c>
      <c r="B313" s="1017"/>
      <c r="C313" s="49">
        <f t="shared" si="40"/>
        <v>16127</v>
      </c>
      <c r="D313" s="49">
        <f t="shared" si="40"/>
        <v>11724</v>
      </c>
      <c r="E313" s="49">
        <f t="shared" si="40"/>
        <v>9833</v>
      </c>
      <c r="F313" s="49">
        <f t="shared" si="40"/>
        <v>10708</v>
      </c>
      <c r="G313" s="49">
        <f t="shared" si="40"/>
        <v>4101</v>
      </c>
      <c r="H313" s="49">
        <f t="shared" si="40"/>
        <v>3699</v>
      </c>
      <c r="I313" s="49">
        <f t="shared" si="40"/>
        <v>2081</v>
      </c>
      <c r="J313" s="49">
        <f t="shared" si="40"/>
        <v>1524</v>
      </c>
      <c r="K313" s="49">
        <f t="shared" si="40"/>
        <v>1184</v>
      </c>
      <c r="L313" s="49">
        <f t="shared" si="40"/>
        <v>577</v>
      </c>
      <c r="M313" s="49">
        <f t="shared" si="41"/>
        <v>33326</v>
      </c>
      <c r="N313" s="49">
        <f t="shared" si="41"/>
        <v>28232</v>
      </c>
      <c r="O313" s="49">
        <f t="shared" si="42"/>
        <v>61558</v>
      </c>
    </row>
    <row r="314" spans="1:15" ht="15.75">
      <c r="A314" s="1017" t="s">
        <v>71</v>
      </c>
      <c r="B314" s="1017"/>
      <c r="C314" s="49">
        <f t="shared" si="40"/>
        <v>7330</v>
      </c>
      <c r="D314" s="49">
        <f t="shared" si="40"/>
        <v>6229</v>
      </c>
      <c r="E314" s="49">
        <f t="shared" si="40"/>
        <v>4913</v>
      </c>
      <c r="F314" s="49">
        <f t="shared" si="40"/>
        <v>4236</v>
      </c>
      <c r="G314" s="49">
        <f t="shared" si="40"/>
        <v>2378</v>
      </c>
      <c r="H314" s="49">
        <f t="shared" si="40"/>
        <v>1243</v>
      </c>
      <c r="I314" s="49">
        <f t="shared" si="40"/>
        <v>1893</v>
      </c>
      <c r="J314" s="49">
        <f t="shared" si="40"/>
        <v>865</v>
      </c>
      <c r="K314" s="49">
        <f t="shared" si="40"/>
        <v>1401</v>
      </c>
      <c r="L314" s="49">
        <f t="shared" si="40"/>
        <v>301</v>
      </c>
      <c r="M314" s="49">
        <f t="shared" si="41"/>
        <v>17915</v>
      </c>
      <c r="N314" s="49">
        <f t="shared" si="41"/>
        <v>12874</v>
      </c>
      <c r="O314" s="49">
        <f t="shared" si="42"/>
        <v>30789</v>
      </c>
    </row>
    <row r="315" spans="1:15" ht="15.75">
      <c r="A315" s="1017" t="s">
        <v>72</v>
      </c>
      <c r="B315" s="1017"/>
      <c r="C315" s="49">
        <f t="shared" si="40"/>
        <v>26619</v>
      </c>
      <c r="D315" s="49">
        <f t="shared" si="40"/>
        <v>22234</v>
      </c>
      <c r="E315" s="49">
        <f t="shared" si="40"/>
        <v>12621</v>
      </c>
      <c r="F315" s="49">
        <f t="shared" si="40"/>
        <v>12468</v>
      </c>
      <c r="G315" s="49">
        <f t="shared" si="40"/>
        <v>4286</v>
      </c>
      <c r="H315" s="49">
        <f t="shared" si="40"/>
        <v>3992</v>
      </c>
      <c r="I315" s="49">
        <f>J285+I258</f>
        <v>1925</v>
      </c>
      <c r="J315" s="49">
        <f>K285+J258</f>
        <v>1522</v>
      </c>
      <c r="K315" s="49">
        <f>L285+K258</f>
        <v>894</v>
      </c>
      <c r="L315" s="49">
        <f>M285+L258</f>
        <v>560</v>
      </c>
      <c r="M315" s="49">
        <f t="shared" si="41"/>
        <v>46345</v>
      </c>
      <c r="N315" s="49">
        <f t="shared" si="41"/>
        <v>40776</v>
      </c>
      <c r="O315" s="49">
        <f t="shared" si="42"/>
        <v>87121</v>
      </c>
    </row>
    <row r="316" spans="1:15" ht="15.75">
      <c r="A316" s="1017" t="s">
        <v>32</v>
      </c>
      <c r="B316" s="1017"/>
      <c r="C316" s="49">
        <f t="shared" ref="C316:L316" si="43">SUM(C296:C315)</f>
        <v>277918</v>
      </c>
      <c r="D316" s="49">
        <f t="shared" si="43"/>
        <v>238960</v>
      </c>
      <c r="E316" s="49">
        <f t="shared" si="43"/>
        <v>124590</v>
      </c>
      <c r="F316" s="49">
        <f t="shared" si="43"/>
        <v>120889</v>
      </c>
      <c r="G316" s="49">
        <f t="shared" si="43"/>
        <v>44566</v>
      </c>
      <c r="H316" s="49">
        <f t="shared" si="43"/>
        <v>38649</v>
      </c>
      <c r="I316" s="49">
        <f t="shared" si="43"/>
        <v>21389</v>
      </c>
      <c r="J316" s="49">
        <f t="shared" si="43"/>
        <v>15581</v>
      </c>
      <c r="K316" s="49">
        <f t="shared" si="43"/>
        <v>11950</v>
      </c>
      <c r="L316" s="49">
        <f t="shared" si="43"/>
        <v>5995</v>
      </c>
      <c r="M316" s="49">
        <f>SUM(K316,I316,G316,E316,C316)</f>
        <v>480413</v>
      </c>
      <c r="N316" s="49">
        <f>SUM(L316,J316,H316,F316,D316)</f>
        <v>420074</v>
      </c>
      <c r="O316" s="49">
        <f>SUM(M316:N316)</f>
        <v>900487</v>
      </c>
    </row>
    <row r="317" spans="1:15" ht="15.75">
      <c r="A317" s="42"/>
      <c r="B317" s="42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</row>
    <row r="318" spans="1:15" ht="15.75">
      <c r="A318" s="42"/>
      <c r="B318" s="42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</row>
    <row r="321" spans="1:15" ht="30.75">
      <c r="A321" s="1003" t="s">
        <v>155</v>
      </c>
      <c r="B321" s="1003"/>
      <c r="C321" s="1003"/>
      <c r="D321" s="1003"/>
      <c r="E321" s="1003"/>
      <c r="F321" s="1003"/>
      <c r="G321" s="1003"/>
      <c r="H321" s="1003"/>
      <c r="I321" s="1003"/>
      <c r="J321" s="1003"/>
      <c r="K321" s="1003"/>
      <c r="L321" s="1003"/>
      <c r="M321" s="1003"/>
      <c r="N321" s="1003"/>
      <c r="O321" s="1003"/>
    </row>
    <row r="322" spans="1:15">
      <c r="A322" s="993" t="s">
        <v>18</v>
      </c>
      <c r="B322" s="993"/>
      <c r="C322" s="993"/>
      <c r="D322" s="993"/>
      <c r="E322" s="993"/>
      <c r="F322" s="993"/>
      <c r="G322" s="993"/>
      <c r="H322" s="993"/>
      <c r="I322" s="993"/>
      <c r="J322" s="993"/>
      <c r="K322" s="993"/>
      <c r="L322" s="993"/>
      <c r="M322" s="993"/>
      <c r="N322" s="993"/>
      <c r="O322" s="993"/>
    </row>
    <row r="323" spans="1:15">
      <c r="A323" s="993"/>
      <c r="B323" s="993"/>
      <c r="C323" s="993"/>
      <c r="D323" s="993"/>
      <c r="E323" s="993"/>
      <c r="F323" s="993"/>
      <c r="G323" s="993"/>
      <c r="H323" s="993"/>
      <c r="I323" s="993"/>
      <c r="J323" s="993"/>
      <c r="K323" s="993"/>
      <c r="L323" s="993"/>
      <c r="M323" s="993"/>
      <c r="N323" s="993"/>
      <c r="O323" s="993"/>
    </row>
    <row r="324" spans="1:15" ht="15.75">
      <c r="A324" s="992" t="s">
        <v>40</v>
      </c>
      <c r="B324" s="992"/>
      <c r="C324" s="985" t="s">
        <v>44</v>
      </c>
      <c r="D324" s="992"/>
      <c r="E324" s="985" t="s">
        <v>74</v>
      </c>
      <c r="F324" s="992"/>
      <c r="G324" s="985" t="s">
        <v>80</v>
      </c>
      <c r="H324" s="992"/>
      <c r="I324" s="985" t="s">
        <v>81</v>
      </c>
      <c r="J324" s="992"/>
      <c r="K324" s="985" t="s">
        <v>82</v>
      </c>
      <c r="L324" s="985"/>
      <c r="M324" s="985" t="s">
        <v>32</v>
      </c>
      <c r="N324" s="985"/>
      <c r="O324" s="985"/>
    </row>
    <row r="325" spans="1:15" ht="15.75">
      <c r="A325" s="992"/>
      <c r="B325" s="992"/>
      <c r="C325" s="18" t="s">
        <v>128</v>
      </c>
      <c r="D325" s="18" t="s">
        <v>34</v>
      </c>
      <c r="E325" s="18" t="s">
        <v>128</v>
      </c>
      <c r="F325" s="18" t="s">
        <v>34</v>
      </c>
      <c r="G325" s="18" t="s">
        <v>128</v>
      </c>
      <c r="H325" s="18" t="s">
        <v>34</v>
      </c>
      <c r="I325" s="18" t="s">
        <v>128</v>
      </c>
      <c r="J325" s="18" t="s">
        <v>34</v>
      </c>
      <c r="K325" s="18" t="s">
        <v>128</v>
      </c>
      <c r="L325" s="18" t="s">
        <v>34</v>
      </c>
      <c r="M325" s="18" t="s">
        <v>128</v>
      </c>
      <c r="N325" s="18" t="s">
        <v>34</v>
      </c>
      <c r="O325" s="18" t="s">
        <v>32</v>
      </c>
    </row>
    <row r="326" spans="1:15" ht="15.75">
      <c r="A326" s="989" t="s">
        <v>52</v>
      </c>
      <c r="B326" s="989"/>
      <c r="C326" s="4">
        <v>24713</v>
      </c>
      <c r="D326" s="4">
        <v>22419</v>
      </c>
      <c r="E326" s="4">
        <v>10863</v>
      </c>
      <c r="F326" s="4">
        <v>9243</v>
      </c>
      <c r="G326" s="4">
        <v>6125</v>
      </c>
      <c r="H326" s="4">
        <v>5009</v>
      </c>
      <c r="I326" s="4">
        <v>3465</v>
      </c>
      <c r="J326" s="4">
        <v>2289</v>
      </c>
      <c r="K326" s="4">
        <v>1850</v>
      </c>
      <c r="L326" s="4">
        <v>861</v>
      </c>
      <c r="M326" s="4">
        <f>K326+I326+G326+E326+C326</f>
        <v>47016</v>
      </c>
      <c r="N326" s="4">
        <f>L326+J326+H326+F326+D326</f>
        <v>39821</v>
      </c>
      <c r="O326" s="4">
        <f>SUM(M326:N326)</f>
        <v>86837</v>
      </c>
    </row>
    <row r="327" spans="1:15" ht="15.75">
      <c r="A327" s="989" t="s">
        <v>53</v>
      </c>
      <c r="B327" s="989"/>
      <c r="C327" s="4">
        <v>10768</v>
      </c>
      <c r="D327" s="4">
        <v>8826</v>
      </c>
      <c r="E327" s="4">
        <v>8064</v>
      </c>
      <c r="F327" s="4">
        <v>7139</v>
      </c>
      <c r="G327" s="4">
        <v>2798</v>
      </c>
      <c r="H327" s="4">
        <v>1709</v>
      </c>
      <c r="I327" s="4">
        <v>906</v>
      </c>
      <c r="J327" s="4">
        <v>668</v>
      </c>
      <c r="K327" s="4">
        <v>921</v>
      </c>
      <c r="L327" s="4">
        <v>377</v>
      </c>
      <c r="M327" s="4">
        <f t="shared" ref="M327:N345" si="44">K327+I327+G327+E327+C327</f>
        <v>23457</v>
      </c>
      <c r="N327" s="4">
        <f t="shared" si="44"/>
        <v>18719</v>
      </c>
      <c r="O327" s="4">
        <f t="shared" ref="O327:O345" si="45">SUM(M327:N327)</f>
        <v>42176</v>
      </c>
    </row>
    <row r="328" spans="1:15" ht="15.75">
      <c r="A328" s="989" t="s">
        <v>54</v>
      </c>
      <c r="B328" s="989"/>
      <c r="C328" s="4">
        <v>9521</v>
      </c>
      <c r="D328" s="4">
        <v>8233</v>
      </c>
      <c r="E328" s="4">
        <v>5086</v>
      </c>
      <c r="F328" s="4">
        <v>4521</v>
      </c>
      <c r="G328" s="4">
        <v>1732</v>
      </c>
      <c r="H328" s="4">
        <v>1435</v>
      </c>
      <c r="I328" s="4">
        <v>818</v>
      </c>
      <c r="J328" s="4">
        <v>526</v>
      </c>
      <c r="K328" s="4">
        <v>381</v>
      </c>
      <c r="L328" s="4">
        <v>190</v>
      </c>
      <c r="M328" s="4">
        <f t="shared" si="44"/>
        <v>17538</v>
      </c>
      <c r="N328" s="4">
        <f t="shared" si="44"/>
        <v>14905</v>
      </c>
      <c r="O328" s="4">
        <f t="shared" si="45"/>
        <v>32443</v>
      </c>
    </row>
    <row r="329" spans="1:15" ht="15.75">
      <c r="A329" s="989" t="s">
        <v>55</v>
      </c>
      <c r="B329" s="989"/>
      <c r="C329" s="4">
        <v>14757</v>
      </c>
      <c r="D329" s="4">
        <v>13727</v>
      </c>
      <c r="E329" s="4">
        <v>3659</v>
      </c>
      <c r="F329" s="4">
        <v>3058</v>
      </c>
      <c r="G329" s="4">
        <v>1869</v>
      </c>
      <c r="H329" s="4">
        <v>1465</v>
      </c>
      <c r="I329" s="4">
        <v>942</v>
      </c>
      <c r="J329" s="4">
        <v>614</v>
      </c>
      <c r="K329" s="4">
        <v>600</v>
      </c>
      <c r="L329" s="4">
        <v>223</v>
      </c>
      <c r="M329" s="4">
        <f t="shared" si="44"/>
        <v>21827</v>
      </c>
      <c r="N329" s="4">
        <f t="shared" si="44"/>
        <v>19087</v>
      </c>
      <c r="O329" s="4">
        <f t="shared" si="45"/>
        <v>40914</v>
      </c>
    </row>
    <row r="330" spans="1:15" ht="15.75">
      <c r="A330" s="989" t="s">
        <v>56</v>
      </c>
      <c r="B330" s="3" t="s">
        <v>57</v>
      </c>
      <c r="C330" s="4">
        <v>9559</v>
      </c>
      <c r="D330" s="4">
        <v>8574</v>
      </c>
      <c r="E330" s="4">
        <v>4351</v>
      </c>
      <c r="F330" s="4">
        <v>4086</v>
      </c>
      <c r="G330" s="4">
        <v>1115</v>
      </c>
      <c r="H330" s="4">
        <v>997</v>
      </c>
      <c r="I330" s="4">
        <v>520</v>
      </c>
      <c r="J330" s="4">
        <v>373</v>
      </c>
      <c r="K330" s="4">
        <v>222</v>
      </c>
      <c r="L330" s="4">
        <v>127</v>
      </c>
      <c r="M330" s="4">
        <f t="shared" si="44"/>
        <v>15767</v>
      </c>
      <c r="N330" s="4">
        <f t="shared" si="44"/>
        <v>14157</v>
      </c>
      <c r="O330" s="4">
        <f t="shared" si="45"/>
        <v>29924</v>
      </c>
    </row>
    <row r="331" spans="1:15" ht="15.75">
      <c r="A331" s="989"/>
      <c r="B331" s="3" t="s">
        <v>58</v>
      </c>
      <c r="C331" s="4">
        <v>21411</v>
      </c>
      <c r="D331" s="4">
        <v>18742</v>
      </c>
      <c r="E331" s="4">
        <v>4915</v>
      </c>
      <c r="F331" s="4">
        <v>4201</v>
      </c>
      <c r="G331" s="4">
        <v>2398</v>
      </c>
      <c r="H331" s="4">
        <v>1806</v>
      </c>
      <c r="I331" s="4">
        <v>1249</v>
      </c>
      <c r="J331" s="4">
        <v>801</v>
      </c>
      <c r="K331" s="4">
        <v>556</v>
      </c>
      <c r="L331" s="4">
        <v>222</v>
      </c>
      <c r="M331" s="4">
        <f t="shared" si="44"/>
        <v>30529</v>
      </c>
      <c r="N331" s="4">
        <f t="shared" si="44"/>
        <v>25772</v>
      </c>
      <c r="O331" s="4">
        <f t="shared" si="45"/>
        <v>56301</v>
      </c>
    </row>
    <row r="332" spans="1:15" ht="15.75">
      <c r="A332" s="989"/>
      <c r="B332" s="3" t="s">
        <v>59</v>
      </c>
      <c r="C332" s="4">
        <v>8393</v>
      </c>
      <c r="D332" s="4">
        <v>7020</v>
      </c>
      <c r="E332" s="4">
        <v>4040</v>
      </c>
      <c r="F332" s="4">
        <v>4327</v>
      </c>
      <c r="G332" s="4">
        <v>1490</v>
      </c>
      <c r="H332" s="4">
        <v>1272</v>
      </c>
      <c r="I332" s="4">
        <v>741</v>
      </c>
      <c r="J332" s="4">
        <v>508</v>
      </c>
      <c r="K332" s="4">
        <v>445</v>
      </c>
      <c r="L332" s="4">
        <v>231</v>
      </c>
      <c r="M332" s="4">
        <f t="shared" si="44"/>
        <v>15109</v>
      </c>
      <c r="N332" s="4">
        <f t="shared" si="44"/>
        <v>13358</v>
      </c>
      <c r="O332" s="4">
        <f t="shared" si="45"/>
        <v>28467</v>
      </c>
    </row>
    <row r="333" spans="1:15" ht="15.75">
      <c r="A333" s="989"/>
      <c r="B333" s="3" t="s">
        <v>89</v>
      </c>
      <c r="C333" s="4">
        <v>5362</v>
      </c>
      <c r="D333" s="4">
        <v>4815</v>
      </c>
      <c r="E333" s="4">
        <v>2905</v>
      </c>
      <c r="F333" s="4">
        <v>2520</v>
      </c>
      <c r="G333" s="4">
        <v>730</v>
      </c>
      <c r="H333" s="4">
        <v>628</v>
      </c>
      <c r="I333" s="4">
        <v>388</v>
      </c>
      <c r="J333" s="4">
        <v>262</v>
      </c>
      <c r="K333" s="4">
        <v>200</v>
      </c>
      <c r="L333" s="4">
        <v>99</v>
      </c>
      <c r="M333" s="4">
        <f t="shared" si="44"/>
        <v>9585</v>
      </c>
      <c r="N333" s="4">
        <f t="shared" si="44"/>
        <v>8324</v>
      </c>
      <c r="O333" s="4">
        <f t="shared" si="45"/>
        <v>17909</v>
      </c>
    </row>
    <row r="334" spans="1:15" ht="15.75">
      <c r="A334" s="989"/>
      <c r="B334" s="3" t="s">
        <v>90</v>
      </c>
      <c r="C334" s="4">
        <v>10809</v>
      </c>
      <c r="D334" s="4">
        <v>8854</v>
      </c>
      <c r="E334" s="4">
        <v>5859</v>
      </c>
      <c r="F334" s="4">
        <v>5763</v>
      </c>
      <c r="G334" s="4">
        <v>1769</v>
      </c>
      <c r="H334" s="4">
        <v>1389</v>
      </c>
      <c r="I334" s="4">
        <v>779</v>
      </c>
      <c r="J334" s="4">
        <v>604</v>
      </c>
      <c r="K334" s="4">
        <v>435</v>
      </c>
      <c r="L334" s="4">
        <v>272</v>
      </c>
      <c r="M334" s="4">
        <f t="shared" si="44"/>
        <v>19651</v>
      </c>
      <c r="N334" s="4">
        <f t="shared" si="44"/>
        <v>16882</v>
      </c>
      <c r="O334" s="4">
        <f t="shared" si="45"/>
        <v>36533</v>
      </c>
    </row>
    <row r="335" spans="1:15" ht="15.75">
      <c r="A335" s="989"/>
      <c r="B335" s="3" t="s">
        <v>91</v>
      </c>
      <c r="C335" s="4">
        <v>8023</v>
      </c>
      <c r="D335" s="4">
        <v>7376</v>
      </c>
      <c r="E335" s="4">
        <v>4224</v>
      </c>
      <c r="F335" s="4">
        <v>3700</v>
      </c>
      <c r="G335" s="4">
        <v>1493</v>
      </c>
      <c r="H335" s="4">
        <v>1063</v>
      </c>
      <c r="I335" s="4">
        <v>594</v>
      </c>
      <c r="J335" s="4">
        <v>360</v>
      </c>
      <c r="K335" s="4">
        <v>274</v>
      </c>
      <c r="L335" s="4">
        <v>153</v>
      </c>
      <c r="M335" s="4">
        <f t="shared" si="44"/>
        <v>14608</v>
      </c>
      <c r="N335" s="4">
        <f t="shared" si="44"/>
        <v>12652</v>
      </c>
      <c r="O335" s="4">
        <f t="shared" si="45"/>
        <v>27260</v>
      </c>
    </row>
    <row r="336" spans="1:15" ht="15.75">
      <c r="A336" s="989" t="s">
        <v>63</v>
      </c>
      <c r="B336" s="989"/>
      <c r="C336" s="4">
        <v>15363</v>
      </c>
      <c r="D336" s="4">
        <v>12652</v>
      </c>
      <c r="E336" s="4">
        <v>7160</v>
      </c>
      <c r="F336" s="4">
        <v>6730</v>
      </c>
      <c r="G336" s="4">
        <v>3048</v>
      </c>
      <c r="H336" s="4">
        <v>2914</v>
      </c>
      <c r="I336" s="4">
        <v>1621</v>
      </c>
      <c r="J336" s="4">
        <v>1195</v>
      </c>
      <c r="K336" s="4">
        <v>972</v>
      </c>
      <c r="L336" s="4">
        <v>528</v>
      </c>
      <c r="M336" s="4">
        <f t="shared" si="44"/>
        <v>28164</v>
      </c>
      <c r="N336" s="4">
        <f t="shared" si="44"/>
        <v>24019</v>
      </c>
      <c r="O336" s="4">
        <f t="shared" si="45"/>
        <v>52183</v>
      </c>
    </row>
    <row r="337" spans="1:17" ht="15.75">
      <c r="A337" s="989" t="s">
        <v>64</v>
      </c>
      <c r="B337" s="989"/>
      <c r="C337" s="4">
        <v>15087</v>
      </c>
      <c r="D337" s="4">
        <v>12584</v>
      </c>
      <c r="E337" s="4">
        <v>8479</v>
      </c>
      <c r="F337" s="4">
        <v>7895</v>
      </c>
      <c r="G337" s="4">
        <v>3515</v>
      </c>
      <c r="H337" s="4">
        <v>3120</v>
      </c>
      <c r="I337" s="4">
        <v>1996</v>
      </c>
      <c r="J337" s="4">
        <v>1479</v>
      </c>
      <c r="K337" s="4">
        <v>1738</v>
      </c>
      <c r="L337" s="4">
        <v>929</v>
      </c>
      <c r="M337" s="4">
        <f t="shared" si="44"/>
        <v>30815</v>
      </c>
      <c r="N337" s="4">
        <f t="shared" si="44"/>
        <v>26007</v>
      </c>
      <c r="O337" s="4">
        <f t="shared" si="45"/>
        <v>56822</v>
      </c>
    </row>
    <row r="338" spans="1:17" ht="15.75">
      <c r="A338" s="989" t="s">
        <v>65</v>
      </c>
      <c r="B338" s="989"/>
      <c r="C338" s="4">
        <v>8795</v>
      </c>
      <c r="D338" s="4">
        <v>7373</v>
      </c>
      <c r="E338" s="4">
        <v>5000</v>
      </c>
      <c r="F338" s="4">
        <v>4968</v>
      </c>
      <c r="G338" s="4">
        <v>2442</v>
      </c>
      <c r="H338" s="4">
        <v>1887</v>
      </c>
      <c r="I338" s="4">
        <v>1257</v>
      </c>
      <c r="J338" s="4">
        <v>880</v>
      </c>
      <c r="K338" s="4">
        <v>770</v>
      </c>
      <c r="L338" s="4">
        <v>482</v>
      </c>
      <c r="M338" s="4">
        <f t="shared" si="44"/>
        <v>18264</v>
      </c>
      <c r="N338" s="4">
        <f t="shared" si="44"/>
        <v>15590</v>
      </c>
      <c r="O338" s="4">
        <f t="shared" si="45"/>
        <v>33854</v>
      </c>
    </row>
    <row r="339" spans="1:17" ht="15.75">
      <c r="A339" s="989" t="s">
        <v>66</v>
      </c>
      <c r="B339" s="989"/>
      <c r="C339" s="4">
        <v>11808</v>
      </c>
      <c r="D339" s="4">
        <v>9294</v>
      </c>
      <c r="E339" s="4">
        <v>5099</v>
      </c>
      <c r="F339" s="4">
        <v>5402</v>
      </c>
      <c r="G339" s="4">
        <v>2506</v>
      </c>
      <c r="H339" s="4">
        <v>2163</v>
      </c>
      <c r="I339" s="4">
        <v>1289</v>
      </c>
      <c r="J339" s="4">
        <v>903</v>
      </c>
      <c r="K339" s="4">
        <v>773</v>
      </c>
      <c r="L339" s="4">
        <v>441</v>
      </c>
      <c r="M339" s="4">
        <f t="shared" si="44"/>
        <v>21475</v>
      </c>
      <c r="N339" s="4">
        <f t="shared" si="44"/>
        <v>18203</v>
      </c>
      <c r="O339" s="4">
        <f t="shared" si="45"/>
        <v>39678</v>
      </c>
    </row>
    <row r="340" spans="1:17" ht="15.75">
      <c r="A340" s="989" t="s">
        <v>92</v>
      </c>
      <c r="B340" s="989"/>
      <c r="C340" s="4">
        <v>11457</v>
      </c>
      <c r="D340" s="4">
        <v>8331</v>
      </c>
      <c r="E340" s="4">
        <v>4632</v>
      </c>
      <c r="F340" s="4">
        <v>4513</v>
      </c>
      <c r="G340" s="4">
        <v>2081</v>
      </c>
      <c r="H340" s="4">
        <v>1731</v>
      </c>
      <c r="I340" s="4">
        <v>1001</v>
      </c>
      <c r="J340" s="4">
        <v>737</v>
      </c>
      <c r="K340" s="4">
        <v>633</v>
      </c>
      <c r="L340" s="4">
        <v>317</v>
      </c>
      <c r="M340" s="4">
        <f t="shared" si="44"/>
        <v>19804</v>
      </c>
      <c r="N340" s="4">
        <f t="shared" si="44"/>
        <v>15629</v>
      </c>
      <c r="O340" s="4">
        <f t="shared" si="45"/>
        <v>35433</v>
      </c>
    </row>
    <row r="341" spans="1:17" ht="15.75">
      <c r="A341" s="989" t="s">
        <v>68</v>
      </c>
      <c r="B341" s="989"/>
      <c r="C341" s="4">
        <v>5539</v>
      </c>
      <c r="D341" s="4">
        <v>4437</v>
      </c>
      <c r="E341" s="4">
        <v>3399</v>
      </c>
      <c r="F341" s="4">
        <v>3030</v>
      </c>
      <c r="G341" s="4">
        <v>1799</v>
      </c>
      <c r="H341" s="4">
        <v>1277</v>
      </c>
      <c r="I341" s="4">
        <v>956</v>
      </c>
      <c r="J341" s="4">
        <v>524</v>
      </c>
      <c r="K341" s="4">
        <v>731</v>
      </c>
      <c r="L341" s="4">
        <v>310</v>
      </c>
      <c r="M341" s="4">
        <f t="shared" si="44"/>
        <v>12424</v>
      </c>
      <c r="N341" s="4">
        <f t="shared" si="44"/>
        <v>9578</v>
      </c>
      <c r="O341" s="4">
        <f t="shared" si="45"/>
        <v>22002</v>
      </c>
    </row>
    <row r="342" spans="1:17" ht="15.75">
      <c r="A342" s="989" t="s">
        <v>69</v>
      </c>
      <c r="B342" s="989"/>
      <c r="C342" s="4">
        <v>9805</v>
      </c>
      <c r="D342" s="4">
        <v>6968</v>
      </c>
      <c r="E342" s="4">
        <v>5366</v>
      </c>
      <c r="F342" s="4">
        <v>5198</v>
      </c>
      <c r="G342" s="4">
        <v>2534</v>
      </c>
      <c r="H342" s="4">
        <v>1786</v>
      </c>
      <c r="I342" s="4">
        <v>1181</v>
      </c>
      <c r="J342" s="4">
        <v>734</v>
      </c>
      <c r="K342" s="4">
        <v>765</v>
      </c>
      <c r="L342" s="4">
        <v>240</v>
      </c>
      <c r="M342" s="4">
        <f t="shared" si="44"/>
        <v>19651</v>
      </c>
      <c r="N342" s="4">
        <f t="shared" si="44"/>
        <v>14926</v>
      </c>
      <c r="O342" s="4">
        <f t="shared" si="45"/>
        <v>34577</v>
      </c>
    </row>
    <row r="343" spans="1:17" ht="15.75">
      <c r="A343" s="989" t="s">
        <v>70</v>
      </c>
      <c r="B343" s="989"/>
      <c r="C343" s="4">
        <v>13155</v>
      </c>
      <c r="D343" s="4">
        <v>9543</v>
      </c>
      <c r="E343" s="4">
        <v>8861</v>
      </c>
      <c r="F343" s="4">
        <v>8859</v>
      </c>
      <c r="G343" s="4">
        <v>4398</v>
      </c>
      <c r="H343" s="4">
        <v>3749</v>
      </c>
      <c r="I343" s="4">
        <v>2446</v>
      </c>
      <c r="J343" s="4">
        <v>1761</v>
      </c>
      <c r="K343" s="4">
        <v>1622</v>
      </c>
      <c r="L343" s="4">
        <v>736</v>
      </c>
      <c r="M343" s="4">
        <f t="shared" si="44"/>
        <v>30482</v>
      </c>
      <c r="N343" s="4">
        <f t="shared" si="44"/>
        <v>24648</v>
      </c>
      <c r="O343" s="4">
        <f t="shared" si="45"/>
        <v>55130</v>
      </c>
    </row>
    <row r="344" spans="1:17" ht="15.75">
      <c r="A344" s="989" t="s">
        <v>71</v>
      </c>
      <c r="B344" s="989"/>
      <c r="C344" s="4">
        <v>7161</v>
      </c>
      <c r="D344" s="4">
        <v>5941</v>
      </c>
      <c r="E344" s="4">
        <v>4151</v>
      </c>
      <c r="F344" s="4">
        <v>3780</v>
      </c>
      <c r="G344" s="4">
        <v>2387</v>
      </c>
      <c r="H344" s="4">
        <v>1978</v>
      </c>
      <c r="I344" s="4">
        <v>1146</v>
      </c>
      <c r="J344" s="4">
        <v>1115</v>
      </c>
      <c r="K344" s="4">
        <v>689</v>
      </c>
      <c r="L344" s="4">
        <v>890</v>
      </c>
      <c r="M344" s="4">
        <f t="shared" si="44"/>
        <v>15534</v>
      </c>
      <c r="N344" s="4">
        <f t="shared" si="44"/>
        <v>13704</v>
      </c>
      <c r="O344" s="4">
        <f t="shared" si="45"/>
        <v>29238</v>
      </c>
    </row>
    <row r="345" spans="1:17" ht="15.75">
      <c r="A345" s="989" t="s">
        <v>72</v>
      </c>
      <c r="B345" s="989"/>
      <c r="C345" s="4">
        <v>22202</v>
      </c>
      <c r="D345" s="4">
        <v>18332</v>
      </c>
      <c r="E345" s="4">
        <v>11542</v>
      </c>
      <c r="F345" s="4">
        <v>11533</v>
      </c>
      <c r="G345" s="4">
        <v>4700</v>
      </c>
      <c r="H345" s="4">
        <v>4014</v>
      </c>
      <c r="I345" s="4">
        <v>2391</v>
      </c>
      <c r="J345" s="4">
        <v>1634</v>
      </c>
      <c r="K345" s="4">
        <v>1314</v>
      </c>
      <c r="L345" s="4">
        <v>695</v>
      </c>
      <c r="M345" s="4">
        <f t="shared" si="44"/>
        <v>42149</v>
      </c>
      <c r="N345" s="4">
        <f t="shared" si="44"/>
        <v>36208</v>
      </c>
      <c r="O345" s="4">
        <f t="shared" si="45"/>
        <v>78357</v>
      </c>
    </row>
    <row r="346" spans="1:17" ht="15.75">
      <c r="A346" s="992" t="s">
        <v>32</v>
      </c>
      <c r="B346" s="992"/>
      <c r="C346" s="20">
        <f t="shared" ref="C346:O346" si="46">SUM(C326:C345)</f>
        <v>243688</v>
      </c>
      <c r="D346" s="20">
        <f t="shared" si="46"/>
        <v>204041</v>
      </c>
      <c r="E346" s="20">
        <f t="shared" si="46"/>
        <v>117655</v>
      </c>
      <c r="F346" s="20">
        <f t="shared" si="46"/>
        <v>110466</v>
      </c>
      <c r="G346" s="20">
        <f t="shared" si="46"/>
        <v>50929</v>
      </c>
      <c r="H346" s="20">
        <f t="shared" si="46"/>
        <v>41392</v>
      </c>
      <c r="I346" s="20">
        <f t="shared" si="46"/>
        <v>25686</v>
      </c>
      <c r="J346" s="20">
        <f t="shared" si="46"/>
        <v>17967</v>
      </c>
      <c r="K346" s="20">
        <f t="shared" si="46"/>
        <v>15891</v>
      </c>
      <c r="L346" s="20">
        <f t="shared" si="46"/>
        <v>8323</v>
      </c>
      <c r="M346" s="20">
        <f t="shared" si="46"/>
        <v>453849</v>
      </c>
      <c r="N346" s="20">
        <f t="shared" si="46"/>
        <v>382189</v>
      </c>
      <c r="O346" s="20">
        <f t="shared" si="46"/>
        <v>836038</v>
      </c>
    </row>
    <row r="349" spans="1:17" ht="30.75">
      <c r="A349" s="993" t="s">
        <v>160</v>
      </c>
      <c r="B349" s="993"/>
      <c r="C349" s="993"/>
      <c r="D349" s="993"/>
      <c r="E349" s="993"/>
      <c r="F349" s="993"/>
      <c r="G349" s="993"/>
      <c r="H349" s="993"/>
      <c r="I349" s="993"/>
      <c r="J349" s="993"/>
      <c r="K349" s="993"/>
      <c r="L349" s="993"/>
      <c r="M349" s="993"/>
      <c r="N349" s="993"/>
      <c r="O349" s="993"/>
      <c r="P349" s="993"/>
      <c r="Q349" s="993"/>
    </row>
    <row r="350" spans="1:17" ht="24.75">
      <c r="A350" s="997" t="s">
        <v>6</v>
      </c>
      <c r="B350" s="997"/>
      <c r="C350" s="997"/>
      <c r="D350" s="997"/>
      <c r="E350" s="997"/>
      <c r="F350" s="997"/>
      <c r="G350" s="997"/>
      <c r="H350" s="997"/>
      <c r="I350" s="997"/>
      <c r="J350" s="997"/>
      <c r="K350" s="997"/>
      <c r="L350" s="997"/>
      <c r="M350" s="997"/>
      <c r="N350" s="997"/>
      <c r="O350" s="997"/>
      <c r="P350" s="997"/>
      <c r="Q350" s="997"/>
    </row>
    <row r="351" spans="1:17" ht="15.75">
      <c r="B351" s="1004" t="s">
        <v>114</v>
      </c>
      <c r="C351" s="1004"/>
      <c r="D351" s="1004" t="s">
        <v>44</v>
      </c>
      <c r="E351" s="1004"/>
      <c r="F351" s="1004" t="s">
        <v>74</v>
      </c>
      <c r="G351" s="1004"/>
      <c r="H351" s="1004" t="s">
        <v>77</v>
      </c>
      <c r="I351" s="1004"/>
      <c r="J351" s="1004" t="s">
        <v>140</v>
      </c>
      <c r="K351" s="1004"/>
      <c r="L351" s="1004" t="s">
        <v>82</v>
      </c>
      <c r="M351" s="1004"/>
      <c r="N351" s="1004" t="s">
        <v>32</v>
      </c>
      <c r="O351" s="1004"/>
      <c r="P351" s="1004"/>
    </row>
    <row r="352" spans="1:17" ht="15.75">
      <c r="B352" s="1004"/>
      <c r="C352" s="1004"/>
      <c r="D352" s="26" t="s">
        <v>33</v>
      </c>
      <c r="E352" s="26" t="s">
        <v>34</v>
      </c>
      <c r="F352" s="26" t="s">
        <v>33</v>
      </c>
      <c r="G352" s="26" t="s">
        <v>34</v>
      </c>
      <c r="H352" s="26" t="s">
        <v>33</v>
      </c>
      <c r="I352" s="26" t="s">
        <v>34</v>
      </c>
      <c r="J352" s="26" t="s">
        <v>33</v>
      </c>
      <c r="K352" s="26" t="s">
        <v>34</v>
      </c>
      <c r="L352" s="26" t="s">
        <v>33</v>
      </c>
      <c r="M352" s="26" t="s">
        <v>34</v>
      </c>
      <c r="N352" s="26" t="s">
        <v>33</v>
      </c>
      <c r="O352" s="26" t="s">
        <v>34</v>
      </c>
      <c r="P352" s="26" t="s">
        <v>32</v>
      </c>
    </row>
    <row r="353" spans="2:16" ht="15.75">
      <c r="B353" s="1005" t="s">
        <v>52</v>
      </c>
      <c r="C353" s="1011"/>
      <c r="D353" s="37">
        <v>304</v>
      </c>
      <c r="E353" s="37">
        <v>144</v>
      </c>
      <c r="F353" s="37">
        <v>95</v>
      </c>
      <c r="G353" s="37">
        <v>36</v>
      </c>
      <c r="H353" s="37">
        <v>19</v>
      </c>
      <c r="I353" s="37">
        <v>4</v>
      </c>
      <c r="J353" s="37">
        <v>4</v>
      </c>
      <c r="K353" s="37">
        <v>1</v>
      </c>
      <c r="L353" s="37">
        <v>4</v>
      </c>
      <c r="M353" s="37">
        <v>1</v>
      </c>
      <c r="N353" s="37">
        <f t="shared" ref="N353:O372" si="47">L353+J353+H353+F353+D353</f>
        <v>426</v>
      </c>
      <c r="O353" s="37">
        <f t="shared" si="47"/>
        <v>186</v>
      </c>
      <c r="P353" s="37">
        <f t="shared" ref="P353:P373" si="48">SUM(N353:O353)</f>
        <v>612</v>
      </c>
    </row>
    <row r="354" spans="2:16" ht="15.75">
      <c r="B354" s="1005" t="s">
        <v>53</v>
      </c>
      <c r="C354" s="1011"/>
      <c r="D354" s="37">
        <v>37</v>
      </c>
      <c r="E354" s="37">
        <v>9</v>
      </c>
      <c r="F354" s="37">
        <v>4</v>
      </c>
      <c r="G354" s="37">
        <v>0</v>
      </c>
      <c r="H354" s="37">
        <v>1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f t="shared" si="47"/>
        <v>42</v>
      </c>
      <c r="O354" s="37">
        <f t="shared" si="47"/>
        <v>9</v>
      </c>
      <c r="P354" s="37">
        <f t="shared" si="48"/>
        <v>51</v>
      </c>
    </row>
    <row r="355" spans="2:16" ht="15.75">
      <c r="B355" s="1005" t="s">
        <v>54</v>
      </c>
      <c r="C355" s="1011"/>
      <c r="D355" s="37">
        <v>78</v>
      </c>
      <c r="E355" s="37">
        <v>61</v>
      </c>
      <c r="F355" s="37">
        <v>11</v>
      </c>
      <c r="G355" s="37">
        <v>5</v>
      </c>
      <c r="H355" s="37">
        <v>1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f t="shared" si="47"/>
        <v>90</v>
      </c>
      <c r="O355" s="37">
        <f t="shared" si="47"/>
        <v>66</v>
      </c>
      <c r="P355" s="37">
        <f t="shared" si="48"/>
        <v>156</v>
      </c>
    </row>
    <row r="356" spans="2:16" ht="15.75">
      <c r="B356" s="1005" t="s">
        <v>55</v>
      </c>
      <c r="C356" s="1011"/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f t="shared" si="47"/>
        <v>0</v>
      </c>
      <c r="O356" s="37">
        <f t="shared" si="47"/>
        <v>0</v>
      </c>
      <c r="P356" s="37">
        <f t="shared" si="48"/>
        <v>0</v>
      </c>
    </row>
    <row r="357" spans="2:16" ht="15.75">
      <c r="B357" s="1005" t="s">
        <v>56</v>
      </c>
      <c r="C357" s="16" t="s">
        <v>99</v>
      </c>
      <c r="D357" s="37">
        <v>165</v>
      </c>
      <c r="E357" s="37">
        <v>70</v>
      </c>
      <c r="F357" s="37">
        <v>34</v>
      </c>
      <c r="G357" s="37">
        <v>12</v>
      </c>
      <c r="H357" s="37">
        <v>4</v>
      </c>
      <c r="I357" s="37">
        <v>0</v>
      </c>
      <c r="J357" s="37">
        <v>1</v>
      </c>
      <c r="K357" s="37">
        <v>0</v>
      </c>
      <c r="L357" s="37">
        <v>0</v>
      </c>
      <c r="M357" s="37">
        <v>0</v>
      </c>
      <c r="N357" s="37">
        <f t="shared" si="47"/>
        <v>204</v>
      </c>
      <c r="O357" s="37">
        <f t="shared" si="47"/>
        <v>82</v>
      </c>
      <c r="P357" s="37">
        <f t="shared" si="48"/>
        <v>286</v>
      </c>
    </row>
    <row r="358" spans="2:16" ht="15.75">
      <c r="B358" s="1005"/>
      <c r="C358" s="16" t="s">
        <v>100</v>
      </c>
      <c r="D358" s="37">
        <v>253</v>
      </c>
      <c r="E358" s="37">
        <v>133</v>
      </c>
      <c r="F358" s="37">
        <v>166</v>
      </c>
      <c r="G358" s="37">
        <v>106</v>
      </c>
      <c r="H358" s="37">
        <v>6</v>
      </c>
      <c r="I358" s="37">
        <v>2</v>
      </c>
      <c r="J358" s="37">
        <v>1</v>
      </c>
      <c r="K358" s="37">
        <v>0</v>
      </c>
      <c r="L358" s="37">
        <v>1</v>
      </c>
      <c r="M358" s="37">
        <v>0</v>
      </c>
      <c r="N358" s="37">
        <f t="shared" si="47"/>
        <v>427</v>
      </c>
      <c r="O358" s="37">
        <f t="shared" si="47"/>
        <v>241</v>
      </c>
      <c r="P358" s="37">
        <f t="shared" si="48"/>
        <v>668</v>
      </c>
    </row>
    <row r="359" spans="2:16" ht="15.75">
      <c r="B359" s="1005"/>
      <c r="C359" s="16" t="s">
        <v>101</v>
      </c>
      <c r="D359" s="37">
        <v>21</v>
      </c>
      <c r="E359" s="37">
        <v>4</v>
      </c>
      <c r="F359" s="37">
        <v>4</v>
      </c>
      <c r="G359" s="37">
        <v>1</v>
      </c>
      <c r="H359" s="37">
        <v>1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f t="shared" si="47"/>
        <v>26</v>
      </c>
      <c r="O359" s="37">
        <f t="shared" si="47"/>
        <v>5</v>
      </c>
      <c r="P359" s="37">
        <f t="shared" si="48"/>
        <v>31</v>
      </c>
    </row>
    <row r="360" spans="2:16" ht="15.75">
      <c r="B360" s="1005"/>
      <c r="C360" s="16" t="s">
        <v>104</v>
      </c>
      <c r="D360" s="37">
        <v>158</v>
      </c>
      <c r="E360" s="37">
        <v>93</v>
      </c>
      <c r="F360" s="37">
        <v>45</v>
      </c>
      <c r="G360" s="37">
        <v>43</v>
      </c>
      <c r="H360" s="37">
        <v>7</v>
      </c>
      <c r="I360" s="37">
        <v>3</v>
      </c>
      <c r="J360" s="37">
        <v>3</v>
      </c>
      <c r="K360" s="37">
        <v>0</v>
      </c>
      <c r="L360" s="37">
        <v>5</v>
      </c>
      <c r="M360" s="37">
        <v>0</v>
      </c>
      <c r="N360" s="37">
        <f t="shared" si="47"/>
        <v>218</v>
      </c>
      <c r="O360" s="37">
        <f t="shared" si="47"/>
        <v>139</v>
      </c>
      <c r="P360" s="37">
        <f t="shared" si="48"/>
        <v>357</v>
      </c>
    </row>
    <row r="361" spans="2:16" ht="15.75">
      <c r="B361" s="1005"/>
      <c r="C361" s="16" t="s">
        <v>105</v>
      </c>
      <c r="D361" s="37">
        <v>65</v>
      </c>
      <c r="E361" s="37">
        <v>38</v>
      </c>
      <c r="F361" s="37">
        <v>8</v>
      </c>
      <c r="G361" s="37">
        <v>5</v>
      </c>
      <c r="H361" s="37">
        <v>2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f t="shared" si="47"/>
        <v>75</v>
      </c>
      <c r="O361" s="37">
        <f t="shared" si="47"/>
        <v>43</v>
      </c>
      <c r="P361" s="37">
        <f t="shared" si="48"/>
        <v>118</v>
      </c>
    </row>
    <row r="362" spans="2:16" ht="15.75">
      <c r="B362" s="1005"/>
      <c r="C362" s="16" t="s">
        <v>106</v>
      </c>
      <c r="D362" s="37">
        <v>118</v>
      </c>
      <c r="E362" s="37">
        <v>111</v>
      </c>
      <c r="F362" s="37">
        <v>50</v>
      </c>
      <c r="G362" s="37">
        <v>28</v>
      </c>
      <c r="H362" s="37">
        <v>3</v>
      </c>
      <c r="I362" s="37">
        <v>2</v>
      </c>
      <c r="J362" s="37">
        <v>5</v>
      </c>
      <c r="K362" s="37">
        <v>0</v>
      </c>
      <c r="L362" s="37">
        <v>1</v>
      </c>
      <c r="M362" s="37">
        <v>0</v>
      </c>
      <c r="N362" s="37">
        <f t="shared" si="47"/>
        <v>177</v>
      </c>
      <c r="O362" s="37">
        <f t="shared" si="47"/>
        <v>141</v>
      </c>
      <c r="P362" s="37">
        <f t="shared" si="48"/>
        <v>318</v>
      </c>
    </row>
    <row r="363" spans="2:16" ht="15.75">
      <c r="B363" s="1005" t="s">
        <v>63</v>
      </c>
      <c r="C363" s="1011"/>
      <c r="D363" s="37">
        <v>44</v>
      </c>
      <c r="E363" s="37">
        <v>22</v>
      </c>
      <c r="F363" s="37">
        <v>10</v>
      </c>
      <c r="G363" s="37">
        <v>13</v>
      </c>
      <c r="H363" s="37">
        <v>6</v>
      </c>
      <c r="I363" s="37">
        <v>7</v>
      </c>
      <c r="J363" s="37">
        <v>0</v>
      </c>
      <c r="K363" s="37">
        <v>0</v>
      </c>
      <c r="L363" s="37">
        <v>0</v>
      </c>
      <c r="M363" s="37">
        <v>0</v>
      </c>
      <c r="N363" s="37">
        <f t="shared" si="47"/>
        <v>60</v>
      </c>
      <c r="O363" s="37">
        <f t="shared" si="47"/>
        <v>42</v>
      </c>
      <c r="P363" s="37">
        <f t="shared" si="48"/>
        <v>102</v>
      </c>
    </row>
    <row r="364" spans="2:16" ht="15.75">
      <c r="B364" s="1005" t="s">
        <v>64</v>
      </c>
      <c r="C364" s="1011"/>
      <c r="D364" s="37">
        <v>42</v>
      </c>
      <c r="E364" s="37">
        <v>22</v>
      </c>
      <c r="F364" s="37">
        <v>33</v>
      </c>
      <c r="G364" s="37">
        <v>13</v>
      </c>
      <c r="H364" s="37">
        <v>8</v>
      </c>
      <c r="I364" s="37">
        <v>4</v>
      </c>
      <c r="J364" s="37">
        <v>5</v>
      </c>
      <c r="K364" s="37">
        <v>2</v>
      </c>
      <c r="L364" s="37">
        <v>1</v>
      </c>
      <c r="M364" s="37">
        <v>0</v>
      </c>
      <c r="N364" s="37">
        <f t="shared" si="47"/>
        <v>89</v>
      </c>
      <c r="O364" s="37">
        <f t="shared" si="47"/>
        <v>41</v>
      </c>
      <c r="P364" s="37">
        <f t="shared" si="48"/>
        <v>130</v>
      </c>
    </row>
    <row r="365" spans="2:16" ht="15.75">
      <c r="B365" s="1005" t="s">
        <v>133</v>
      </c>
      <c r="C365" s="1011"/>
      <c r="D365" s="37">
        <v>151</v>
      </c>
      <c r="E365" s="37">
        <v>55</v>
      </c>
      <c r="F365" s="37">
        <v>107</v>
      </c>
      <c r="G365" s="37">
        <v>44</v>
      </c>
      <c r="H365" s="37">
        <v>26</v>
      </c>
      <c r="I365" s="37">
        <v>11</v>
      </c>
      <c r="J365" s="37">
        <v>5</v>
      </c>
      <c r="K365" s="37">
        <v>4</v>
      </c>
      <c r="L365" s="37">
        <v>7</v>
      </c>
      <c r="M365" s="37">
        <v>0</v>
      </c>
      <c r="N365" s="37">
        <f t="shared" si="47"/>
        <v>296</v>
      </c>
      <c r="O365" s="37">
        <f t="shared" si="47"/>
        <v>114</v>
      </c>
      <c r="P365" s="37">
        <f t="shared" si="48"/>
        <v>410</v>
      </c>
    </row>
    <row r="366" spans="2:16" ht="15.75">
      <c r="B366" s="1005" t="s">
        <v>135</v>
      </c>
      <c r="C366" s="1011"/>
      <c r="D366" s="37">
        <v>219</v>
      </c>
      <c r="E366" s="37">
        <v>78</v>
      </c>
      <c r="F366" s="37">
        <v>73</v>
      </c>
      <c r="G366" s="37">
        <v>78</v>
      </c>
      <c r="H366" s="37">
        <v>13</v>
      </c>
      <c r="I366" s="37">
        <v>8</v>
      </c>
      <c r="J366" s="37">
        <v>7</v>
      </c>
      <c r="K366" s="37">
        <v>5</v>
      </c>
      <c r="L366" s="37">
        <v>0</v>
      </c>
      <c r="M366" s="37">
        <v>0</v>
      </c>
      <c r="N366" s="37">
        <f t="shared" si="47"/>
        <v>312</v>
      </c>
      <c r="O366" s="37">
        <f t="shared" si="47"/>
        <v>169</v>
      </c>
      <c r="P366" s="37">
        <f t="shared" si="48"/>
        <v>481</v>
      </c>
    </row>
    <row r="367" spans="2:16" ht="15.75">
      <c r="B367" s="1005" t="s">
        <v>134</v>
      </c>
      <c r="C367" s="1011"/>
      <c r="D367" s="37">
        <v>103</v>
      </c>
      <c r="E367" s="37">
        <v>52</v>
      </c>
      <c r="F367" s="37">
        <v>27</v>
      </c>
      <c r="G367" s="37">
        <v>13</v>
      </c>
      <c r="H367" s="37">
        <v>9</v>
      </c>
      <c r="I367" s="37">
        <v>0</v>
      </c>
      <c r="J367" s="37">
        <v>4</v>
      </c>
      <c r="K367" s="37">
        <v>1</v>
      </c>
      <c r="L367" s="37">
        <v>7</v>
      </c>
      <c r="M367" s="37">
        <v>0</v>
      </c>
      <c r="N367" s="37">
        <f t="shared" si="47"/>
        <v>150</v>
      </c>
      <c r="O367" s="37">
        <f t="shared" si="47"/>
        <v>66</v>
      </c>
      <c r="P367" s="37">
        <f t="shared" si="48"/>
        <v>216</v>
      </c>
    </row>
    <row r="368" spans="2:16" ht="15.75">
      <c r="B368" s="1005" t="s">
        <v>68</v>
      </c>
      <c r="C368" s="1011"/>
      <c r="D368" s="37">
        <v>44</v>
      </c>
      <c r="E368" s="37">
        <v>19</v>
      </c>
      <c r="F368" s="37">
        <v>11</v>
      </c>
      <c r="G368" s="37">
        <v>5</v>
      </c>
      <c r="H368" s="37">
        <v>15</v>
      </c>
      <c r="I368" s="37">
        <v>0</v>
      </c>
      <c r="J368" s="37">
        <v>0</v>
      </c>
      <c r="K368" s="37">
        <v>0</v>
      </c>
      <c r="L368" s="37">
        <v>1</v>
      </c>
      <c r="M368" s="37">
        <v>0</v>
      </c>
      <c r="N368" s="37">
        <f t="shared" si="47"/>
        <v>71</v>
      </c>
      <c r="O368" s="37">
        <f t="shared" si="47"/>
        <v>24</v>
      </c>
      <c r="P368" s="37">
        <f t="shared" si="48"/>
        <v>95</v>
      </c>
    </row>
    <row r="369" spans="1:16" ht="15.75">
      <c r="B369" s="1005" t="s">
        <v>69</v>
      </c>
      <c r="C369" s="1011"/>
      <c r="D369" s="37">
        <v>50</v>
      </c>
      <c r="E369" s="37">
        <v>16</v>
      </c>
      <c r="F369" s="37">
        <v>1</v>
      </c>
      <c r="G369" s="37">
        <v>0</v>
      </c>
      <c r="H369" s="37">
        <v>2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f t="shared" si="47"/>
        <v>53</v>
      </c>
      <c r="O369" s="37">
        <f t="shared" si="47"/>
        <v>16</v>
      </c>
      <c r="P369" s="37">
        <f t="shared" si="48"/>
        <v>69</v>
      </c>
    </row>
    <row r="370" spans="1:16" ht="15.75">
      <c r="B370" s="1005" t="s">
        <v>70</v>
      </c>
      <c r="C370" s="1011"/>
      <c r="D370" s="37">
        <v>197</v>
      </c>
      <c r="E370" s="37">
        <v>59</v>
      </c>
      <c r="F370" s="37">
        <v>81</v>
      </c>
      <c r="G370" s="37">
        <v>11</v>
      </c>
      <c r="H370" s="37">
        <v>24</v>
      </c>
      <c r="I370" s="37">
        <v>2</v>
      </c>
      <c r="J370" s="37">
        <v>10</v>
      </c>
      <c r="K370" s="37">
        <v>1</v>
      </c>
      <c r="L370" s="37">
        <v>2</v>
      </c>
      <c r="M370" s="37">
        <v>0</v>
      </c>
      <c r="N370" s="37">
        <f t="shared" si="47"/>
        <v>314</v>
      </c>
      <c r="O370" s="37">
        <f t="shared" si="47"/>
        <v>73</v>
      </c>
      <c r="P370" s="37">
        <f t="shared" si="48"/>
        <v>387</v>
      </c>
    </row>
    <row r="371" spans="1:16" ht="15.75">
      <c r="B371" s="1005" t="s">
        <v>71</v>
      </c>
      <c r="C371" s="1011"/>
      <c r="D371" s="37">
        <v>39</v>
      </c>
      <c r="E371" s="37">
        <v>16</v>
      </c>
      <c r="F371" s="37">
        <v>26</v>
      </c>
      <c r="G371" s="37">
        <v>9</v>
      </c>
      <c r="H371" s="37">
        <v>2</v>
      </c>
      <c r="I371" s="37">
        <v>1</v>
      </c>
      <c r="J371" s="37">
        <v>0</v>
      </c>
      <c r="K371" s="37">
        <v>0</v>
      </c>
      <c r="L371" s="37">
        <v>0</v>
      </c>
      <c r="M371" s="37">
        <v>0</v>
      </c>
      <c r="N371" s="37">
        <f t="shared" si="47"/>
        <v>67</v>
      </c>
      <c r="O371" s="37">
        <f t="shared" si="47"/>
        <v>26</v>
      </c>
      <c r="P371" s="37">
        <f t="shared" si="48"/>
        <v>93</v>
      </c>
    </row>
    <row r="372" spans="1:16" ht="15.75">
      <c r="B372" s="1005" t="s">
        <v>72</v>
      </c>
      <c r="C372" s="1011"/>
      <c r="D372" s="37">
        <v>1132</v>
      </c>
      <c r="E372" s="37">
        <v>483</v>
      </c>
      <c r="F372" s="37">
        <v>514</v>
      </c>
      <c r="G372" s="37">
        <v>222</v>
      </c>
      <c r="H372" s="37">
        <v>241</v>
      </c>
      <c r="I372" s="37">
        <v>108</v>
      </c>
      <c r="J372" s="37">
        <v>31</v>
      </c>
      <c r="K372" s="37">
        <v>9</v>
      </c>
      <c r="L372" s="37">
        <v>11</v>
      </c>
      <c r="M372" s="37">
        <v>1</v>
      </c>
      <c r="N372" s="37">
        <f t="shared" si="47"/>
        <v>1929</v>
      </c>
      <c r="O372" s="37">
        <f t="shared" si="47"/>
        <v>823</v>
      </c>
      <c r="P372" s="37">
        <f t="shared" si="48"/>
        <v>2752</v>
      </c>
    </row>
    <row r="373" spans="1:16" ht="15.75">
      <c r="B373" s="1004" t="s">
        <v>32</v>
      </c>
      <c r="C373" s="1015"/>
      <c r="D373" s="38">
        <f t="shared" ref="D373:O373" si="49">SUM(D353:D372)</f>
        <v>3220</v>
      </c>
      <c r="E373" s="38">
        <f t="shared" si="49"/>
        <v>1485</v>
      </c>
      <c r="F373" s="38">
        <f t="shared" si="49"/>
        <v>1300</v>
      </c>
      <c r="G373" s="38">
        <f t="shared" si="49"/>
        <v>644</v>
      </c>
      <c r="H373" s="38">
        <f t="shared" si="49"/>
        <v>390</v>
      </c>
      <c r="I373" s="38">
        <f t="shared" si="49"/>
        <v>152</v>
      </c>
      <c r="J373" s="38">
        <f t="shared" si="49"/>
        <v>76</v>
      </c>
      <c r="K373" s="38">
        <f t="shared" si="49"/>
        <v>23</v>
      </c>
      <c r="L373" s="38">
        <f t="shared" si="49"/>
        <v>40</v>
      </c>
      <c r="M373" s="38">
        <f t="shared" si="49"/>
        <v>2</v>
      </c>
      <c r="N373" s="38">
        <f t="shared" si="49"/>
        <v>5026</v>
      </c>
      <c r="O373" s="38">
        <f t="shared" si="49"/>
        <v>2306</v>
      </c>
      <c r="P373" s="37">
        <f t="shared" si="48"/>
        <v>7332</v>
      </c>
    </row>
    <row r="377" spans="1:16" ht="30.75">
      <c r="A377" s="1012" t="s">
        <v>148</v>
      </c>
      <c r="B377" s="1012"/>
      <c r="C377" s="1012"/>
      <c r="D377" s="1012"/>
      <c r="E377" s="1012"/>
      <c r="F377" s="1012"/>
      <c r="G377" s="1012"/>
      <c r="H377" s="1012"/>
      <c r="I377" s="1012"/>
      <c r="J377" s="1012"/>
      <c r="K377" s="1012"/>
      <c r="L377" s="1012"/>
      <c r="M377" s="1012"/>
      <c r="N377" s="1012"/>
      <c r="O377" s="1012"/>
    </row>
    <row r="378" spans="1:16">
      <c r="A378" s="1013" t="s">
        <v>13</v>
      </c>
      <c r="B378" s="1013"/>
      <c r="C378" s="1013"/>
      <c r="D378" s="1013"/>
      <c r="E378" s="1013"/>
      <c r="F378" s="1013"/>
      <c r="G378" s="1013"/>
      <c r="H378" s="1013"/>
      <c r="I378" s="1013"/>
      <c r="J378" s="1013"/>
      <c r="K378" s="1013"/>
      <c r="L378" s="1013"/>
      <c r="M378" s="1013"/>
      <c r="N378" s="1013"/>
      <c r="O378" s="1013"/>
    </row>
    <row r="379" spans="1:16">
      <c r="A379" s="1013"/>
      <c r="B379" s="1013"/>
      <c r="C379" s="1013"/>
      <c r="D379" s="1013"/>
      <c r="E379" s="1013"/>
      <c r="F379" s="1013"/>
      <c r="G379" s="1013"/>
      <c r="H379" s="1013"/>
      <c r="I379" s="1013"/>
      <c r="J379" s="1013"/>
      <c r="K379" s="1013"/>
      <c r="L379" s="1013"/>
      <c r="M379" s="1013"/>
      <c r="N379" s="1013"/>
      <c r="O379" s="1013"/>
    </row>
    <row r="380" spans="1:16" ht="15.75">
      <c r="A380" s="1010" t="s">
        <v>40</v>
      </c>
      <c r="B380" s="1010"/>
      <c r="C380" s="1014" t="s">
        <v>44</v>
      </c>
      <c r="D380" s="1010"/>
      <c r="E380" s="1014" t="s">
        <v>74</v>
      </c>
      <c r="F380" s="1010"/>
      <c r="G380" s="1014" t="s">
        <v>80</v>
      </c>
      <c r="H380" s="1010"/>
      <c r="I380" s="1014" t="s">
        <v>81</v>
      </c>
      <c r="J380" s="1010"/>
      <c r="K380" s="1014" t="s">
        <v>82</v>
      </c>
      <c r="L380" s="1014"/>
      <c r="M380" s="1014" t="s">
        <v>32</v>
      </c>
      <c r="N380" s="1014"/>
      <c r="O380" s="1014"/>
    </row>
    <row r="381" spans="1:16" ht="15.75">
      <c r="A381" s="1010"/>
      <c r="B381" s="1010"/>
      <c r="C381" s="51" t="s">
        <v>128</v>
      </c>
      <c r="D381" s="51" t="s">
        <v>34</v>
      </c>
      <c r="E381" s="51" t="s">
        <v>128</v>
      </c>
      <c r="F381" s="51" t="s">
        <v>34</v>
      </c>
      <c r="G381" s="51" t="s">
        <v>128</v>
      </c>
      <c r="H381" s="51" t="s">
        <v>34</v>
      </c>
      <c r="I381" s="51" t="s">
        <v>128</v>
      </c>
      <c r="J381" s="51" t="s">
        <v>34</v>
      </c>
      <c r="K381" s="51" t="s">
        <v>128</v>
      </c>
      <c r="L381" s="51" t="s">
        <v>34</v>
      </c>
      <c r="M381" s="51" t="s">
        <v>128</v>
      </c>
      <c r="N381" s="51" t="s">
        <v>34</v>
      </c>
      <c r="O381" s="51" t="s">
        <v>32</v>
      </c>
    </row>
    <row r="382" spans="1:16" ht="15.75">
      <c r="A382" s="1010" t="s">
        <v>52</v>
      </c>
      <c r="B382" s="1010"/>
      <c r="C382" s="52">
        <f t="shared" ref="C382:L382" si="50">D353+C326</f>
        <v>25017</v>
      </c>
      <c r="D382" s="52">
        <f t="shared" si="50"/>
        <v>22563</v>
      </c>
      <c r="E382" s="52">
        <f t="shared" si="50"/>
        <v>10958</v>
      </c>
      <c r="F382" s="52">
        <f t="shared" si="50"/>
        <v>9279</v>
      </c>
      <c r="G382" s="52">
        <f t="shared" si="50"/>
        <v>6144</v>
      </c>
      <c r="H382" s="52">
        <f t="shared" si="50"/>
        <v>5013</v>
      </c>
      <c r="I382" s="52">
        <f t="shared" si="50"/>
        <v>3469</v>
      </c>
      <c r="J382" s="52">
        <f t="shared" si="50"/>
        <v>2290</v>
      </c>
      <c r="K382" s="52">
        <f t="shared" si="50"/>
        <v>1854</v>
      </c>
      <c r="L382" s="52">
        <f t="shared" si="50"/>
        <v>862</v>
      </c>
      <c r="M382" s="52">
        <f>SUM(K382,I382,G382,E382,C382)</f>
        <v>47442</v>
      </c>
      <c r="N382" s="52">
        <f>SUM(L382,J382,H382,F382,D382)</f>
        <v>40007</v>
      </c>
      <c r="O382" s="52">
        <f>SUM(M382:N382)</f>
        <v>87449</v>
      </c>
    </row>
    <row r="383" spans="1:16" ht="15.75">
      <c r="A383" s="1010" t="s">
        <v>53</v>
      </c>
      <c r="B383" s="1010"/>
      <c r="C383" s="52">
        <f t="shared" ref="C383:L401" si="51">D354+C327</f>
        <v>10805</v>
      </c>
      <c r="D383" s="52">
        <f t="shared" si="51"/>
        <v>8835</v>
      </c>
      <c r="E383" s="52">
        <f t="shared" si="51"/>
        <v>8068</v>
      </c>
      <c r="F383" s="52">
        <f t="shared" si="51"/>
        <v>7139</v>
      </c>
      <c r="G383" s="52">
        <f t="shared" si="51"/>
        <v>2799</v>
      </c>
      <c r="H383" s="52">
        <f t="shared" si="51"/>
        <v>1709</v>
      </c>
      <c r="I383" s="52">
        <f t="shared" si="51"/>
        <v>906</v>
      </c>
      <c r="J383" s="52">
        <f t="shared" si="51"/>
        <v>668</v>
      </c>
      <c r="K383" s="52">
        <f t="shared" si="51"/>
        <v>921</v>
      </c>
      <c r="L383" s="52">
        <f t="shared" si="51"/>
        <v>377</v>
      </c>
      <c r="M383" s="52">
        <f t="shared" ref="M383:N401" si="52">SUM(K383,I383,G383,E383,C383)</f>
        <v>23499</v>
      </c>
      <c r="N383" s="52">
        <f t="shared" si="52"/>
        <v>18728</v>
      </c>
      <c r="O383" s="52">
        <f t="shared" ref="O383:O401" si="53">SUM(M383:N383)</f>
        <v>42227</v>
      </c>
    </row>
    <row r="384" spans="1:16" ht="15.75">
      <c r="A384" s="1010" t="s">
        <v>54</v>
      </c>
      <c r="B384" s="1010"/>
      <c r="C384" s="52">
        <f t="shared" si="51"/>
        <v>9599</v>
      </c>
      <c r="D384" s="52">
        <f t="shared" si="51"/>
        <v>8294</v>
      </c>
      <c r="E384" s="52">
        <f t="shared" si="51"/>
        <v>5097</v>
      </c>
      <c r="F384" s="52">
        <f t="shared" si="51"/>
        <v>4526</v>
      </c>
      <c r="G384" s="52">
        <f t="shared" si="51"/>
        <v>1733</v>
      </c>
      <c r="H384" s="52">
        <f t="shared" si="51"/>
        <v>1435</v>
      </c>
      <c r="I384" s="52">
        <f t="shared" si="51"/>
        <v>818</v>
      </c>
      <c r="J384" s="52">
        <f t="shared" si="51"/>
        <v>526</v>
      </c>
      <c r="K384" s="52">
        <f t="shared" si="51"/>
        <v>381</v>
      </c>
      <c r="L384" s="52">
        <f t="shared" si="51"/>
        <v>190</v>
      </c>
      <c r="M384" s="52">
        <f t="shared" si="52"/>
        <v>17628</v>
      </c>
      <c r="N384" s="52">
        <f t="shared" si="52"/>
        <v>14971</v>
      </c>
      <c r="O384" s="52">
        <f t="shared" si="53"/>
        <v>32599</v>
      </c>
    </row>
    <row r="385" spans="1:15" ht="15.75">
      <c r="A385" s="1010" t="s">
        <v>55</v>
      </c>
      <c r="B385" s="1010"/>
      <c r="C385" s="52">
        <f t="shared" si="51"/>
        <v>14757</v>
      </c>
      <c r="D385" s="52">
        <f t="shared" si="51"/>
        <v>13727</v>
      </c>
      <c r="E385" s="52">
        <f t="shared" si="51"/>
        <v>3659</v>
      </c>
      <c r="F385" s="52">
        <f t="shared" si="51"/>
        <v>3058</v>
      </c>
      <c r="G385" s="52">
        <f t="shared" si="51"/>
        <v>1869</v>
      </c>
      <c r="H385" s="52">
        <f t="shared" si="51"/>
        <v>1465</v>
      </c>
      <c r="I385" s="52">
        <f t="shared" si="51"/>
        <v>942</v>
      </c>
      <c r="J385" s="52">
        <f t="shared" si="51"/>
        <v>614</v>
      </c>
      <c r="K385" s="52">
        <f t="shared" si="51"/>
        <v>600</v>
      </c>
      <c r="L385" s="52">
        <f t="shared" si="51"/>
        <v>223</v>
      </c>
      <c r="M385" s="52">
        <f t="shared" si="52"/>
        <v>21827</v>
      </c>
      <c r="N385" s="52">
        <f t="shared" si="52"/>
        <v>19087</v>
      </c>
      <c r="O385" s="52">
        <f t="shared" si="53"/>
        <v>40914</v>
      </c>
    </row>
    <row r="386" spans="1:15" ht="15.75">
      <c r="A386" s="1010" t="s">
        <v>56</v>
      </c>
      <c r="B386" s="51" t="s">
        <v>57</v>
      </c>
      <c r="C386" s="52">
        <f t="shared" si="51"/>
        <v>9724</v>
      </c>
      <c r="D386" s="52">
        <f t="shared" si="51"/>
        <v>8644</v>
      </c>
      <c r="E386" s="52">
        <f t="shared" si="51"/>
        <v>4385</v>
      </c>
      <c r="F386" s="52">
        <f t="shared" si="51"/>
        <v>4098</v>
      </c>
      <c r="G386" s="52">
        <f t="shared" si="51"/>
        <v>1119</v>
      </c>
      <c r="H386" s="52">
        <f t="shared" si="51"/>
        <v>997</v>
      </c>
      <c r="I386" s="52">
        <f t="shared" si="51"/>
        <v>521</v>
      </c>
      <c r="J386" s="52">
        <f t="shared" si="51"/>
        <v>373</v>
      </c>
      <c r="K386" s="52">
        <f t="shared" si="51"/>
        <v>222</v>
      </c>
      <c r="L386" s="52">
        <f t="shared" si="51"/>
        <v>127</v>
      </c>
      <c r="M386" s="52">
        <f t="shared" si="52"/>
        <v>15971</v>
      </c>
      <c r="N386" s="52">
        <f t="shared" si="52"/>
        <v>14239</v>
      </c>
      <c r="O386" s="52">
        <f t="shared" si="53"/>
        <v>30210</v>
      </c>
    </row>
    <row r="387" spans="1:15" ht="15.75">
      <c r="A387" s="1010"/>
      <c r="B387" s="51" t="s">
        <v>58</v>
      </c>
      <c r="C387" s="52">
        <f t="shared" si="51"/>
        <v>21664</v>
      </c>
      <c r="D387" s="52">
        <f t="shared" si="51"/>
        <v>18875</v>
      </c>
      <c r="E387" s="52">
        <f t="shared" si="51"/>
        <v>5081</v>
      </c>
      <c r="F387" s="52">
        <f t="shared" si="51"/>
        <v>4307</v>
      </c>
      <c r="G387" s="52">
        <f t="shared" si="51"/>
        <v>2404</v>
      </c>
      <c r="H387" s="52">
        <f t="shared" si="51"/>
        <v>1808</v>
      </c>
      <c r="I387" s="52">
        <f t="shared" si="51"/>
        <v>1250</v>
      </c>
      <c r="J387" s="52">
        <f t="shared" si="51"/>
        <v>801</v>
      </c>
      <c r="K387" s="52">
        <f t="shared" si="51"/>
        <v>557</v>
      </c>
      <c r="L387" s="52">
        <f t="shared" si="51"/>
        <v>222</v>
      </c>
      <c r="M387" s="52">
        <f t="shared" si="52"/>
        <v>30956</v>
      </c>
      <c r="N387" s="52">
        <f t="shared" si="52"/>
        <v>26013</v>
      </c>
      <c r="O387" s="52">
        <f t="shared" si="53"/>
        <v>56969</v>
      </c>
    </row>
    <row r="388" spans="1:15" ht="15.75">
      <c r="A388" s="1010"/>
      <c r="B388" s="51" t="s">
        <v>59</v>
      </c>
      <c r="C388" s="52">
        <f t="shared" si="51"/>
        <v>8414</v>
      </c>
      <c r="D388" s="52">
        <f t="shared" si="51"/>
        <v>7024</v>
      </c>
      <c r="E388" s="52">
        <f t="shared" si="51"/>
        <v>4044</v>
      </c>
      <c r="F388" s="52">
        <f t="shared" si="51"/>
        <v>4328</v>
      </c>
      <c r="G388" s="52">
        <f t="shared" si="51"/>
        <v>1491</v>
      </c>
      <c r="H388" s="52">
        <f t="shared" si="51"/>
        <v>1272</v>
      </c>
      <c r="I388" s="52">
        <f t="shared" si="51"/>
        <v>741</v>
      </c>
      <c r="J388" s="52">
        <f t="shared" si="51"/>
        <v>508</v>
      </c>
      <c r="K388" s="52">
        <f t="shared" si="51"/>
        <v>445</v>
      </c>
      <c r="L388" s="52">
        <f t="shared" si="51"/>
        <v>231</v>
      </c>
      <c r="M388" s="52">
        <f t="shared" si="52"/>
        <v>15135</v>
      </c>
      <c r="N388" s="52">
        <f t="shared" si="52"/>
        <v>13363</v>
      </c>
      <c r="O388" s="52">
        <f t="shared" si="53"/>
        <v>28498</v>
      </c>
    </row>
    <row r="389" spans="1:15" ht="15.75">
      <c r="A389" s="1010"/>
      <c r="B389" s="51" t="s">
        <v>89</v>
      </c>
      <c r="C389" s="52">
        <f t="shared" si="51"/>
        <v>5520</v>
      </c>
      <c r="D389" s="52">
        <f t="shared" si="51"/>
        <v>4908</v>
      </c>
      <c r="E389" s="52">
        <f t="shared" si="51"/>
        <v>2950</v>
      </c>
      <c r="F389" s="52">
        <f t="shared" si="51"/>
        <v>2563</v>
      </c>
      <c r="G389" s="52">
        <f t="shared" si="51"/>
        <v>737</v>
      </c>
      <c r="H389" s="52">
        <f t="shared" si="51"/>
        <v>631</v>
      </c>
      <c r="I389" s="52">
        <f t="shared" si="51"/>
        <v>391</v>
      </c>
      <c r="J389" s="52">
        <f t="shared" si="51"/>
        <v>262</v>
      </c>
      <c r="K389" s="52">
        <f t="shared" si="51"/>
        <v>205</v>
      </c>
      <c r="L389" s="52">
        <f t="shared" si="51"/>
        <v>99</v>
      </c>
      <c r="M389" s="52">
        <f t="shared" si="52"/>
        <v>9803</v>
      </c>
      <c r="N389" s="52">
        <f t="shared" si="52"/>
        <v>8463</v>
      </c>
      <c r="O389" s="52">
        <f t="shared" si="53"/>
        <v>18266</v>
      </c>
    </row>
    <row r="390" spans="1:15" ht="15.75">
      <c r="A390" s="1010"/>
      <c r="B390" s="51" t="s">
        <v>90</v>
      </c>
      <c r="C390" s="52">
        <f t="shared" si="51"/>
        <v>10874</v>
      </c>
      <c r="D390" s="52">
        <f t="shared" si="51"/>
        <v>8892</v>
      </c>
      <c r="E390" s="52">
        <f t="shared" si="51"/>
        <v>5867</v>
      </c>
      <c r="F390" s="52">
        <f t="shared" si="51"/>
        <v>5768</v>
      </c>
      <c r="G390" s="52">
        <f t="shared" si="51"/>
        <v>1771</v>
      </c>
      <c r="H390" s="52">
        <f t="shared" si="51"/>
        <v>1389</v>
      </c>
      <c r="I390" s="52">
        <f t="shared" si="51"/>
        <v>779</v>
      </c>
      <c r="J390" s="52">
        <f t="shared" si="51"/>
        <v>604</v>
      </c>
      <c r="K390" s="52">
        <f t="shared" si="51"/>
        <v>435</v>
      </c>
      <c r="L390" s="52">
        <f t="shared" si="51"/>
        <v>272</v>
      </c>
      <c r="M390" s="52">
        <f t="shared" si="52"/>
        <v>19726</v>
      </c>
      <c r="N390" s="52">
        <f t="shared" si="52"/>
        <v>16925</v>
      </c>
      <c r="O390" s="52">
        <f t="shared" si="53"/>
        <v>36651</v>
      </c>
    </row>
    <row r="391" spans="1:15" ht="15.75">
      <c r="A391" s="1010"/>
      <c r="B391" s="51" t="s">
        <v>91</v>
      </c>
      <c r="C391" s="52">
        <f t="shared" si="51"/>
        <v>8141</v>
      </c>
      <c r="D391" s="52">
        <f t="shared" si="51"/>
        <v>7487</v>
      </c>
      <c r="E391" s="52">
        <f t="shared" si="51"/>
        <v>4274</v>
      </c>
      <c r="F391" s="52">
        <f t="shared" si="51"/>
        <v>3728</v>
      </c>
      <c r="G391" s="52">
        <f t="shared" si="51"/>
        <v>1496</v>
      </c>
      <c r="H391" s="52">
        <f t="shared" si="51"/>
        <v>1065</v>
      </c>
      <c r="I391" s="52">
        <f t="shared" si="51"/>
        <v>599</v>
      </c>
      <c r="J391" s="52">
        <f t="shared" si="51"/>
        <v>360</v>
      </c>
      <c r="K391" s="52">
        <f t="shared" si="51"/>
        <v>275</v>
      </c>
      <c r="L391" s="52">
        <f t="shared" si="51"/>
        <v>153</v>
      </c>
      <c r="M391" s="52">
        <f t="shared" si="52"/>
        <v>14785</v>
      </c>
      <c r="N391" s="52">
        <f t="shared" si="52"/>
        <v>12793</v>
      </c>
      <c r="O391" s="52">
        <f t="shared" si="53"/>
        <v>27578</v>
      </c>
    </row>
    <row r="392" spans="1:15" ht="15.75">
      <c r="A392" s="1010" t="s">
        <v>63</v>
      </c>
      <c r="B392" s="1010"/>
      <c r="C392" s="52">
        <f t="shared" si="51"/>
        <v>15407</v>
      </c>
      <c r="D392" s="52">
        <f t="shared" si="51"/>
        <v>12674</v>
      </c>
      <c r="E392" s="52">
        <f t="shared" si="51"/>
        <v>7170</v>
      </c>
      <c r="F392" s="52">
        <f t="shared" si="51"/>
        <v>6743</v>
      </c>
      <c r="G392" s="52">
        <f t="shared" si="51"/>
        <v>3054</v>
      </c>
      <c r="H392" s="52">
        <f t="shared" si="51"/>
        <v>2921</v>
      </c>
      <c r="I392" s="52">
        <f t="shared" si="51"/>
        <v>1621</v>
      </c>
      <c r="J392" s="52">
        <f t="shared" si="51"/>
        <v>1195</v>
      </c>
      <c r="K392" s="52">
        <f t="shared" si="51"/>
        <v>972</v>
      </c>
      <c r="L392" s="52">
        <f t="shared" si="51"/>
        <v>528</v>
      </c>
      <c r="M392" s="52">
        <f t="shared" si="52"/>
        <v>28224</v>
      </c>
      <c r="N392" s="52">
        <f t="shared" si="52"/>
        <v>24061</v>
      </c>
      <c r="O392" s="52">
        <f t="shared" si="53"/>
        <v>52285</v>
      </c>
    </row>
    <row r="393" spans="1:15" ht="15.75">
      <c r="A393" s="1010" t="s">
        <v>64</v>
      </c>
      <c r="B393" s="1010"/>
      <c r="C393" s="52">
        <f t="shared" si="51"/>
        <v>15129</v>
      </c>
      <c r="D393" s="52">
        <f t="shared" si="51"/>
        <v>12606</v>
      </c>
      <c r="E393" s="52">
        <f t="shared" si="51"/>
        <v>8512</v>
      </c>
      <c r="F393" s="52">
        <f t="shared" si="51"/>
        <v>7908</v>
      </c>
      <c r="G393" s="52">
        <f t="shared" si="51"/>
        <v>3523</v>
      </c>
      <c r="H393" s="52">
        <f t="shared" si="51"/>
        <v>3124</v>
      </c>
      <c r="I393" s="52">
        <f t="shared" si="51"/>
        <v>2001</v>
      </c>
      <c r="J393" s="52">
        <f t="shared" si="51"/>
        <v>1481</v>
      </c>
      <c r="K393" s="52">
        <f t="shared" si="51"/>
        <v>1739</v>
      </c>
      <c r="L393" s="52">
        <f t="shared" si="51"/>
        <v>929</v>
      </c>
      <c r="M393" s="52">
        <f t="shared" si="52"/>
        <v>30904</v>
      </c>
      <c r="N393" s="52">
        <f t="shared" si="52"/>
        <v>26048</v>
      </c>
      <c r="O393" s="52">
        <f t="shared" si="53"/>
        <v>56952</v>
      </c>
    </row>
    <row r="394" spans="1:15" ht="15.75">
      <c r="A394" s="1010" t="s">
        <v>65</v>
      </c>
      <c r="B394" s="1010"/>
      <c r="C394" s="52">
        <f t="shared" si="51"/>
        <v>8946</v>
      </c>
      <c r="D394" s="52">
        <f t="shared" si="51"/>
        <v>7428</v>
      </c>
      <c r="E394" s="52">
        <f t="shared" si="51"/>
        <v>5107</v>
      </c>
      <c r="F394" s="52">
        <f t="shared" si="51"/>
        <v>5012</v>
      </c>
      <c r="G394" s="52">
        <f t="shared" si="51"/>
        <v>2468</v>
      </c>
      <c r="H394" s="52">
        <f t="shared" si="51"/>
        <v>1898</v>
      </c>
      <c r="I394" s="52">
        <f t="shared" si="51"/>
        <v>1262</v>
      </c>
      <c r="J394" s="52">
        <f t="shared" si="51"/>
        <v>884</v>
      </c>
      <c r="K394" s="52">
        <f t="shared" si="51"/>
        <v>777</v>
      </c>
      <c r="L394" s="52">
        <f t="shared" si="51"/>
        <v>482</v>
      </c>
      <c r="M394" s="52">
        <f t="shared" si="52"/>
        <v>18560</v>
      </c>
      <c r="N394" s="52">
        <f t="shared" si="52"/>
        <v>15704</v>
      </c>
      <c r="O394" s="52">
        <f t="shared" si="53"/>
        <v>34264</v>
      </c>
    </row>
    <row r="395" spans="1:15" ht="15.75">
      <c r="A395" s="1010" t="s">
        <v>66</v>
      </c>
      <c r="B395" s="1010"/>
      <c r="C395" s="52">
        <f t="shared" si="51"/>
        <v>12027</v>
      </c>
      <c r="D395" s="52">
        <f t="shared" si="51"/>
        <v>9372</v>
      </c>
      <c r="E395" s="52">
        <f t="shared" si="51"/>
        <v>5172</v>
      </c>
      <c r="F395" s="52">
        <f t="shared" si="51"/>
        <v>5480</v>
      </c>
      <c r="G395" s="52">
        <f t="shared" si="51"/>
        <v>2519</v>
      </c>
      <c r="H395" s="52">
        <f t="shared" si="51"/>
        <v>2171</v>
      </c>
      <c r="I395" s="52">
        <f t="shared" si="51"/>
        <v>1296</v>
      </c>
      <c r="J395" s="52">
        <f t="shared" si="51"/>
        <v>908</v>
      </c>
      <c r="K395" s="52">
        <f t="shared" si="51"/>
        <v>773</v>
      </c>
      <c r="L395" s="52">
        <f t="shared" si="51"/>
        <v>441</v>
      </c>
      <c r="M395" s="52">
        <f t="shared" si="52"/>
        <v>21787</v>
      </c>
      <c r="N395" s="52">
        <f t="shared" si="52"/>
        <v>18372</v>
      </c>
      <c r="O395" s="52">
        <f t="shared" si="53"/>
        <v>40159</v>
      </c>
    </row>
    <row r="396" spans="1:15" ht="15.75">
      <c r="A396" s="1010" t="s">
        <v>92</v>
      </c>
      <c r="B396" s="1010"/>
      <c r="C396" s="52">
        <f t="shared" si="51"/>
        <v>11560</v>
      </c>
      <c r="D396" s="52">
        <f t="shared" si="51"/>
        <v>8383</v>
      </c>
      <c r="E396" s="52">
        <f t="shared" si="51"/>
        <v>4659</v>
      </c>
      <c r="F396" s="52">
        <f t="shared" si="51"/>
        <v>4526</v>
      </c>
      <c r="G396" s="52">
        <f t="shared" si="51"/>
        <v>2090</v>
      </c>
      <c r="H396" s="52">
        <f t="shared" si="51"/>
        <v>1731</v>
      </c>
      <c r="I396" s="52">
        <f t="shared" si="51"/>
        <v>1005</v>
      </c>
      <c r="J396" s="52">
        <f t="shared" si="51"/>
        <v>738</v>
      </c>
      <c r="K396" s="52">
        <f t="shared" si="51"/>
        <v>640</v>
      </c>
      <c r="L396" s="52">
        <f t="shared" si="51"/>
        <v>317</v>
      </c>
      <c r="M396" s="52">
        <f t="shared" si="52"/>
        <v>19954</v>
      </c>
      <c r="N396" s="52">
        <f t="shared" si="52"/>
        <v>15695</v>
      </c>
      <c r="O396" s="52">
        <f t="shared" si="53"/>
        <v>35649</v>
      </c>
    </row>
    <row r="397" spans="1:15" ht="15.75">
      <c r="A397" s="1010" t="s">
        <v>68</v>
      </c>
      <c r="B397" s="1010"/>
      <c r="C397" s="52">
        <f t="shared" si="51"/>
        <v>5583</v>
      </c>
      <c r="D397" s="52">
        <f t="shared" si="51"/>
        <v>4456</v>
      </c>
      <c r="E397" s="52">
        <f t="shared" si="51"/>
        <v>3410</v>
      </c>
      <c r="F397" s="52">
        <f t="shared" si="51"/>
        <v>3035</v>
      </c>
      <c r="G397" s="52">
        <f t="shared" si="51"/>
        <v>1814</v>
      </c>
      <c r="H397" s="52">
        <f t="shared" si="51"/>
        <v>1277</v>
      </c>
      <c r="I397" s="52">
        <f t="shared" si="51"/>
        <v>956</v>
      </c>
      <c r="J397" s="52">
        <f t="shared" si="51"/>
        <v>524</v>
      </c>
      <c r="K397" s="52">
        <f t="shared" si="51"/>
        <v>732</v>
      </c>
      <c r="L397" s="52">
        <f t="shared" si="51"/>
        <v>310</v>
      </c>
      <c r="M397" s="52">
        <f t="shared" si="52"/>
        <v>12495</v>
      </c>
      <c r="N397" s="52">
        <f t="shared" si="52"/>
        <v>9602</v>
      </c>
      <c r="O397" s="52">
        <f t="shared" si="53"/>
        <v>22097</v>
      </c>
    </row>
    <row r="398" spans="1:15" ht="15.75">
      <c r="A398" s="1010" t="s">
        <v>69</v>
      </c>
      <c r="B398" s="1010"/>
      <c r="C398" s="52">
        <f t="shared" si="51"/>
        <v>9855</v>
      </c>
      <c r="D398" s="52">
        <f t="shared" si="51"/>
        <v>6984</v>
      </c>
      <c r="E398" s="52">
        <f t="shared" si="51"/>
        <v>5367</v>
      </c>
      <c r="F398" s="52">
        <f t="shared" si="51"/>
        <v>5198</v>
      </c>
      <c r="G398" s="52">
        <f t="shared" si="51"/>
        <v>2536</v>
      </c>
      <c r="H398" s="52">
        <f t="shared" si="51"/>
        <v>1786</v>
      </c>
      <c r="I398" s="52">
        <f t="shared" si="51"/>
        <v>1181</v>
      </c>
      <c r="J398" s="52">
        <f t="shared" si="51"/>
        <v>734</v>
      </c>
      <c r="K398" s="52">
        <f t="shared" si="51"/>
        <v>765</v>
      </c>
      <c r="L398" s="52">
        <f t="shared" si="51"/>
        <v>240</v>
      </c>
      <c r="M398" s="52">
        <f t="shared" si="52"/>
        <v>19704</v>
      </c>
      <c r="N398" s="52">
        <f t="shared" si="52"/>
        <v>14942</v>
      </c>
      <c r="O398" s="52">
        <f t="shared" si="53"/>
        <v>34646</v>
      </c>
    </row>
    <row r="399" spans="1:15" ht="15.75">
      <c r="A399" s="1010" t="s">
        <v>70</v>
      </c>
      <c r="B399" s="1010"/>
      <c r="C399" s="52">
        <f t="shared" si="51"/>
        <v>13352</v>
      </c>
      <c r="D399" s="52">
        <f t="shared" si="51"/>
        <v>9602</v>
      </c>
      <c r="E399" s="52">
        <f t="shared" si="51"/>
        <v>8942</v>
      </c>
      <c r="F399" s="52">
        <f t="shared" si="51"/>
        <v>8870</v>
      </c>
      <c r="G399" s="52">
        <f t="shared" si="51"/>
        <v>4422</v>
      </c>
      <c r="H399" s="52">
        <f t="shared" si="51"/>
        <v>3751</v>
      </c>
      <c r="I399" s="52">
        <f t="shared" si="51"/>
        <v>2456</v>
      </c>
      <c r="J399" s="52">
        <f t="shared" si="51"/>
        <v>1762</v>
      </c>
      <c r="K399" s="52">
        <f t="shared" si="51"/>
        <v>1624</v>
      </c>
      <c r="L399" s="52">
        <f t="shared" si="51"/>
        <v>736</v>
      </c>
      <c r="M399" s="52">
        <f t="shared" si="52"/>
        <v>30796</v>
      </c>
      <c r="N399" s="52">
        <f t="shared" si="52"/>
        <v>24721</v>
      </c>
      <c r="O399" s="52">
        <f t="shared" si="53"/>
        <v>55517</v>
      </c>
    </row>
    <row r="400" spans="1:15" ht="15.75">
      <c r="A400" s="1010" t="s">
        <v>71</v>
      </c>
      <c r="B400" s="1010"/>
      <c r="C400" s="52">
        <f t="shared" si="51"/>
        <v>7200</v>
      </c>
      <c r="D400" s="52">
        <f t="shared" si="51"/>
        <v>5957</v>
      </c>
      <c r="E400" s="52">
        <f t="shared" si="51"/>
        <v>4177</v>
      </c>
      <c r="F400" s="52">
        <f t="shared" si="51"/>
        <v>3789</v>
      </c>
      <c r="G400" s="52">
        <f t="shared" si="51"/>
        <v>2389</v>
      </c>
      <c r="H400" s="52">
        <f t="shared" si="51"/>
        <v>1979</v>
      </c>
      <c r="I400" s="52">
        <f t="shared" si="51"/>
        <v>1146</v>
      </c>
      <c r="J400" s="52">
        <f t="shared" si="51"/>
        <v>1115</v>
      </c>
      <c r="K400" s="52">
        <f t="shared" si="51"/>
        <v>689</v>
      </c>
      <c r="L400" s="52">
        <f t="shared" si="51"/>
        <v>890</v>
      </c>
      <c r="M400" s="52">
        <f t="shared" si="52"/>
        <v>15601</v>
      </c>
      <c r="N400" s="52">
        <f t="shared" si="52"/>
        <v>13730</v>
      </c>
      <c r="O400" s="52">
        <f t="shared" si="53"/>
        <v>29331</v>
      </c>
    </row>
    <row r="401" spans="1:15" ht="15.75">
      <c r="A401" s="1010" t="s">
        <v>72</v>
      </c>
      <c r="B401" s="1010"/>
      <c r="C401" s="52">
        <f t="shared" si="51"/>
        <v>23334</v>
      </c>
      <c r="D401" s="52">
        <f t="shared" si="51"/>
        <v>18815</v>
      </c>
      <c r="E401" s="52">
        <f t="shared" si="51"/>
        <v>12056</v>
      </c>
      <c r="F401" s="52">
        <f t="shared" si="51"/>
        <v>11755</v>
      </c>
      <c r="G401" s="52">
        <f t="shared" si="51"/>
        <v>4941</v>
      </c>
      <c r="H401" s="52">
        <f t="shared" si="51"/>
        <v>4122</v>
      </c>
      <c r="I401" s="52">
        <f t="shared" si="51"/>
        <v>2422</v>
      </c>
      <c r="J401" s="52">
        <f t="shared" si="51"/>
        <v>1643</v>
      </c>
      <c r="K401" s="52">
        <f t="shared" si="51"/>
        <v>1325</v>
      </c>
      <c r="L401" s="52">
        <f t="shared" si="51"/>
        <v>696</v>
      </c>
      <c r="M401" s="52">
        <f t="shared" si="52"/>
        <v>44078</v>
      </c>
      <c r="N401" s="52">
        <f t="shared" si="52"/>
        <v>37031</v>
      </c>
      <c r="O401" s="52">
        <f t="shared" si="53"/>
        <v>81109</v>
      </c>
    </row>
    <row r="402" spans="1:15" ht="15.75">
      <c r="A402" s="1010" t="s">
        <v>32</v>
      </c>
      <c r="B402" s="1010"/>
      <c r="C402" s="52">
        <f t="shared" ref="C402:L402" si="54">SUM(C382:C401)</f>
        <v>246908</v>
      </c>
      <c r="D402" s="52">
        <f t="shared" si="54"/>
        <v>205526</v>
      </c>
      <c r="E402" s="52">
        <f t="shared" si="54"/>
        <v>118955</v>
      </c>
      <c r="F402" s="52">
        <f t="shared" si="54"/>
        <v>111110</v>
      </c>
      <c r="G402" s="52">
        <f t="shared" si="54"/>
        <v>51319</v>
      </c>
      <c r="H402" s="52">
        <f t="shared" si="54"/>
        <v>41544</v>
      </c>
      <c r="I402" s="52">
        <f t="shared" si="54"/>
        <v>25762</v>
      </c>
      <c r="J402" s="52">
        <f t="shared" si="54"/>
        <v>17990</v>
      </c>
      <c r="K402" s="52">
        <f t="shared" si="54"/>
        <v>15931</v>
      </c>
      <c r="L402" s="52">
        <f t="shared" si="54"/>
        <v>8325</v>
      </c>
      <c r="M402" s="52">
        <f>SUM(K402,I402,G402,E402,C402)</f>
        <v>458875</v>
      </c>
      <c r="N402" s="52">
        <f>SUM(L402,J402,H402,F402,D402)</f>
        <v>384495</v>
      </c>
      <c r="O402" s="52">
        <f>SUM(M402:N402)</f>
        <v>843370</v>
      </c>
    </row>
    <row r="403" spans="1:15" ht="15.75">
      <c r="A403" s="53"/>
      <c r="B403" s="53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</row>
    <row r="406" spans="1:15" ht="30.75">
      <c r="A406" s="1003" t="s">
        <v>156</v>
      </c>
      <c r="B406" s="1003"/>
      <c r="C406" s="1003"/>
      <c r="D406" s="1003"/>
      <c r="E406" s="1003"/>
      <c r="F406" s="1003"/>
      <c r="G406" s="1003"/>
      <c r="H406" s="1003"/>
      <c r="I406" s="1003"/>
      <c r="J406" s="1003"/>
      <c r="K406" s="1003"/>
      <c r="L406" s="1003"/>
      <c r="M406" s="1003"/>
      <c r="N406" s="1003"/>
      <c r="O406" s="1003"/>
    </row>
    <row r="407" spans="1:15">
      <c r="A407" s="993" t="s">
        <v>19</v>
      </c>
      <c r="B407" s="993"/>
      <c r="C407" s="993"/>
      <c r="D407" s="993"/>
      <c r="E407" s="993"/>
      <c r="F407" s="993"/>
      <c r="G407" s="993"/>
      <c r="H407" s="993"/>
      <c r="I407" s="993"/>
      <c r="J407" s="993"/>
      <c r="K407" s="993"/>
      <c r="L407" s="993"/>
      <c r="M407" s="993"/>
      <c r="N407" s="993"/>
      <c r="O407" s="993"/>
    </row>
    <row r="408" spans="1:15">
      <c r="A408" s="993"/>
      <c r="B408" s="993"/>
      <c r="C408" s="993"/>
      <c r="D408" s="993"/>
      <c r="E408" s="993"/>
      <c r="F408" s="993"/>
      <c r="G408" s="993"/>
      <c r="H408" s="993"/>
      <c r="I408" s="993"/>
      <c r="J408" s="993"/>
      <c r="K408" s="993"/>
      <c r="L408" s="993"/>
      <c r="M408" s="993"/>
      <c r="N408" s="993"/>
      <c r="O408" s="993"/>
    </row>
    <row r="409" spans="1:15" ht="15.75">
      <c r="A409" s="992" t="s">
        <v>40</v>
      </c>
      <c r="B409" s="992"/>
      <c r="C409" s="985" t="s">
        <v>74</v>
      </c>
      <c r="D409" s="992"/>
      <c r="E409" s="985" t="s">
        <v>80</v>
      </c>
      <c r="F409" s="992"/>
      <c r="G409" s="985" t="s">
        <v>79</v>
      </c>
      <c r="H409" s="992"/>
      <c r="I409" s="985" t="s">
        <v>83</v>
      </c>
      <c r="J409" s="992"/>
      <c r="K409" s="985" t="s">
        <v>84</v>
      </c>
      <c r="L409" s="985"/>
      <c r="M409" s="985" t="s">
        <v>32</v>
      </c>
      <c r="N409" s="985"/>
      <c r="O409" s="985"/>
    </row>
    <row r="410" spans="1:15" ht="15.75">
      <c r="A410" s="992"/>
      <c r="B410" s="992"/>
      <c r="C410" s="18" t="s">
        <v>128</v>
      </c>
      <c r="D410" s="18" t="s">
        <v>34</v>
      </c>
      <c r="E410" s="18" t="s">
        <v>128</v>
      </c>
      <c r="F410" s="18" t="s">
        <v>34</v>
      </c>
      <c r="G410" s="18" t="s">
        <v>128</v>
      </c>
      <c r="H410" s="18" t="s">
        <v>34</v>
      </c>
      <c r="I410" s="18" t="s">
        <v>128</v>
      </c>
      <c r="J410" s="18" t="s">
        <v>34</v>
      </c>
      <c r="K410" s="18" t="s">
        <v>128</v>
      </c>
      <c r="L410" s="18" t="s">
        <v>34</v>
      </c>
      <c r="M410" s="18" t="s">
        <v>128</v>
      </c>
      <c r="N410" s="18" t="s">
        <v>34</v>
      </c>
      <c r="O410" s="18" t="s">
        <v>32</v>
      </c>
    </row>
    <row r="411" spans="1:15" ht="15.75">
      <c r="A411" s="989" t="s">
        <v>52</v>
      </c>
      <c r="B411" s="989"/>
      <c r="C411" s="4">
        <v>23123</v>
      </c>
      <c r="D411" s="4">
        <v>19604</v>
      </c>
      <c r="E411" s="4">
        <v>13111</v>
      </c>
      <c r="F411" s="4">
        <v>10086</v>
      </c>
      <c r="G411" s="4">
        <v>8705</v>
      </c>
      <c r="H411" s="4">
        <v>5889</v>
      </c>
      <c r="I411" s="4">
        <v>5822</v>
      </c>
      <c r="J411" s="4">
        <v>2795</v>
      </c>
      <c r="K411" s="4">
        <v>2935</v>
      </c>
      <c r="L411" s="4">
        <v>1019</v>
      </c>
      <c r="M411" s="4">
        <f>K411+I411+G411+E411+C411</f>
        <v>53696</v>
      </c>
      <c r="N411" s="4">
        <f>L411+J411+H411+F411+D411</f>
        <v>39393</v>
      </c>
      <c r="O411" s="4">
        <f>SUM(M411:N411)</f>
        <v>93089</v>
      </c>
    </row>
    <row r="412" spans="1:15" ht="15.75">
      <c r="A412" s="989" t="s">
        <v>53</v>
      </c>
      <c r="B412" s="989"/>
      <c r="C412" s="4">
        <v>15067</v>
      </c>
      <c r="D412" s="4">
        <v>7564</v>
      </c>
      <c r="E412" s="4">
        <v>5507</v>
      </c>
      <c r="F412" s="4">
        <v>6989</v>
      </c>
      <c r="G412" s="4">
        <v>2979</v>
      </c>
      <c r="H412" s="4">
        <v>1959</v>
      </c>
      <c r="I412" s="4">
        <v>1521</v>
      </c>
      <c r="J412" s="4">
        <v>1203</v>
      </c>
      <c r="K412" s="4">
        <v>629</v>
      </c>
      <c r="L412" s="4">
        <v>781</v>
      </c>
      <c r="M412" s="4">
        <f t="shared" ref="M412:N430" si="55">K412+I412+G412+E412+C412</f>
        <v>25703</v>
      </c>
      <c r="N412" s="4">
        <f t="shared" si="55"/>
        <v>18496</v>
      </c>
      <c r="O412" s="4">
        <f t="shared" ref="O412:O430" si="56">SUM(M412:N412)</f>
        <v>44199</v>
      </c>
    </row>
    <row r="413" spans="1:15" ht="15.75">
      <c r="A413" s="989" t="s">
        <v>54</v>
      </c>
      <c r="B413" s="989"/>
      <c r="C413" s="4">
        <v>9367</v>
      </c>
      <c r="D413" s="4">
        <v>7746</v>
      </c>
      <c r="E413" s="4">
        <v>5897</v>
      </c>
      <c r="F413" s="4">
        <v>4692</v>
      </c>
      <c r="G413" s="4">
        <v>2569</v>
      </c>
      <c r="H413" s="4">
        <v>1869</v>
      </c>
      <c r="I413" s="4">
        <v>1343</v>
      </c>
      <c r="J413" s="4">
        <v>852</v>
      </c>
      <c r="K413" s="4">
        <v>695</v>
      </c>
      <c r="L413" s="4">
        <v>286</v>
      </c>
      <c r="M413" s="4">
        <f t="shared" si="55"/>
        <v>19871</v>
      </c>
      <c r="N413" s="4">
        <f t="shared" si="55"/>
        <v>15445</v>
      </c>
      <c r="O413" s="4">
        <f t="shared" si="56"/>
        <v>35316</v>
      </c>
    </row>
    <row r="414" spans="1:15" ht="15.75">
      <c r="A414" s="989" t="s">
        <v>55</v>
      </c>
      <c r="B414" s="989"/>
      <c r="C414" s="4">
        <v>14877</v>
      </c>
      <c r="D414" s="4">
        <v>13202</v>
      </c>
      <c r="E414" s="4">
        <v>5557</v>
      </c>
      <c r="F414" s="4">
        <v>4334</v>
      </c>
      <c r="G414" s="4">
        <v>3051</v>
      </c>
      <c r="H414" s="4">
        <v>2131</v>
      </c>
      <c r="I414" s="4">
        <v>1718</v>
      </c>
      <c r="J414" s="4">
        <v>907</v>
      </c>
      <c r="K414" s="4">
        <v>1074</v>
      </c>
      <c r="L414" s="4">
        <v>341</v>
      </c>
      <c r="M414" s="4">
        <f t="shared" si="55"/>
        <v>26277</v>
      </c>
      <c r="N414" s="4">
        <f t="shared" si="55"/>
        <v>20915</v>
      </c>
      <c r="O414" s="4">
        <f t="shared" si="56"/>
        <v>47192</v>
      </c>
    </row>
    <row r="415" spans="1:15" ht="15.75">
      <c r="A415" s="989" t="s">
        <v>56</v>
      </c>
      <c r="B415" s="3" t="s">
        <v>88</v>
      </c>
      <c r="C415" s="4">
        <v>9273</v>
      </c>
      <c r="D415" s="4">
        <v>8710</v>
      </c>
      <c r="E415" s="4">
        <v>5309</v>
      </c>
      <c r="F415" s="4">
        <v>4893</v>
      </c>
      <c r="G415" s="4">
        <v>1938</v>
      </c>
      <c r="H415" s="4">
        <v>1442</v>
      </c>
      <c r="I415" s="4">
        <v>1020</v>
      </c>
      <c r="J415" s="4">
        <v>628</v>
      </c>
      <c r="K415" s="4">
        <v>584</v>
      </c>
      <c r="L415" s="4">
        <v>242</v>
      </c>
      <c r="M415" s="4">
        <f t="shared" si="55"/>
        <v>18124</v>
      </c>
      <c r="N415" s="4">
        <f t="shared" si="55"/>
        <v>15915</v>
      </c>
      <c r="O415" s="4">
        <f t="shared" si="56"/>
        <v>34039</v>
      </c>
    </row>
    <row r="416" spans="1:15" ht="15.75">
      <c r="A416" s="989"/>
      <c r="B416" s="3" t="s">
        <v>58</v>
      </c>
      <c r="C416" s="4">
        <v>21285</v>
      </c>
      <c r="D416" s="4">
        <v>18685</v>
      </c>
      <c r="E416" s="4">
        <v>6910</v>
      </c>
      <c r="F416" s="4">
        <v>5348</v>
      </c>
      <c r="G416" s="4">
        <v>3322</v>
      </c>
      <c r="H416" s="4">
        <v>2463</v>
      </c>
      <c r="I416" s="4">
        <v>2015</v>
      </c>
      <c r="J416" s="4">
        <v>1072</v>
      </c>
      <c r="K416" s="4">
        <v>986</v>
      </c>
      <c r="L416" s="4">
        <v>382</v>
      </c>
      <c r="M416" s="4">
        <f t="shared" si="55"/>
        <v>34518</v>
      </c>
      <c r="N416" s="4">
        <f t="shared" si="55"/>
        <v>27950</v>
      </c>
      <c r="O416" s="4">
        <f t="shared" si="56"/>
        <v>62468</v>
      </c>
    </row>
    <row r="417" spans="1:15" ht="15.75">
      <c r="A417" s="989"/>
      <c r="B417" s="3" t="s">
        <v>59</v>
      </c>
      <c r="C417" s="4">
        <v>8861</v>
      </c>
      <c r="D417" s="4">
        <v>6532</v>
      </c>
      <c r="E417" s="4">
        <v>4887</v>
      </c>
      <c r="F417" s="4">
        <v>5112</v>
      </c>
      <c r="G417" s="4">
        <v>2341</v>
      </c>
      <c r="H417" s="4">
        <v>2062</v>
      </c>
      <c r="I417" s="4">
        <v>1367</v>
      </c>
      <c r="J417" s="4">
        <v>871</v>
      </c>
      <c r="K417" s="4">
        <v>714</v>
      </c>
      <c r="L417" s="4">
        <v>328</v>
      </c>
      <c r="M417" s="4">
        <f t="shared" si="55"/>
        <v>18170</v>
      </c>
      <c r="N417" s="4">
        <f t="shared" si="55"/>
        <v>14905</v>
      </c>
      <c r="O417" s="4">
        <f t="shared" si="56"/>
        <v>33075</v>
      </c>
    </row>
    <row r="418" spans="1:15" ht="15.75">
      <c r="A418" s="989"/>
      <c r="B418" s="3" t="s">
        <v>89</v>
      </c>
      <c r="C418" s="4">
        <v>5585</v>
      </c>
      <c r="D418" s="4">
        <v>4971</v>
      </c>
      <c r="E418" s="4">
        <v>3247</v>
      </c>
      <c r="F418" s="4">
        <v>2663</v>
      </c>
      <c r="G418" s="4">
        <v>1217</v>
      </c>
      <c r="H418" s="4">
        <v>972</v>
      </c>
      <c r="I418" s="4">
        <v>711</v>
      </c>
      <c r="J418" s="4">
        <v>376</v>
      </c>
      <c r="K418" s="4">
        <v>378</v>
      </c>
      <c r="L418" s="4">
        <v>191</v>
      </c>
      <c r="M418" s="4">
        <f t="shared" si="55"/>
        <v>11138</v>
      </c>
      <c r="N418" s="4">
        <f t="shared" si="55"/>
        <v>9173</v>
      </c>
      <c r="O418" s="4">
        <f t="shared" si="56"/>
        <v>20311</v>
      </c>
    </row>
    <row r="419" spans="1:15" ht="15.75">
      <c r="A419" s="989"/>
      <c r="B419" s="3" t="s">
        <v>61</v>
      </c>
      <c r="C419" s="4">
        <v>11101</v>
      </c>
      <c r="D419" s="4">
        <v>8952</v>
      </c>
      <c r="E419" s="4">
        <v>6708</v>
      </c>
      <c r="F419" s="4">
        <v>6733</v>
      </c>
      <c r="G419" s="4">
        <v>2546</v>
      </c>
      <c r="H419" s="4">
        <v>2074</v>
      </c>
      <c r="I419" s="4">
        <v>1362</v>
      </c>
      <c r="J419" s="4">
        <v>901</v>
      </c>
      <c r="K419" s="4">
        <v>811</v>
      </c>
      <c r="L419" s="4">
        <v>403</v>
      </c>
      <c r="M419" s="4">
        <f t="shared" si="55"/>
        <v>22528</v>
      </c>
      <c r="N419" s="4">
        <f t="shared" si="55"/>
        <v>19063</v>
      </c>
      <c r="O419" s="4">
        <f t="shared" si="56"/>
        <v>41591</v>
      </c>
    </row>
    <row r="420" spans="1:15" ht="15.75">
      <c r="A420" s="989"/>
      <c r="B420" s="3" t="s">
        <v>91</v>
      </c>
      <c r="C420" s="4">
        <v>7802</v>
      </c>
      <c r="D420" s="4">
        <v>7065</v>
      </c>
      <c r="E420" s="4">
        <v>4710</v>
      </c>
      <c r="F420" s="4">
        <v>4067</v>
      </c>
      <c r="G420" s="4">
        <v>1770</v>
      </c>
      <c r="H420" s="4">
        <v>1429</v>
      </c>
      <c r="I420" s="4">
        <v>1081</v>
      </c>
      <c r="J420" s="4">
        <v>601</v>
      </c>
      <c r="K420" s="4">
        <v>653</v>
      </c>
      <c r="L420" s="4">
        <v>204</v>
      </c>
      <c r="M420" s="4">
        <f t="shared" si="55"/>
        <v>16016</v>
      </c>
      <c r="N420" s="4">
        <f t="shared" si="55"/>
        <v>13366</v>
      </c>
      <c r="O420" s="4">
        <f t="shared" si="56"/>
        <v>29382</v>
      </c>
    </row>
    <row r="421" spans="1:15" ht="15.75">
      <c r="A421" s="989" t="s">
        <v>63</v>
      </c>
      <c r="B421" s="989"/>
      <c r="C421" s="4">
        <v>15012</v>
      </c>
      <c r="D421" s="4">
        <v>11543</v>
      </c>
      <c r="E421" s="4">
        <v>7850</v>
      </c>
      <c r="F421" s="4">
        <v>7317</v>
      </c>
      <c r="G421" s="4">
        <v>3992</v>
      </c>
      <c r="H421" s="4">
        <v>3420</v>
      </c>
      <c r="I421" s="4">
        <v>2247</v>
      </c>
      <c r="J421" s="4">
        <v>1576</v>
      </c>
      <c r="K421" s="4">
        <v>1635</v>
      </c>
      <c r="L421" s="4">
        <v>845</v>
      </c>
      <c r="M421" s="4">
        <f t="shared" si="55"/>
        <v>30736</v>
      </c>
      <c r="N421" s="4">
        <f t="shared" si="55"/>
        <v>24701</v>
      </c>
      <c r="O421" s="4">
        <f t="shared" si="56"/>
        <v>55437</v>
      </c>
    </row>
    <row r="422" spans="1:15" ht="15.75">
      <c r="A422" s="989" t="s">
        <v>64</v>
      </c>
      <c r="B422" s="989"/>
      <c r="C422" s="4">
        <v>14176</v>
      </c>
      <c r="D422" s="4">
        <v>11417</v>
      </c>
      <c r="E422" s="4">
        <v>9814</v>
      </c>
      <c r="F422" s="4">
        <v>8458</v>
      </c>
      <c r="G422" s="4">
        <v>4850</v>
      </c>
      <c r="H422" s="4">
        <v>3708</v>
      </c>
      <c r="I422" s="4">
        <v>3066</v>
      </c>
      <c r="J422" s="4">
        <v>2029</v>
      </c>
      <c r="K422" s="4">
        <v>2793</v>
      </c>
      <c r="L422" s="4">
        <v>1224</v>
      </c>
      <c r="M422" s="4">
        <f t="shared" si="55"/>
        <v>34699</v>
      </c>
      <c r="N422" s="4">
        <f t="shared" si="55"/>
        <v>26836</v>
      </c>
      <c r="O422" s="4">
        <f t="shared" si="56"/>
        <v>61535</v>
      </c>
    </row>
    <row r="423" spans="1:15" ht="15.75">
      <c r="A423" s="989" t="s">
        <v>65</v>
      </c>
      <c r="B423" s="989"/>
      <c r="C423" s="4">
        <v>7867</v>
      </c>
      <c r="D423" s="4">
        <v>6442</v>
      </c>
      <c r="E423" s="4">
        <v>5870</v>
      </c>
      <c r="F423" s="4">
        <v>5546</v>
      </c>
      <c r="G423" s="4">
        <v>3251</v>
      </c>
      <c r="H423" s="4">
        <v>2686</v>
      </c>
      <c r="I423" s="4">
        <v>2024</v>
      </c>
      <c r="J423" s="4">
        <v>1435</v>
      </c>
      <c r="K423" s="4">
        <v>1519</v>
      </c>
      <c r="L423" s="4">
        <v>853</v>
      </c>
      <c r="M423" s="4">
        <f t="shared" si="55"/>
        <v>20531</v>
      </c>
      <c r="N423" s="4">
        <f t="shared" si="55"/>
        <v>16962</v>
      </c>
      <c r="O423" s="4">
        <f t="shared" si="56"/>
        <v>37493</v>
      </c>
    </row>
    <row r="424" spans="1:15" ht="15.75">
      <c r="A424" s="989" t="s">
        <v>66</v>
      </c>
      <c r="B424" s="989"/>
      <c r="C424" s="4">
        <v>10947</v>
      </c>
      <c r="D424" s="4">
        <v>8784</v>
      </c>
      <c r="E424" s="4">
        <v>5453</v>
      </c>
      <c r="F424" s="4">
        <v>5578</v>
      </c>
      <c r="G424" s="4">
        <v>3021</v>
      </c>
      <c r="H424" s="4">
        <v>2679</v>
      </c>
      <c r="I424" s="4">
        <v>1955</v>
      </c>
      <c r="J424" s="4">
        <v>1191</v>
      </c>
      <c r="K424" s="4">
        <v>1285</v>
      </c>
      <c r="L424" s="4">
        <v>536</v>
      </c>
      <c r="M424" s="4">
        <f t="shared" si="55"/>
        <v>22661</v>
      </c>
      <c r="N424" s="4">
        <f t="shared" si="55"/>
        <v>18768</v>
      </c>
      <c r="O424" s="4">
        <f t="shared" si="56"/>
        <v>41429</v>
      </c>
    </row>
    <row r="425" spans="1:15" ht="15.75">
      <c r="A425" s="989" t="s">
        <v>92</v>
      </c>
      <c r="B425" s="989"/>
      <c r="C425" s="4">
        <v>11066</v>
      </c>
      <c r="D425" s="4">
        <v>7636</v>
      </c>
      <c r="E425" s="4">
        <v>5376</v>
      </c>
      <c r="F425" s="4">
        <v>4479</v>
      </c>
      <c r="G425" s="4">
        <v>2683</v>
      </c>
      <c r="H425" s="4">
        <v>2266</v>
      </c>
      <c r="I425" s="4">
        <v>1446</v>
      </c>
      <c r="J425" s="4">
        <v>967</v>
      </c>
      <c r="K425" s="4">
        <v>829</v>
      </c>
      <c r="L425" s="4">
        <v>436</v>
      </c>
      <c r="M425" s="4">
        <f t="shared" si="55"/>
        <v>21400</v>
      </c>
      <c r="N425" s="4">
        <f t="shared" si="55"/>
        <v>15784</v>
      </c>
      <c r="O425" s="4">
        <f t="shared" si="56"/>
        <v>37184</v>
      </c>
    </row>
    <row r="426" spans="1:15" ht="15.75">
      <c r="A426" s="989" t="s">
        <v>68</v>
      </c>
      <c r="B426" s="989"/>
      <c r="C426" s="4">
        <v>4664</v>
      </c>
      <c r="D426" s="4">
        <v>3576</v>
      </c>
      <c r="E426" s="4">
        <v>3625</v>
      </c>
      <c r="F426" s="4">
        <v>3060</v>
      </c>
      <c r="G426" s="4">
        <v>2467</v>
      </c>
      <c r="H426" s="4">
        <v>1715</v>
      </c>
      <c r="I426" s="4">
        <v>1511</v>
      </c>
      <c r="J426" s="4">
        <v>791</v>
      </c>
      <c r="K426" s="4">
        <v>1274</v>
      </c>
      <c r="L426" s="4">
        <v>396</v>
      </c>
      <c r="M426" s="4">
        <f t="shared" si="55"/>
        <v>13541</v>
      </c>
      <c r="N426" s="4">
        <f t="shared" si="55"/>
        <v>9538</v>
      </c>
      <c r="O426" s="4">
        <f t="shared" si="56"/>
        <v>23079</v>
      </c>
    </row>
    <row r="427" spans="1:15" ht="15.75">
      <c r="A427" s="989" t="s">
        <v>69</v>
      </c>
      <c r="B427" s="989"/>
      <c r="C427" s="4">
        <v>8756</v>
      </c>
      <c r="D427" s="4">
        <v>6391</v>
      </c>
      <c r="E427" s="4">
        <v>6606</v>
      </c>
      <c r="F427" s="4">
        <v>4999</v>
      </c>
      <c r="G427" s="4">
        <v>3748</v>
      </c>
      <c r="H427" s="4">
        <v>2465</v>
      </c>
      <c r="I427" s="4">
        <v>2081</v>
      </c>
      <c r="J427" s="4">
        <v>1062</v>
      </c>
      <c r="K427" s="4">
        <v>1468</v>
      </c>
      <c r="L427" s="4">
        <v>451</v>
      </c>
      <c r="M427" s="4">
        <f t="shared" si="55"/>
        <v>22659</v>
      </c>
      <c r="N427" s="4">
        <f t="shared" si="55"/>
        <v>15368</v>
      </c>
      <c r="O427" s="4">
        <f t="shared" si="56"/>
        <v>38027</v>
      </c>
    </row>
    <row r="428" spans="1:15" ht="15.75">
      <c r="A428" s="989" t="s">
        <v>70</v>
      </c>
      <c r="B428" s="989"/>
      <c r="C428" s="4">
        <v>12215</v>
      </c>
      <c r="D428" s="4">
        <v>8324</v>
      </c>
      <c r="E428" s="4">
        <v>9500</v>
      </c>
      <c r="F428" s="4">
        <v>8878</v>
      </c>
      <c r="G428" s="4">
        <v>5898</v>
      </c>
      <c r="H428" s="4">
        <v>4675</v>
      </c>
      <c r="I428" s="4">
        <v>3712</v>
      </c>
      <c r="J428" s="4">
        <v>2239</v>
      </c>
      <c r="K428" s="4">
        <v>2668</v>
      </c>
      <c r="L428" s="4">
        <v>1056</v>
      </c>
      <c r="M428" s="4">
        <f t="shared" si="55"/>
        <v>33993</v>
      </c>
      <c r="N428" s="4">
        <f t="shared" si="55"/>
        <v>25172</v>
      </c>
      <c r="O428" s="4">
        <f t="shared" si="56"/>
        <v>59165</v>
      </c>
    </row>
    <row r="429" spans="1:15" ht="15.75">
      <c r="A429" s="989" t="s">
        <v>71</v>
      </c>
      <c r="B429" s="989"/>
      <c r="C429" s="4">
        <v>6894</v>
      </c>
      <c r="D429" s="4">
        <v>4887</v>
      </c>
      <c r="E429" s="4">
        <v>4928</v>
      </c>
      <c r="F429" s="4">
        <v>3594</v>
      </c>
      <c r="G429" s="4">
        <v>2986</v>
      </c>
      <c r="H429" s="4">
        <v>1871</v>
      </c>
      <c r="I429" s="4">
        <v>1720</v>
      </c>
      <c r="J429" s="4">
        <v>1061</v>
      </c>
      <c r="K429" s="4">
        <v>1510</v>
      </c>
      <c r="L429" s="4">
        <v>425</v>
      </c>
      <c r="M429" s="4">
        <f t="shared" si="55"/>
        <v>18038</v>
      </c>
      <c r="N429" s="4">
        <f t="shared" si="55"/>
        <v>11838</v>
      </c>
      <c r="O429" s="4">
        <f t="shared" si="56"/>
        <v>29876</v>
      </c>
    </row>
    <row r="430" spans="1:15" ht="15.75">
      <c r="A430" s="989" t="s">
        <v>72</v>
      </c>
      <c r="B430" s="989"/>
      <c r="C430" s="4">
        <v>20548</v>
      </c>
      <c r="D430" s="4">
        <v>16848</v>
      </c>
      <c r="E430" s="4">
        <v>12914</v>
      </c>
      <c r="F430" s="4">
        <v>11651</v>
      </c>
      <c r="G430" s="4">
        <v>6110</v>
      </c>
      <c r="H430" s="4">
        <v>5132</v>
      </c>
      <c r="I430" s="4">
        <v>3680</v>
      </c>
      <c r="J430" s="4">
        <v>2148</v>
      </c>
      <c r="K430" s="4">
        <v>2523</v>
      </c>
      <c r="L430" s="4">
        <v>966</v>
      </c>
      <c r="M430" s="4">
        <f t="shared" si="55"/>
        <v>45775</v>
      </c>
      <c r="N430" s="4">
        <f t="shared" si="55"/>
        <v>36745</v>
      </c>
      <c r="O430" s="4">
        <f t="shared" si="56"/>
        <v>82520</v>
      </c>
    </row>
    <row r="431" spans="1:15" ht="15.75">
      <c r="A431" s="992" t="s">
        <v>32</v>
      </c>
      <c r="B431" s="992"/>
      <c r="C431" s="20">
        <f t="shared" ref="C431:O431" si="57">SUM(C411:C430)</f>
        <v>238486</v>
      </c>
      <c r="D431" s="20">
        <f t="shared" si="57"/>
        <v>188879</v>
      </c>
      <c r="E431" s="20">
        <f t="shared" si="57"/>
        <v>133779</v>
      </c>
      <c r="F431" s="20">
        <f t="shared" si="57"/>
        <v>118477</v>
      </c>
      <c r="G431" s="20">
        <f t="shared" si="57"/>
        <v>69444</v>
      </c>
      <c r="H431" s="20">
        <f t="shared" si="57"/>
        <v>52907</v>
      </c>
      <c r="I431" s="20">
        <f t="shared" si="57"/>
        <v>41402</v>
      </c>
      <c r="J431" s="20">
        <f t="shared" si="57"/>
        <v>24705</v>
      </c>
      <c r="K431" s="20">
        <f t="shared" si="57"/>
        <v>26963</v>
      </c>
      <c r="L431" s="20">
        <f t="shared" si="57"/>
        <v>11365</v>
      </c>
      <c r="M431" s="20">
        <f t="shared" si="57"/>
        <v>510074</v>
      </c>
      <c r="N431" s="20">
        <f t="shared" si="57"/>
        <v>396333</v>
      </c>
      <c r="O431" s="20">
        <f t="shared" si="57"/>
        <v>906407</v>
      </c>
    </row>
    <row r="434" spans="1:17" ht="30.75">
      <c r="A434" s="993" t="s">
        <v>161</v>
      </c>
      <c r="B434" s="993"/>
      <c r="C434" s="993"/>
      <c r="D434" s="993"/>
      <c r="E434" s="993"/>
      <c r="F434" s="993"/>
      <c r="G434" s="993"/>
      <c r="H434" s="993"/>
      <c r="I434" s="993"/>
      <c r="J434" s="993"/>
      <c r="K434" s="993"/>
      <c r="L434" s="993"/>
      <c r="M434" s="993"/>
      <c r="N434" s="993"/>
      <c r="O434" s="993"/>
      <c r="P434" s="993"/>
      <c r="Q434" s="993"/>
    </row>
    <row r="435" spans="1:17" ht="30.75">
      <c r="A435" s="997" t="s">
        <v>7</v>
      </c>
      <c r="B435" s="993"/>
      <c r="C435" s="993"/>
      <c r="D435" s="993"/>
      <c r="E435" s="993"/>
      <c r="F435" s="993"/>
      <c r="G435" s="993"/>
      <c r="H435" s="993"/>
      <c r="I435" s="993"/>
      <c r="J435" s="993"/>
      <c r="K435" s="993"/>
      <c r="L435" s="993"/>
      <c r="M435" s="993"/>
      <c r="N435" s="993"/>
      <c r="O435" s="993"/>
      <c r="P435" s="993"/>
      <c r="Q435" s="993"/>
    </row>
    <row r="436" spans="1:17" ht="15.75">
      <c r="B436" s="1004" t="s">
        <v>114</v>
      </c>
      <c r="C436" s="1015"/>
      <c r="D436" s="1004" t="s">
        <v>74</v>
      </c>
      <c r="E436" s="1004"/>
      <c r="F436" s="1004" t="s">
        <v>77</v>
      </c>
      <c r="G436" s="1004"/>
      <c r="H436" s="1004" t="s">
        <v>79</v>
      </c>
      <c r="I436" s="1004"/>
      <c r="J436" s="1004" t="s">
        <v>82</v>
      </c>
      <c r="K436" s="1004"/>
      <c r="L436" s="1004" t="s">
        <v>84</v>
      </c>
      <c r="M436" s="1004"/>
      <c r="N436" s="1004" t="s">
        <v>32</v>
      </c>
      <c r="O436" s="1004"/>
      <c r="P436" s="1004"/>
    </row>
    <row r="437" spans="1:17" ht="15.75">
      <c r="B437" s="1004"/>
      <c r="C437" s="1015"/>
      <c r="D437" s="25" t="s">
        <v>33</v>
      </c>
      <c r="E437" s="25" t="s">
        <v>34</v>
      </c>
      <c r="F437" s="25" t="s">
        <v>33</v>
      </c>
      <c r="G437" s="25" t="s">
        <v>34</v>
      </c>
      <c r="H437" s="25" t="s">
        <v>33</v>
      </c>
      <c r="I437" s="25" t="s">
        <v>34</v>
      </c>
      <c r="J437" s="25" t="s">
        <v>33</v>
      </c>
      <c r="K437" s="25" t="s">
        <v>34</v>
      </c>
      <c r="L437" s="25" t="s">
        <v>33</v>
      </c>
      <c r="M437" s="25" t="s">
        <v>34</v>
      </c>
      <c r="N437" s="25" t="s">
        <v>33</v>
      </c>
      <c r="O437" s="25" t="s">
        <v>34</v>
      </c>
      <c r="P437" s="25" t="s">
        <v>32</v>
      </c>
    </row>
    <row r="438" spans="1:17" ht="15.75">
      <c r="B438" s="1005" t="s">
        <v>52</v>
      </c>
      <c r="C438" s="1011"/>
      <c r="D438" s="37">
        <v>296</v>
      </c>
      <c r="E438" s="37">
        <v>136</v>
      </c>
      <c r="F438" s="37">
        <v>89</v>
      </c>
      <c r="G438" s="37">
        <v>28</v>
      </c>
      <c r="H438" s="37">
        <v>15</v>
      </c>
      <c r="I438" s="37">
        <v>2</v>
      </c>
      <c r="J438" s="37">
        <v>20</v>
      </c>
      <c r="K438" s="37">
        <v>6</v>
      </c>
      <c r="L438" s="37">
        <v>6</v>
      </c>
      <c r="M438" s="37">
        <v>0</v>
      </c>
      <c r="N438" s="37">
        <f t="shared" ref="N438:O457" si="58">L438+J438+H438+F438+D438</f>
        <v>426</v>
      </c>
      <c r="O438" s="37">
        <f t="shared" si="58"/>
        <v>172</v>
      </c>
      <c r="P438" s="37">
        <f t="shared" ref="P438:P458" si="59">SUM(N438:O438)</f>
        <v>598</v>
      </c>
    </row>
    <row r="439" spans="1:17" ht="15.75">
      <c r="B439" s="1005" t="s">
        <v>53</v>
      </c>
      <c r="C439" s="1011"/>
      <c r="D439" s="37">
        <v>37</v>
      </c>
      <c r="E439" s="37">
        <v>9</v>
      </c>
      <c r="F439" s="37">
        <v>2</v>
      </c>
      <c r="G439" s="37">
        <v>0</v>
      </c>
      <c r="H439" s="37">
        <v>1</v>
      </c>
      <c r="I439" s="37">
        <v>1</v>
      </c>
      <c r="J439" s="37">
        <v>0</v>
      </c>
      <c r="K439" s="37">
        <v>0</v>
      </c>
      <c r="L439" s="37">
        <v>0</v>
      </c>
      <c r="M439" s="37">
        <v>0</v>
      </c>
      <c r="N439" s="37">
        <f t="shared" si="58"/>
        <v>40</v>
      </c>
      <c r="O439" s="37">
        <f t="shared" si="58"/>
        <v>10</v>
      </c>
      <c r="P439" s="37">
        <f t="shared" si="59"/>
        <v>50</v>
      </c>
    </row>
    <row r="440" spans="1:17" ht="15.75">
      <c r="B440" s="1005" t="s">
        <v>54</v>
      </c>
      <c r="C440" s="1011"/>
      <c r="D440" s="37">
        <v>54</v>
      </c>
      <c r="E440" s="37">
        <v>41</v>
      </c>
      <c r="F440" s="37">
        <v>11</v>
      </c>
      <c r="G440" s="37">
        <v>3</v>
      </c>
      <c r="H440" s="37">
        <v>2</v>
      </c>
      <c r="I440" s="37">
        <v>1</v>
      </c>
      <c r="J440" s="37">
        <v>0</v>
      </c>
      <c r="K440" s="37">
        <v>0</v>
      </c>
      <c r="L440" s="37">
        <v>0</v>
      </c>
      <c r="M440" s="37">
        <v>0</v>
      </c>
      <c r="N440" s="37">
        <f t="shared" si="58"/>
        <v>67</v>
      </c>
      <c r="O440" s="37">
        <f t="shared" si="58"/>
        <v>45</v>
      </c>
      <c r="P440" s="37">
        <f t="shared" si="59"/>
        <v>112</v>
      </c>
    </row>
    <row r="441" spans="1:17" ht="15.75">
      <c r="B441" s="1005" t="s">
        <v>55</v>
      </c>
      <c r="C441" s="1011"/>
      <c r="D441" s="37">
        <v>0</v>
      </c>
      <c r="E441" s="37">
        <v>0</v>
      </c>
      <c r="F441" s="37">
        <v>0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f t="shared" si="58"/>
        <v>0</v>
      </c>
      <c r="O441" s="37">
        <f t="shared" si="58"/>
        <v>0</v>
      </c>
      <c r="P441" s="37">
        <f t="shared" si="59"/>
        <v>0</v>
      </c>
    </row>
    <row r="442" spans="1:17" ht="15.75">
      <c r="B442" s="1005" t="s">
        <v>56</v>
      </c>
      <c r="C442" s="16" t="s">
        <v>99</v>
      </c>
      <c r="D442" s="37">
        <v>131</v>
      </c>
      <c r="E442" s="37">
        <v>67</v>
      </c>
      <c r="F442" s="37">
        <v>56</v>
      </c>
      <c r="G442" s="37">
        <v>15</v>
      </c>
      <c r="H442" s="37">
        <v>23</v>
      </c>
      <c r="I442" s="37">
        <v>5</v>
      </c>
      <c r="J442" s="37">
        <v>12</v>
      </c>
      <c r="K442" s="37">
        <v>2</v>
      </c>
      <c r="L442" s="37">
        <v>6</v>
      </c>
      <c r="M442" s="37">
        <v>0</v>
      </c>
      <c r="N442" s="37">
        <f t="shared" si="58"/>
        <v>228</v>
      </c>
      <c r="O442" s="37">
        <f t="shared" si="58"/>
        <v>89</v>
      </c>
      <c r="P442" s="37">
        <f t="shared" si="59"/>
        <v>317</v>
      </c>
    </row>
    <row r="443" spans="1:17" ht="15.75">
      <c r="B443" s="1005"/>
      <c r="C443" s="16" t="s">
        <v>100</v>
      </c>
      <c r="D443" s="37">
        <v>221</v>
      </c>
      <c r="E443" s="37">
        <v>184</v>
      </c>
      <c r="F443" s="37">
        <v>145</v>
      </c>
      <c r="G443" s="37">
        <v>110</v>
      </c>
      <c r="H443" s="37">
        <v>7</v>
      </c>
      <c r="I443" s="37">
        <v>4</v>
      </c>
      <c r="J443" s="37">
        <v>5</v>
      </c>
      <c r="K443" s="37">
        <v>1</v>
      </c>
      <c r="L443" s="37">
        <v>0</v>
      </c>
      <c r="M443" s="37">
        <v>0</v>
      </c>
      <c r="N443" s="37">
        <f t="shared" si="58"/>
        <v>378</v>
      </c>
      <c r="O443" s="37">
        <f t="shared" si="58"/>
        <v>299</v>
      </c>
      <c r="P443" s="37">
        <f t="shared" si="59"/>
        <v>677</v>
      </c>
    </row>
    <row r="444" spans="1:17" ht="15.75">
      <c r="B444" s="1005"/>
      <c r="C444" s="16" t="s">
        <v>101</v>
      </c>
      <c r="D444" s="37">
        <v>20</v>
      </c>
      <c r="E444" s="37">
        <v>4</v>
      </c>
      <c r="F444" s="37">
        <v>9</v>
      </c>
      <c r="G444" s="37">
        <v>1</v>
      </c>
      <c r="H444" s="37">
        <v>1</v>
      </c>
      <c r="I444" s="37">
        <v>2</v>
      </c>
      <c r="J444" s="37">
        <v>0</v>
      </c>
      <c r="K444" s="37">
        <v>1</v>
      </c>
      <c r="L444" s="37">
        <v>0</v>
      </c>
      <c r="M444" s="37">
        <v>0</v>
      </c>
      <c r="N444" s="37">
        <f t="shared" si="58"/>
        <v>30</v>
      </c>
      <c r="O444" s="37">
        <f t="shared" si="58"/>
        <v>8</v>
      </c>
      <c r="P444" s="37">
        <f t="shared" si="59"/>
        <v>38</v>
      </c>
    </row>
    <row r="445" spans="1:17" ht="15.75">
      <c r="B445" s="1005"/>
      <c r="C445" s="16" t="s">
        <v>104</v>
      </c>
      <c r="D445" s="37">
        <v>127</v>
      </c>
      <c r="E445" s="37">
        <v>80</v>
      </c>
      <c r="F445" s="37">
        <v>35</v>
      </c>
      <c r="G445" s="37">
        <v>22</v>
      </c>
      <c r="H445" s="37">
        <v>1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f t="shared" si="58"/>
        <v>163</v>
      </c>
      <c r="O445" s="37">
        <f t="shared" si="58"/>
        <v>102</v>
      </c>
      <c r="P445" s="37">
        <f t="shared" si="59"/>
        <v>265</v>
      </c>
    </row>
    <row r="446" spans="1:17" ht="15.75">
      <c r="B446" s="1005"/>
      <c r="C446" s="16" t="s">
        <v>105</v>
      </c>
      <c r="D446" s="37">
        <v>87</v>
      </c>
      <c r="E446" s="37">
        <v>47</v>
      </c>
      <c r="F446" s="37">
        <v>13</v>
      </c>
      <c r="G446" s="37">
        <v>5</v>
      </c>
      <c r="H446" s="37">
        <v>5</v>
      </c>
      <c r="I446" s="37">
        <v>1</v>
      </c>
      <c r="J446" s="37">
        <v>0</v>
      </c>
      <c r="K446" s="37">
        <v>0</v>
      </c>
      <c r="L446" s="37">
        <v>0</v>
      </c>
      <c r="M446" s="37">
        <v>0</v>
      </c>
      <c r="N446" s="37">
        <f t="shared" si="58"/>
        <v>105</v>
      </c>
      <c r="O446" s="37">
        <f t="shared" si="58"/>
        <v>53</v>
      </c>
      <c r="P446" s="37">
        <f t="shared" si="59"/>
        <v>158</v>
      </c>
    </row>
    <row r="447" spans="1:17" ht="15.75">
      <c r="B447" s="1005"/>
      <c r="C447" s="16" t="s">
        <v>106</v>
      </c>
      <c r="D447" s="37">
        <v>133</v>
      </c>
      <c r="E447" s="37">
        <v>104</v>
      </c>
      <c r="F447" s="37">
        <v>56</v>
      </c>
      <c r="G447" s="37">
        <v>35</v>
      </c>
      <c r="H447" s="37">
        <v>9</v>
      </c>
      <c r="I447" s="37">
        <v>2</v>
      </c>
      <c r="J447" s="37">
        <v>3</v>
      </c>
      <c r="K447" s="37">
        <v>0</v>
      </c>
      <c r="L447" s="37">
        <v>2</v>
      </c>
      <c r="M447" s="37">
        <v>1</v>
      </c>
      <c r="N447" s="37">
        <f t="shared" si="58"/>
        <v>203</v>
      </c>
      <c r="O447" s="37">
        <f t="shared" si="58"/>
        <v>142</v>
      </c>
      <c r="P447" s="37">
        <f t="shared" si="59"/>
        <v>345</v>
      </c>
    </row>
    <row r="448" spans="1:17" ht="15.75">
      <c r="B448" s="1005" t="s">
        <v>63</v>
      </c>
      <c r="C448" s="1011"/>
      <c r="D448" s="37">
        <v>65</v>
      </c>
      <c r="E448" s="37">
        <v>34</v>
      </c>
      <c r="F448" s="37">
        <v>8</v>
      </c>
      <c r="G448" s="37">
        <v>4</v>
      </c>
      <c r="H448" s="37">
        <v>1</v>
      </c>
      <c r="I448" s="37">
        <v>1</v>
      </c>
      <c r="J448" s="37">
        <v>1</v>
      </c>
      <c r="K448" s="37">
        <v>2</v>
      </c>
      <c r="L448" s="37">
        <v>1</v>
      </c>
      <c r="M448" s="37">
        <v>1</v>
      </c>
      <c r="N448" s="37">
        <f t="shared" si="58"/>
        <v>76</v>
      </c>
      <c r="O448" s="37">
        <f t="shared" si="58"/>
        <v>42</v>
      </c>
      <c r="P448" s="37">
        <f t="shared" si="59"/>
        <v>118</v>
      </c>
    </row>
    <row r="449" spans="2:16" ht="15.75">
      <c r="B449" s="1005" t="s">
        <v>64</v>
      </c>
      <c r="C449" s="1011"/>
      <c r="D449" s="37">
        <v>81</v>
      </c>
      <c r="E449" s="37">
        <v>21</v>
      </c>
      <c r="F449" s="37">
        <v>25</v>
      </c>
      <c r="G449" s="37">
        <v>13</v>
      </c>
      <c r="H449" s="37">
        <v>10</v>
      </c>
      <c r="I449" s="37">
        <v>1</v>
      </c>
      <c r="J449" s="37">
        <v>2</v>
      </c>
      <c r="K449" s="37">
        <v>2</v>
      </c>
      <c r="L449" s="37">
        <v>0</v>
      </c>
      <c r="M449" s="37">
        <v>0</v>
      </c>
      <c r="N449" s="37">
        <f t="shared" si="58"/>
        <v>118</v>
      </c>
      <c r="O449" s="37">
        <f t="shared" si="58"/>
        <v>37</v>
      </c>
      <c r="P449" s="37">
        <f t="shared" si="59"/>
        <v>155</v>
      </c>
    </row>
    <row r="450" spans="2:16" ht="15.75">
      <c r="B450" s="1005" t="s">
        <v>133</v>
      </c>
      <c r="C450" s="1011"/>
      <c r="D450" s="37">
        <v>120</v>
      </c>
      <c r="E450" s="37">
        <v>47</v>
      </c>
      <c r="F450" s="37">
        <v>74</v>
      </c>
      <c r="G450" s="37">
        <v>22</v>
      </c>
      <c r="H450" s="37">
        <v>53</v>
      </c>
      <c r="I450" s="37">
        <v>18</v>
      </c>
      <c r="J450" s="37">
        <v>16</v>
      </c>
      <c r="K450" s="37">
        <v>4</v>
      </c>
      <c r="L450" s="37">
        <v>10</v>
      </c>
      <c r="M450" s="37">
        <v>2</v>
      </c>
      <c r="N450" s="37">
        <f t="shared" si="58"/>
        <v>273</v>
      </c>
      <c r="O450" s="37">
        <f t="shared" si="58"/>
        <v>93</v>
      </c>
      <c r="P450" s="37">
        <f t="shared" si="59"/>
        <v>366</v>
      </c>
    </row>
    <row r="451" spans="2:16" ht="15.75">
      <c r="B451" s="1005" t="s">
        <v>135</v>
      </c>
      <c r="C451" s="1011"/>
      <c r="D451" s="37">
        <v>180</v>
      </c>
      <c r="E451" s="37">
        <v>64</v>
      </c>
      <c r="F451" s="37">
        <v>68</v>
      </c>
      <c r="G451" s="37">
        <v>65</v>
      </c>
      <c r="H451" s="37">
        <v>18</v>
      </c>
      <c r="I451" s="37">
        <v>6</v>
      </c>
      <c r="J451" s="37">
        <v>6</v>
      </c>
      <c r="K451" s="37">
        <v>1</v>
      </c>
      <c r="L451" s="37">
        <v>1</v>
      </c>
      <c r="M451" s="37">
        <v>0</v>
      </c>
      <c r="N451" s="37">
        <f t="shared" si="58"/>
        <v>273</v>
      </c>
      <c r="O451" s="37">
        <f t="shared" si="58"/>
        <v>136</v>
      </c>
      <c r="P451" s="37">
        <f t="shared" si="59"/>
        <v>409</v>
      </c>
    </row>
    <row r="452" spans="2:16" ht="15.75">
      <c r="B452" s="1005" t="s">
        <v>134</v>
      </c>
      <c r="C452" s="1011"/>
      <c r="D452" s="37">
        <v>95</v>
      </c>
      <c r="E452" s="37">
        <v>55</v>
      </c>
      <c r="F452" s="37">
        <v>19</v>
      </c>
      <c r="G452" s="37">
        <v>10</v>
      </c>
      <c r="H452" s="37">
        <v>22</v>
      </c>
      <c r="I452" s="37">
        <v>3</v>
      </c>
      <c r="J452" s="37">
        <v>5</v>
      </c>
      <c r="K452" s="37">
        <v>0</v>
      </c>
      <c r="L452" s="37">
        <v>1</v>
      </c>
      <c r="M452" s="37">
        <v>0</v>
      </c>
      <c r="N452" s="37">
        <f t="shared" si="58"/>
        <v>142</v>
      </c>
      <c r="O452" s="37">
        <f t="shared" si="58"/>
        <v>68</v>
      </c>
      <c r="P452" s="37">
        <f t="shared" si="59"/>
        <v>210</v>
      </c>
    </row>
    <row r="453" spans="2:16" ht="15.75">
      <c r="B453" s="1005" t="s">
        <v>68</v>
      </c>
      <c r="C453" s="1011"/>
      <c r="D453" s="37">
        <v>34</v>
      </c>
      <c r="E453" s="37">
        <v>9</v>
      </c>
      <c r="F453" s="37">
        <v>21</v>
      </c>
      <c r="G453" s="37">
        <v>8</v>
      </c>
      <c r="H453" s="37">
        <v>9</v>
      </c>
      <c r="I453" s="37">
        <v>0</v>
      </c>
      <c r="J453" s="37">
        <v>1</v>
      </c>
      <c r="K453" s="37">
        <v>0</v>
      </c>
      <c r="L453" s="37">
        <v>1</v>
      </c>
      <c r="M453" s="37">
        <v>0</v>
      </c>
      <c r="N453" s="37">
        <f t="shared" si="58"/>
        <v>66</v>
      </c>
      <c r="O453" s="37">
        <f t="shared" si="58"/>
        <v>17</v>
      </c>
      <c r="P453" s="37">
        <f t="shared" si="59"/>
        <v>83</v>
      </c>
    </row>
    <row r="454" spans="2:16" ht="15.75">
      <c r="B454" s="1005" t="s">
        <v>69</v>
      </c>
      <c r="C454" s="1011"/>
      <c r="D454" s="37">
        <v>53</v>
      </c>
      <c r="E454" s="37">
        <v>18</v>
      </c>
      <c r="F454" s="37">
        <v>10</v>
      </c>
      <c r="G454" s="37">
        <v>5</v>
      </c>
      <c r="H454" s="37">
        <v>8</v>
      </c>
      <c r="I454" s="37">
        <v>3</v>
      </c>
      <c r="J454" s="37">
        <v>3</v>
      </c>
      <c r="K454" s="37">
        <v>0</v>
      </c>
      <c r="L454" s="37">
        <v>1</v>
      </c>
      <c r="M454" s="37">
        <v>11</v>
      </c>
      <c r="N454" s="37">
        <f t="shared" si="58"/>
        <v>75</v>
      </c>
      <c r="O454" s="37">
        <f t="shared" si="58"/>
        <v>37</v>
      </c>
      <c r="P454" s="37">
        <f t="shared" si="59"/>
        <v>112</v>
      </c>
    </row>
    <row r="455" spans="2:16" ht="15.75">
      <c r="B455" s="1005" t="s">
        <v>70</v>
      </c>
      <c r="C455" s="1011"/>
      <c r="D455" s="37">
        <v>228</v>
      </c>
      <c r="E455" s="37">
        <v>56</v>
      </c>
      <c r="F455" s="37">
        <v>102</v>
      </c>
      <c r="G455" s="37">
        <v>21</v>
      </c>
      <c r="H455" s="37">
        <v>35</v>
      </c>
      <c r="I455" s="37">
        <v>11</v>
      </c>
      <c r="J455" s="37">
        <v>21</v>
      </c>
      <c r="K455" s="37">
        <v>2</v>
      </c>
      <c r="L455" s="37">
        <v>8</v>
      </c>
      <c r="M455" s="37">
        <v>3</v>
      </c>
      <c r="N455" s="37">
        <f t="shared" si="58"/>
        <v>394</v>
      </c>
      <c r="O455" s="37">
        <f t="shared" si="58"/>
        <v>93</v>
      </c>
      <c r="P455" s="37">
        <f t="shared" si="59"/>
        <v>487</v>
      </c>
    </row>
    <row r="456" spans="2:16" ht="15.75">
      <c r="B456" s="1005" t="s">
        <v>71</v>
      </c>
      <c r="C456" s="1011"/>
      <c r="D456" s="37">
        <v>43</v>
      </c>
      <c r="E456" s="37">
        <v>17</v>
      </c>
      <c r="F456" s="37">
        <v>51</v>
      </c>
      <c r="G456" s="37">
        <v>14</v>
      </c>
      <c r="H456" s="37">
        <v>7</v>
      </c>
      <c r="I456" s="37">
        <v>2</v>
      </c>
      <c r="J456" s="37">
        <v>0</v>
      </c>
      <c r="K456" s="37">
        <v>0</v>
      </c>
      <c r="L456" s="37">
        <v>0</v>
      </c>
      <c r="M456" s="37">
        <v>0</v>
      </c>
      <c r="N456" s="37">
        <f t="shared" si="58"/>
        <v>101</v>
      </c>
      <c r="O456" s="37">
        <f t="shared" si="58"/>
        <v>33</v>
      </c>
      <c r="P456" s="37">
        <f t="shared" si="59"/>
        <v>134</v>
      </c>
    </row>
    <row r="457" spans="2:16" ht="15.75">
      <c r="B457" s="1005" t="s">
        <v>72</v>
      </c>
      <c r="C457" s="1011"/>
      <c r="D457" s="37">
        <v>1195</v>
      </c>
      <c r="E457" s="37">
        <v>376</v>
      </c>
      <c r="F457" s="37">
        <v>468</v>
      </c>
      <c r="G457" s="37">
        <v>182</v>
      </c>
      <c r="H457" s="37">
        <v>286</v>
      </c>
      <c r="I457" s="37">
        <v>88</v>
      </c>
      <c r="J457" s="37">
        <v>55</v>
      </c>
      <c r="K457" s="37">
        <v>15</v>
      </c>
      <c r="L457" s="37">
        <v>14</v>
      </c>
      <c r="M457" s="37">
        <v>3</v>
      </c>
      <c r="N457" s="37">
        <f t="shared" si="58"/>
        <v>2018</v>
      </c>
      <c r="O457" s="37">
        <f t="shared" si="58"/>
        <v>664</v>
      </c>
      <c r="P457" s="37">
        <f t="shared" si="59"/>
        <v>2682</v>
      </c>
    </row>
    <row r="458" spans="2:16" ht="15.75">
      <c r="B458" s="1004" t="s">
        <v>32</v>
      </c>
      <c r="C458" s="1015"/>
      <c r="D458" s="38">
        <f t="shared" ref="D458:O458" si="60">SUM(D438:D457)</f>
        <v>3200</v>
      </c>
      <c r="E458" s="38">
        <f t="shared" si="60"/>
        <v>1369</v>
      </c>
      <c r="F458" s="38">
        <f t="shared" si="60"/>
        <v>1262</v>
      </c>
      <c r="G458" s="38">
        <f t="shared" si="60"/>
        <v>563</v>
      </c>
      <c r="H458" s="38">
        <f t="shared" si="60"/>
        <v>513</v>
      </c>
      <c r="I458" s="38">
        <f t="shared" si="60"/>
        <v>151</v>
      </c>
      <c r="J458" s="38">
        <f t="shared" si="60"/>
        <v>150</v>
      </c>
      <c r="K458" s="38">
        <f t="shared" si="60"/>
        <v>36</v>
      </c>
      <c r="L458" s="38">
        <f t="shared" si="60"/>
        <v>51</v>
      </c>
      <c r="M458" s="38">
        <f t="shared" si="60"/>
        <v>21</v>
      </c>
      <c r="N458" s="38">
        <f t="shared" si="60"/>
        <v>5176</v>
      </c>
      <c r="O458" s="38">
        <f t="shared" si="60"/>
        <v>2140</v>
      </c>
      <c r="P458" s="37">
        <f t="shared" si="59"/>
        <v>7316</v>
      </c>
    </row>
    <row r="465" spans="1:15" ht="30.75">
      <c r="A465" s="1022" t="s">
        <v>149</v>
      </c>
      <c r="B465" s="1022"/>
      <c r="C465" s="1022"/>
      <c r="D465" s="1022"/>
      <c r="E465" s="1022"/>
      <c r="F465" s="1022"/>
      <c r="G465" s="1022"/>
      <c r="H465" s="1022"/>
      <c r="I465" s="1022"/>
      <c r="J465" s="1022"/>
      <c r="K465" s="1022"/>
      <c r="L465" s="1022"/>
      <c r="M465" s="1022"/>
      <c r="N465" s="1022"/>
      <c r="O465" s="1022"/>
    </row>
    <row r="466" spans="1:15">
      <c r="A466" s="1023" t="s">
        <v>14</v>
      </c>
      <c r="B466" s="1023"/>
      <c r="C466" s="1023"/>
      <c r="D466" s="1023"/>
      <c r="E466" s="1023"/>
      <c r="F466" s="1023"/>
      <c r="G466" s="1023"/>
      <c r="H466" s="1023"/>
      <c r="I466" s="1023"/>
      <c r="J466" s="1023"/>
      <c r="K466" s="1023"/>
      <c r="L466" s="1023"/>
      <c r="M466" s="1023"/>
      <c r="N466" s="1023"/>
      <c r="O466" s="1023"/>
    </row>
    <row r="467" spans="1:15">
      <c r="A467" s="1024"/>
      <c r="B467" s="1024"/>
      <c r="C467" s="1024"/>
      <c r="D467" s="1024"/>
      <c r="E467" s="1024"/>
      <c r="F467" s="1024"/>
      <c r="G467" s="1024"/>
      <c r="H467" s="1024"/>
      <c r="I467" s="1024"/>
      <c r="J467" s="1024"/>
      <c r="K467" s="1024"/>
      <c r="L467" s="1024"/>
      <c r="M467" s="1024"/>
      <c r="N467" s="1024"/>
      <c r="O467" s="1024"/>
    </row>
    <row r="468" spans="1:15" ht="15.75">
      <c r="A468" s="1025" t="s">
        <v>40</v>
      </c>
      <c r="B468" s="1025"/>
      <c r="C468" s="1026" t="s">
        <v>74</v>
      </c>
      <c r="D468" s="1025"/>
      <c r="E468" s="1026" t="s">
        <v>80</v>
      </c>
      <c r="F468" s="1025"/>
      <c r="G468" s="1026" t="s">
        <v>79</v>
      </c>
      <c r="H468" s="1025"/>
      <c r="I468" s="1026" t="s">
        <v>83</v>
      </c>
      <c r="J468" s="1025"/>
      <c r="K468" s="1026" t="s">
        <v>84</v>
      </c>
      <c r="L468" s="1026"/>
      <c r="M468" s="1026" t="s">
        <v>32</v>
      </c>
      <c r="N468" s="1026"/>
      <c r="O468" s="1026"/>
    </row>
    <row r="469" spans="1:15" ht="15.75">
      <c r="A469" s="1025"/>
      <c r="B469" s="1025"/>
      <c r="C469" s="55" t="s">
        <v>128</v>
      </c>
      <c r="D469" s="55" t="s">
        <v>34</v>
      </c>
      <c r="E469" s="55" t="s">
        <v>128</v>
      </c>
      <c r="F469" s="55" t="s">
        <v>34</v>
      </c>
      <c r="G469" s="55" t="s">
        <v>128</v>
      </c>
      <c r="H469" s="55" t="s">
        <v>34</v>
      </c>
      <c r="I469" s="55" t="s">
        <v>128</v>
      </c>
      <c r="J469" s="55" t="s">
        <v>34</v>
      </c>
      <c r="K469" s="55" t="s">
        <v>128</v>
      </c>
      <c r="L469" s="55" t="s">
        <v>34</v>
      </c>
      <c r="M469" s="55" t="s">
        <v>128</v>
      </c>
      <c r="N469" s="55" t="s">
        <v>34</v>
      </c>
      <c r="O469" s="55" t="s">
        <v>32</v>
      </c>
    </row>
    <row r="470" spans="1:15" ht="15.75">
      <c r="A470" s="1025" t="s">
        <v>52</v>
      </c>
      <c r="B470" s="1025"/>
      <c r="C470" s="56">
        <f t="shared" ref="C470:L470" si="61">D438+C411</f>
        <v>23419</v>
      </c>
      <c r="D470" s="56">
        <f t="shared" si="61"/>
        <v>19740</v>
      </c>
      <c r="E470" s="56">
        <f t="shared" si="61"/>
        <v>13200</v>
      </c>
      <c r="F470" s="56">
        <f t="shared" si="61"/>
        <v>10114</v>
      </c>
      <c r="G470" s="56">
        <f t="shared" si="61"/>
        <v>8720</v>
      </c>
      <c r="H470" s="56">
        <f t="shared" si="61"/>
        <v>5891</v>
      </c>
      <c r="I470" s="56">
        <f t="shared" si="61"/>
        <v>5842</v>
      </c>
      <c r="J470" s="56">
        <f t="shared" si="61"/>
        <v>2801</v>
      </c>
      <c r="K470" s="56">
        <f t="shared" si="61"/>
        <v>2941</v>
      </c>
      <c r="L470" s="56">
        <f t="shared" si="61"/>
        <v>1019</v>
      </c>
      <c r="M470" s="56">
        <f>SUM(K470,I470,G470,E470,C470)</f>
        <v>54122</v>
      </c>
      <c r="N470" s="56">
        <f>SUM(L470,J470,H470,F470,D470)</f>
        <v>39565</v>
      </c>
      <c r="O470" s="56">
        <f>SUM(M470:N470)</f>
        <v>93687</v>
      </c>
    </row>
    <row r="471" spans="1:15" ht="15.75">
      <c r="A471" s="1025" t="s">
        <v>53</v>
      </c>
      <c r="B471" s="1025"/>
      <c r="C471" s="56">
        <f t="shared" ref="C471:L489" si="62">D439+C412</f>
        <v>15104</v>
      </c>
      <c r="D471" s="56">
        <f t="shared" si="62"/>
        <v>7573</v>
      </c>
      <c r="E471" s="56">
        <f t="shared" si="62"/>
        <v>5509</v>
      </c>
      <c r="F471" s="56">
        <f t="shared" si="62"/>
        <v>6989</v>
      </c>
      <c r="G471" s="56">
        <f t="shared" si="62"/>
        <v>2980</v>
      </c>
      <c r="H471" s="56">
        <f t="shared" si="62"/>
        <v>1960</v>
      </c>
      <c r="I471" s="56">
        <f t="shared" si="62"/>
        <v>1521</v>
      </c>
      <c r="J471" s="56">
        <f t="shared" si="62"/>
        <v>1203</v>
      </c>
      <c r="K471" s="56">
        <f t="shared" si="62"/>
        <v>629</v>
      </c>
      <c r="L471" s="56">
        <f t="shared" si="62"/>
        <v>781</v>
      </c>
      <c r="M471" s="56">
        <f t="shared" ref="M471:N489" si="63">SUM(K471,I471,G471,E471,C471)</f>
        <v>25743</v>
      </c>
      <c r="N471" s="56">
        <f t="shared" si="63"/>
        <v>18506</v>
      </c>
      <c r="O471" s="56">
        <f t="shared" ref="O471:O489" si="64">SUM(M471:N471)</f>
        <v>44249</v>
      </c>
    </row>
    <row r="472" spans="1:15" ht="15.75">
      <c r="A472" s="1025" t="s">
        <v>54</v>
      </c>
      <c r="B472" s="1025"/>
      <c r="C472" s="56">
        <f t="shared" si="62"/>
        <v>9421</v>
      </c>
      <c r="D472" s="56">
        <f t="shared" si="62"/>
        <v>7787</v>
      </c>
      <c r="E472" s="56">
        <f t="shared" si="62"/>
        <v>5908</v>
      </c>
      <c r="F472" s="56">
        <f t="shared" si="62"/>
        <v>4695</v>
      </c>
      <c r="G472" s="56">
        <f t="shared" si="62"/>
        <v>2571</v>
      </c>
      <c r="H472" s="56">
        <f t="shared" si="62"/>
        <v>1870</v>
      </c>
      <c r="I472" s="56">
        <f t="shared" si="62"/>
        <v>1343</v>
      </c>
      <c r="J472" s="56">
        <f t="shared" si="62"/>
        <v>852</v>
      </c>
      <c r="K472" s="56">
        <f t="shared" si="62"/>
        <v>695</v>
      </c>
      <c r="L472" s="56">
        <f t="shared" si="62"/>
        <v>286</v>
      </c>
      <c r="M472" s="56">
        <f t="shared" si="63"/>
        <v>19938</v>
      </c>
      <c r="N472" s="56">
        <f t="shared" si="63"/>
        <v>15490</v>
      </c>
      <c r="O472" s="56">
        <f t="shared" si="64"/>
        <v>35428</v>
      </c>
    </row>
    <row r="473" spans="1:15" ht="15.75">
      <c r="A473" s="1025" t="s">
        <v>55</v>
      </c>
      <c r="B473" s="1025"/>
      <c r="C473" s="56">
        <f t="shared" si="62"/>
        <v>14877</v>
      </c>
      <c r="D473" s="56">
        <f t="shared" si="62"/>
        <v>13202</v>
      </c>
      <c r="E473" s="56">
        <f t="shared" si="62"/>
        <v>5557</v>
      </c>
      <c r="F473" s="56">
        <f t="shared" si="62"/>
        <v>4334</v>
      </c>
      <c r="G473" s="56">
        <f t="shared" si="62"/>
        <v>3051</v>
      </c>
      <c r="H473" s="56">
        <f t="shared" si="62"/>
        <v>2131</v>
      </c>
      <c r="I473" s="56">
        <f t="shared" si="62"/>
        <v>1718</v>
      </c>
      <c r="J473" s="56">
        <f t="shared" si="62"/>
        <v>907</v>
      </c>
      <c r="K473" s="56">
        <f t="shared" si="62"/>
        <v>1074</v>
      </c>
      <c r="L473" s="56">
        <f t="shared" si="62"/>
        <v>341</v>
      </c>
      <c r="M473" s="56">
        <f t="shared" si="63"/>
        <v>26277</v>
      </c>
      <c r="N473" s="56">
        <f t="shared" si="63"/>
        <v>20915</v>
      </c>
      <c r="O473" s="56">
        <f t="shared" si="64"/>
        <v>47192</v>
      </c>
    </row>
    <row r="474" spans="1:15" ht="15.75">
      <c r="A474" s="1025" t="s">
        <v>56</v>
      </c>
      <c r="B474" s="55" t="s">
        <v>88</v>
      </c>
      <c r="C474" s="56">
        <f t="shared" si="62"/>
        <v>9404</v>
      </c>
      <c r="D474" s="56">
        <f t="shared" si="62"/>
        <v>8777</v>
      </c>
      <c r="E474" s="56">
        <f t="shared" si="62"/>
        <v>5365</v>
      </c>
      <c r="F474" s="56">
        <f t="shared" si="62"/>
        <v>4908</v>
      </c>
      <c r="G474" s="56">
        <f t="shared" si="62"/>
        <v>1961</v>
      </c>
      <c r="H474" s="56">
        <f t="shared" si="62"/>
        <v>1447</v>
      </c>
      <c r="I474" s="56">
        <f t="shared" si="62"/>
        <v>1032</v>
      </c>
      <c r="J474" s="56">
        <f t="shared" si="62"/>
        <v>630</v>
      </c>
      <c r="K474" s="56">
        <f t="shared" si="62"/>
        <v>590</v>
      </c>
      <c r="L474" s="56">
        <f t="shared" si="62"/>
        <v>242</v>
      </c>
      <c r="M474" s="56">
        <f t="shared" si="63"/>
        <v>18352</v>
      </c>
      <c r="N474" s="56">
        <f t="shared" si="63"/>
        <v>16004</v>
      </c>
      <c r="O474" s="56">
        <f t="shared" si="64"/>
        <v>34356</v>
      </c>
    </row>
    <row r="475" spans="1:15" ht="15.75">
      <c r="A475" s="1025"/>
      <c r="B475" s="55" t="s">
        <v>58</v>
      </c>
      <c r="C475" s="56">
        <f t="shared" si="62"/>
        <v>21506</v>
      </c>
      <c r="D475" s="56">
        <f t="shared" si="62"/>
        <v>18869</v>
      </c>
      <c r="E475" s="56">
        <f t="shared" si="62"/>
        <v>7055</v>
      </c>
      <c r="F475" s="56">
        <f t="shared" si="62"/>
        <v>5458</v>
      </c>
      <c r="G475" s="56">
        <f t="shared" si="62"/>
        <v>3329</v>
      </c>
      <c r="H475" s="56">
        <f t="shared" si="62"/>
        <v>2467</v>
      </c>
      <c r="I475" s="56">
        <f t="shared" si="62"/>
        <v>2020</v>
      </c>
      <c r="J475" s="56">
        <f t="shared" si="62"/>
        <v>1073</v>
      </c>
      <c r="K475" s="56">
        <f t="shared" si="62"/>
        <v>986</v>
      </c>
      <c r="L475" s="56">
        <f t="shared" si="62"/>
        <v>382</v>
      </c>
      <c r="M475" s="56">
        <f t="shared" si="63"/>
        <v>34896</v>
      </c>
      <c r="N475" s="56">
        <f t="shared" si="63"/>
        <v>28249</v>
      </c>
      <c r="O475" s="56">
        <f t="shared" si="64"/>
        <v>63145</v>
      </c>
    </row>
    <row r="476" spans="1:15" ht="15.75">
      <c r="A476" s="1025"/>
      <c r="B476" s="55" t="s">
        <v>59</v>
      </c>
      <c r="C476" s="56">
        <f t="shared" si="62"/>
        <v>8881</v>
      </c>
      <c r="D476" s="56">
        <f t="shared" si="62"/>
        <v>6536</v>
      </c>
      <c r="E476" s="56">
        <f t="shared" si="62"/>
        <v>4896</v>
      </c>
      <c r="F476" s="56">
        <f t="shared" si="62"/>
        <v>5113</v>
      </c>
      <c r="G476" s="56">
        <f t="shared" si="62"/>
        <v>2342</v>
      </c>
      <c r="H476" s="56">
        <f t="shared" si="62"/>
        <v>2064</v>
      </c>
      <c r="I476" s="56">
        <f t="shared" si="62"/>
        <v>1367</v>
      </c>
      <c r="J476" s="56">
        <f t="shared" si="62"/>
        <v>872</v>
      </c>
      <c r="K476" s="56">
        <f t="shared" si="62"/>
        <v>714</v>
      </c>
      <c r="L476" s="56">
        <f t="shared" si="62"/>
        <v>328</v>
      </c>
      <c r="M476" s="56">
        <f t="shared" si="63"/>
        <v>18200</v>
      </c>
      <c r="N476" s="56">
        <f t="shared" si="63"/>
        <v>14913</v>
      </c>
      <c r="O476" s="56">
        <f t="shared" si="64"/>
        <v>33113</v>
      </c>
    </row>
    <row r="477" spans="1:15" ht="15.75">
      <c r="A477" s="1025"/>
      <c r="B477" s="55" t="s">
        <v>89</v>
      </c>
      <c r="C477" s="56">
        <f t="shared" si="62"/>
        <v>5712</v>
      </c>
      <c r="D477" s="56">
        <f t="shared" si="62"/>
        <v>5051</v>
      </c>
      <c r="E477" s="56">
        <f t="shared" si="62"/>
        <v>3282</v>
      </c>
      <c r="F477" s="56">
        <f t="shared" si="62"/>
        <v>2685</v>
      </c>
      <c r="G477" s="56">
        <f t="shared" si="62"/>
        <v>1218</v>
      </c>
      <c r="H477" s="56">
        <f t="shared" si="62"/>
        <v>972</v>
      </c>
      <c r="I477" s="56">
        <f t="shared" si="62"/>
        <v>711</v>
      </c>
      <c r="J477" s="56">
        <f t="shared" si="62"/>
        <v>376</v>
      </c>
      <c r="K477" s="56">
        <f t="shared" si="62"/>
        <v>378</v>
      </c>
      <c r="L477" s="56">
        <f t="shared" si="62"/>
        <v>191</v>
      </c>
      <c r="M477" s="56">
        <f t="shared" si="63"/>
        <v>11301</v>
      </c>
      <c r="N477" s="56">
        <f t="shared" si="63"/>
        <v>9275</v>
      </c>
      <c r="O477" s="56">
        <f t="shared" si="64"/>
        <v>20576</v>
      </c>
    </row>
    <row r="478" spans="1:15" ht="15.75">
      <c r="A478" s="1025"/>
      <c r="B478" s="55" t="s">
        <v>61</v>
      </c>
      <c r="C478" s="56">
        <f t="shared" si="62"/>
        <v>11188</v>
      </c>
      <c r="D478" s="56">
        <f t="shared" si="62"/>
        <v>8999</v>
      </c>
      <c r="E478" s="56">
        <f t="shared" si="62"/>
        <v>6721</v>
      </c>
      <c r="F478" s="56">
        <f t="shared" si="62"/>
        <v>6738</v>
      </c>
      <c r="G478" s="56">
        <f t="shared" si="62"/>
        <v>2551</v>
      </c>
      <c r="H478" s="56">
        <f t="shared" si="62"/>
        <v>2075</v>
      </c>
      <c r="I478" s="56">
        <f t="shared" si="62"/>
        <v>1362</v>
      </c>
      <c r="J478" s="56">
        <f t="shared" si="62"/>
        <v>901</v>
      </c>
      <c r="K478" s="56">
        <f t="shared" si="62"/>
        <v>811</v>
      </c>
      <c r="L478" s="56">
        <f t="shared" si="62"/>
        <v>403</v>
      </c>
      <c r="M478" s="56">
        <f t="shared" si="63"/>
        <v>22633</v>
      </c>
      <c r="N478" s="56">
        <f t="shared" si="63"/>
        <v>19116</v>
      </c>
      <c r="O478" s="56">
        <f t="shared" si="64"/>
        <v>41749</v>
      </c>
    </row>
    <row r="479" spans="1:15" ht="15.75">
      <c r="A479" s="1025"/>
      <c r="B479" s="55" t="s">
        <v>91</v>
      </c>
      <c r="C479" s="56">
        <f t="shared" si="62"/>
        <v>7935</v>
      </c>
      <c r="D479" s="56">
        <f t="shared" si="62"/>
        <v>7169</v>
      </c>
      <c r="E479" s="56">
        <f t="shared" si="62"/>
        <v>4766</v>
      </c>
      <c r="F479" s="56">
        <f t="shared" si="62"/>
        <v>4102</v>
      </c>
      <c r="G479" s="56">
        <f t="shared" si="62"/>
        <v>1779</v>
      </c>
      <c r="H479" s="56">
        <f t="shared" si="62"/>
        <v>1431</v>
      </c>
      <c r="I479" s="56">
        <f t="shared" si="62"/>
        <v>1084</v>
      </c>
      <c r="J479" s="56">
        <f t="shared" si="62"/>
        <v>601</v>
      </c>
      <c r="K479" s="56">
        <f t="shared" si="62"/>
        <v>655</v>
      </c>
      <c r="L479" s="56">
        <f t="shared" si="62"/>
        <v>205</v>
      </c>
      <c r="M479" s="56">
        <f t="shared" si="63"/>
        <v>16219</v>
      </c>
      <c r="N479" s="56">
        <f t="shared" si="63"/>
        <v>13508</v>
      </c>
      <c r="O479" s="56">
        <f t="shared" si="64"/>
        <v>29727</v>
      </c>
    </row>
    <row r="480" spans="1:15" ht="15.75">
      <c r="A480" s="1025" t="s">
        <v>63</v>
      </c>
      <c r="B480" s="1025"/>
      <c r="C480" s="56">
        <f t="shared" si="62"/>
        <v>15077</v>
      </c>
      <c r="D480" s="56">
        <f t="shared" si="62"/>
        <v>11577</v>
      </c>
      <c r="E480" s="56">
        <f t="shared" si="62"/>
        <v>7858</v>
      </c>
      <c r="F480" s="56">
        <f t="shared" si="62"/>
        <v>7321</v>
      </c>
      <c r="G480" s="56">
        <f t="shared" si="62"/>
        <v>3993</v>
      </c>
      <c r="H480" s="56">
        <f t="shared" si="62"/>
        <v>3421</v>
      </c>
      <c r="I480" s="56">
        <f t="shared" si="62"/>
        <v>2248</v>
      </c>
      <c r="J480" s="56">
        <f t="shared" si="62"/>
        <v>1578</v>
      </c>
      <c r="K480" s="56">
        <f t="shared" si="62"/>
        <v>1636</v>
      </c>
      <c r="L480" s="56">
        <f t="shared" si="62"/>
        <v>846</v>
      </c>
      <c r="M480" s="56">
        <f t="shared" si="63"/>
        <v>30812</v>
      </c>
      <c r="N480" s="56">
        <f t="shared" si="63"/>
        <v>24743</v>
      </c>
      <c r="O480" s="56">
        <f t="shared" si="64"/>
        <v>55555</v>
      </c>
    </row>
    <row r="481" spans="1:15" ht="15.75">
      <c r="A481" s="1025" t="s">
        <v>64</v>
      </c>
      <c r="B481" s="1025"/>
      <c r="C481" s="56">
        <f t="shared" si="62"/>
        <v>14257</v>
      </c>
      <c r="D481" s="56">
        <f t="shared" si="62"/>
        <v>11438</v>
      </c>
      <c r="E481" s="56">
        <f t="shared" si="62"/>
        <v>9839</v>
      </c>
      <c r="F481" s="56">
        <f t="shared" si="62"/>
        <v>8471</v>
      </c>
      <c r="G481" s="56">
        <f t="shared" si="62"/>
        <v>4860</v>
      </c>
      <c r="H481" s="56">
        <f t="shared" si="62"/>
        <v>3709</v>
      </c>
      <c r="I481" s="56">
        <f t="shared" si="62"/>
        <v>3068</v>
      </c>
      <c r="J481" s="56">
        <f t="shared" si="62"/>
        <v>2031</v>
      </c>
      <c r="K481" s="56">
        <f t="shared" si="62"/>
        <v>2793</v>
      </c>
      <c r="L481" s="56">
        <f t="shared" si="62"/>
        <v>1224</v>
      </c>
      <c r="M481" s="56">
        <f t="shared" si="63"/>
        <v>34817</v>
      </c>
      <c r="N481" s="56">
        <f t="shared" si="63"/>
        <v>26873</v>
      </c>
      <c r="O481" s="56">
        <f t="shared" si="64"/>
        <v>61690</v>
      </c>
    </row>
    <row r="482" spans="1:15" ht="15.75">
      <c r="A482" s="1025" t="s">
        <v>65</v>
      </c>
      <c r="B482" s="1025"/>
      <c r="C482" s="56">
        <f t="shared" si="62"/>
        <v>7987</v>
      </c>
      <c r="D482" s="56">
        <f t="shared" si="62"/>
        <v>6489</v>
      </c>
      <c r="E482" s="56">
        <f t="shared" si="62"/>
        <v>5944</v>
      </c>
      <c r="F482" s="56">
        <f t="shared" si="62"/>
        <v>5568</v>
      </c>
      <c r="G482" s="56">
        <f t="shared" si="62"/>
        <v>3304</v>
      </c>
      <c r="H482" s="56">
        <f t="shared" si="62"/>
        <v>2704</v>
      </c>
      <c r="I482" s="56">
        <f t="shared" si="62"/>
        <v>2040</v>
      </c>
      <c r="J482" s="56">
        <f t="shared" si="62"/>
        <v>1439</v>
      </c>
      <c r="K482" s="56">
        <f t="shared" si="62"/>
        <v>1529</v>
      </c>
      <c r="L482" s="56">
        <f t="shared" si="62"/>
        <v>855</v>
      </c>
      <c r="M482" s="56">
        <f t="shared" si="63"/>
        <v>20804</v>
      </c>
      <c r="N482" s="56">
        <f t="shared" si="63"/>
        <v>17055</v>
      </c>
      <c r="O482" s="56">
        <f t="shared" si="64"/>
        <v>37859</v>
      </c>
    </row>
    <row r="483" spans="1:15" ht="15.75">
      <c r="A483" s="1025" t="s">
        <v>66</v>
      </c>
      <c r="B483" s="1025"/>
      <c r="C483" s="56">
        <f t="shared" si="62"/>
        <v>11127</v>
      </c>
      <c r="D483" s="56">
        <f t="shared" si="62"/>
        <v>8848</v>
      </c>
      <c r="E483" s="56">
        <f t="shared" si="62"/>
        <v>5521</v>
      </c>
      <c r="F483" s="56">
        <f t="shared" si="62"/>
        <v>5643</v>
      </c>
      <c r="G483" s="56">
        <f t="shared" si="62"/>
        <v>3039</v>
      </c>
      <c r="H483" s="56">
        <f t="shared" si="62"/>
        <v>2685</v>
      </c>
      <c r="I483" s="56">
        <f t="shared" si="62"/>
        <v>1961</v>
      </c>
      <c r="J483" s="56">
        <f t="shared" si="62"/>
        <v>1192</v>
      </c>
      <c r="K483" s="56">
        <f t="shared" si="62"/>
        <v>1286</v>
      </c>
      <c r="L483" s="56">
        <f t="shared" si="62"/>
        <v>536</v>
      </c>
      <c r="M483" s="56">
        <f t="shared" si="63"/>
        <v>22934</v>
      </c>
      <c r="N483" s="56">
        <f t="shared" si="63"/>
        <v>18904</v>
      </c>
      <c r="O483" s="56">
        <f t="shared" si="64"/>
        <v>41838</v>
      </c>
    </row>
    <row r="484" spans="1:15" ht="15.75">
      <c r="A484" s="1025" t="s">
        <v>92</v>
      </c>
      <c r="B484" s="1025"/>
      <c r="C484" s="56">
        <f t="shared" si="62"/>
        <v>11161</v>
      </c>
      <c r="D484" s="56">
        <f t="shared" si="62"/>
        <v>7691</v>
      </c>
      <c r="E484" s="56">
        <f t="shared" si="62"/>
        <v>5395</v>
      </c>
      <c r="F484" s="56">
        <f t="shared" si="62"/>
        <v>4489</v>
      </c>
      <c r="G484" s="56">
        <f t="shared" si="62"/>
        <v>2705</v>
      </c>
      <c r="H484" s="56">
        <f t="shared" si="62"/>
        <v>2269</v>
      </c>
      <c r="I484" s="56">
        <f t="shared" si="62"/>
        <v>1451</v>
      </c>
      <c r="J484" s="56">
        <f t="shared" si="62"/>
        <v>967</v>
      </c>
      <c r="K484" s="56">
        <f t="shared" si="62"/>
        <v>830</v>
      </c>
      <c r="L484" s="56">
        <f t="shared" si="62"/>
        <v>436</v>
      </c>
      <c r="M484" s="56">
        <f t="shared" si="63"/>
        <v>21542</v>
      </c>
      <c r="N484" s="56">
        <f t="shared" si="63"/>
        <v>15852</v>
      </c>
      <c r="O484" s="56">
        <f t="shared" si="64"/>
        <v>37394</v>
      </c>
    </row>
    <row r="485" spans="1:15" ht="15.75">
      <c r="A485" s="1025" t="s">
        <v>68</v>
      </c>
      <c r="B485" s="1025"/>
      <c r="C485" s="56">
        <f t="shared" si="62"/>
        <v>4698</v>
      </c>
      <c r="D485" s="56">
        <f t="shared" si="62"/>
        <v>3585</v>
      </c>
      <c r="E485" s="56">
        <f t="shared" si="62"/>
        <v>3646</v>
      </c>
      <c r="F485" s="56">
        <f t="shared" si="62"/>
        <v>3068</v>
      </c>
      <c r="G485" s="56">
        <f t="shared" si="62"/>
        <v>2476</v>
      </c>
      <c r="H485" s="56">
        <f t="shared" si="62"/>
        <v>1715</v>
      </c>
      <c r="I485" s="56">
        <f t="shared" si="62"/>
        <v>1512</v>
      </c>
      <c r="J485" s="56">
        <f t="shared" si="62"/>
        <v>791</v>
      </c>
      <c r="K485" s="56">
        <f t="shared" si="62"/>
        <v>1275</v>
      </c>
      <c r="L485" s="56">
        <f t="shared" si="62"/>
        <v>396</v>
      </c>
      <c r="M485" s="56">
        <f t="shared" si="63"/>
        <v>13607</v>
      </c>
      <c r="N485" s="56">
        <f t="shared" si="63"/>
        <v>9555</v>
      </c>
      <c r="O485" s="56">
        <f t="shared" si="64"/>
        <v>23162</v>
      </c>
    </row>
    <row r="486" spans="1:15" ht="15.75">
      <c r="A486" s="1025" t="s">
        <v>69</v>
      </c>
      <c r="B486" s="1025"/>
      <c r="C486" s="56">
        <f t="shared" si="62"/>
        <v>8809</v>
      </c>
      <c r="D486" s="56">
        <f t="shared" si="62"/>
        <v>6409</v>
      </c>
      <c r="E486" s="56">
        <f t="shared" si="62"/>
        <v>6616</v>
      </c>
      <c r="F486" s="56">
        <f t="shared" si="62"/>
        <v>5004</v>
      </c>
      <c r="G486" s="56">
        <f t="shared" si="62"/>
        <v>3756</v>
      </c>
      <c r="H486" s="56">
        <f t="shared" si="62"/>
        <v>2468</v>
      </c>
      <c r="I486" s="56">
        <f t="shared" si="62"/>
        <v>2084</v>
      </c>
      <c r="J486" s="56">
        <f t="shared" si="62"/>
        <v>1062</v>
      </c>
      <c r="K486" s="56">
        <f t="shared" si="62"/>
        <v>1469</v>
      </c>
      <c r="L486" s="56">
        <f t="shared" si="62"/>
        <v>462</v>
      </c>
      <c r="M486" s="56">
        <f t="shared" si="63"/>
        <v>22734</v>
      </c>
      <c r="N486" s="56">
        <f t="shared" si="63"/>
        <v>15405</v>
      </c>
      <c r="O486" s="56">
        <f t="shared" si="64"/>
        <v>38139</v>
      </c>
    </row>
    <row r="487" spans="1:15" ht="15.75">
      <c r="A487" s="1025" t="s">
        <v>70</v>
      </c>
      <c r="B487" s="1025"/>
      <c r="C487" s="56">
        <f t="shared" si="62"/>
        <v>12443</v>
      </c>
      <c r="D487" s="56">
        <f t="shared" si="62"/>
        <v>8380</v>
      </c>
      <c r="E487" s="56">
        <f t="shared" si="62"/>
        <v>9602</v>
      </c>
      <c r="F487" s="56">
        <f t="shared" si="62"/>
        <v>8899</v>
      </c>
      <c r="G487" s="56">
        <f t="shared" si="62"/>
        <v>5933</v>
      </c>
      <c r="H487" s="56">
        <f t="shared" si="62"/>
        <v>4686</v>
      </c>
      <c r="I487" s="56">
        <f t="shared" si="62"/>
        <v>3733</v>
      </c>
      <c r="J487" s="56">
        <f t="shared" si="62"/>
        <v>2241</v>
      </c>
      <c r="K487" s="56">
        <f t="shared" si="62"/>
        <v>2676</v>
      </c>
      <c r="L487" s="56">
        <f t="shared" si="62"/>
        <v>1059</v>
      </c>
      <c r="M487" s="56">
        <f t="shared" si="63"/>
        <v>34387</v>
      </c>
      <c r="N487" s="56">
        <f t="shared" si="63"/>
        <v>25265</v>
      </c>
      <c r="O487" s="56">
        <f t="shared" si="64"/>
        <v>59652</v>
      </c>
    </row>
    <row r="488" spans="1:15" ht="15.75">
      <c r="A488" s="1025" t="s">
        <v>71</v>
      </c>
      <c r="B488" s="1025"/>
      <c r="C488" s="56">
        <f t="shared" si="62"/>
        <v>6937</v>
      </c>
      <c r="D488" s="56">
        <f t="shared" si="62"/>
        <v>4904</v>
      </c>
      <c r="E488" s="56">
        <f t="shared" si="62"/>
        <v>4979</v>
      </c>
      <c r="F488" s="56">
        <f t="shared" si="62"/>
        <v>3608</v>
      </c>
      <c r="G488" s="56">
        <f t="shared" si="62"/>
        <v>2993</v>
      </c>
      <c r="H488" s="56">
        <f t="shared" si="62"/>
        <v>1873</v>
      </c>
      <c r="I488" s="56">
        <f t="shared" si="62"/>
        <v>1720</v>
      </c>
      <c r="J488" s="56">
        <f t="shared" si="62"/>
        <v>1061</v>
      </c>
      <c r="K488" s="56">
        <f t="shared" si="62"/>
        <v>1510</v>
      </c>
      <c r="L488" s="56">
        <f t="shared" si="62"/>
        <v>425</v>
      </c>
      <c r="M488" s="56">
        <f t="shared" si="63"/>
        <v>18139</v>
      </c>
      <c r="N488" s="56">
        <f t="shared" si="63"/>
        <v>11871</v>
      </c>
      <c r="O488" s="56">
        <f t="shared" si="64"/>
        <v>30010</v>
      </c>
    </row>
    <row r="489" spans="1:15" ht="15.75">
      <c r="A489" s="1025" t="s">
        <v>72</v>
      </c>
      <c r="B489" s="1025"/>
      <c r="C489" s="56">
        <f t="shared" si="62"/>
        <v>21743</v>
      </c>
      <c r="D489" s="56">
        <f t="shared" si="62"/>
        <v>17224</v>
      </c>
      <c r="E489" s="56">
        <f t="shared" si="62"/>
        <v>13382</v>
      </c>
      <c r="F489" s="56">
        <f t="shared" si="62"/>
        <v>11833</v>
      </c>
      <c r="G489" s="56">
        <f t="shared" si="62"/>
        <v>6396</v>
      </c>
      <c r="H489" s="56">
        <f t="shared" si="62"/>
        <v>5220</v>
      </c>
      <c r="I489" s="56">
        <f t="shared" si="62"/>
        <v>3735</v>
      </c>
      <c r="J489" s="56">
        <f t="shared" si="62"/>
        <v>2163</v>
      </c>
      <c r="K489" s="56">
        <f t="shared" si="62"/>
        <v>2537</v>
      </c>
      <c r="L489" s="56">
        <f t="shared" si="62"/>
        <v>969</v>
      </c>
      <c r="M489" s="56">
        <f t="shared" si="63"/>
        <v>47793</v>
      </c>
      <c r="N489" s="56">
        <f t="shared" si="63"/>
        <v>37409</v>
      </c>
      <c r="O489" s="56">
        <f t="shared" si="64"/>
        <v>85202</v>
      </c>
    </row>
    <row r="490" spans="1:15" ht="15.75">
      <c r="A490" s="1025" t="s">
        <v>32</v>
      </c>
      <c r="B490" s="1025"/>
      <c r="C490" s="56">
        <f t="shared" ref="C490:L490" si="65">SUM(C470:C489)</f>
        <v>241686</v>
      </c>
      <c r="D490" s="56">
        <f t="shared" si="65"/>
        <v>190248</v>
      </c>
      <c r="E490" s="56">
        <f t="shared" si="65"/>
        <v>135041</v>
      </c>
      <c r="F490" s="56">
        <f t="shared" si="65"/>
        <v>119040</v>
      </c>
      <c r="G490" s="56">
        <f t="shared" si="65"/>
        <v>69957</v>
      </c>
      <c r="H490" s="56">
        <f t="shared" si="65"/>
        <v>53058</v>
      </c>
      <c r="I490" s="56">
        <f t="shared" si="65"/>
        <v>41552</v>
      </c>
      <c r="J490" s="56">
        <f t="shared" si="65"/>
        <v>24741</v>
      </c>
      <c r="K490" s="56">
        <f t="shared" si="65"/>
        <v>27014</v>
      </c>
      <c r="L490" s="56">
        <f t="shared" si="65"/>
        <v>11386</v>
      </c>
      <c r="M490" s="56">
        <f>SUM(K490,I490,G490,E490,C490)</f>
        <v>515250</v>
      </c>
      <c r="N490" s="56">
        <f>SUM(L490,J490,H490,F490,D490)</f>
        <v>398473</v>
      </c>
      <c r="O490" s="56">
        <f>SUM(M490:N490)</f>
        <v>913723</v>
      </c>
    </row>
    <row r="491" spans="1:15" ht="15.75">
      <c r="A491" s="57"/>
      <c r="B491" s="57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</row>
    <row r="494" spans="1:15" ht="30.75">
      <c r="A494" s="1003" t="s">
        <v>157</v>
      </c>
      <c r="B494" s="1003"/>
      <c r="C494" s="1003"/>
      <c r="D494" s="1003"/>
      <c r="E494" s="1003"/>
      <c r="F494" s="1003"/>
      <c r="G494" s="1003"/>
      <c r="H494" s="1003"/>
      <c r="I494" s="1003"/>
      <c r="J494" s="1003"/>
      <c r="K494" s="1003"/>
      <c r="L494" s="1003"/>
      <c r="M494" s="1003"/>
      <c r="N494" s="1003"/>
      <c r="O494" s="1003"/>
    </row>
    <row r="495" spans="1:15">
      <c r="A495" s="993" t="s">
        <v>20</v>
      </c>
      <c r="B495" s="993"/>
      <c r="C495" s="993"/>
      <c r="D495" s="993"/>
      <c r="E495" s="993"/>
      <c r="F495" s="993"/>
      <c r="G495" s="993"/>
      <c r="H495" s="993"/>
      <c r="I495" s="993"/>
      <c r="J495" s="993"/>
      <c r="K495" s="993"/>
      <c r="L495" s="993"/>
      <c r="M495" s="993"/>
      <c r="N495" s="993"/>
      <c r="O495" s="993"/>
    </row>
    <row r="496" spans="1:15">
      <c r="A496" s="993"/>
      <c r="B496" s="993"/>
      <c r="C496" s="993"/>
      <c r="D496" s="993"/>
      <c r="E496" s="993"/>
      <c r="F496" s="993"/>
      <c r="G496" s="993"/>
      <c r="H496" s="993"/>
      <c r="I496" s="993"/>
      <c r="J496" s="993"/>
      <c r="K496" s="993"/>
      <c r="L496" s="993"/>
      <c r="M496" s="993"/>
      <c r="N496" s="993"/>
      <c r="O496" s="993"/>
    </row>
    <row r="497" spans="1:15" ht="15.75">
      <c r="A497" s="992" t="s">
        <v>40</v>
      </c>
      <c r="B497" s="992"/>
      <c r="C497" s="985" t="s">
        <v>77</v>
      </c>
      <c r="D497" s="992"/>
      <c r="E497" s="985" t="s">
        <v>79</v>
      </c>
      <c r="F497" s="992"/>
      <c r="G497" s="985" t="s">
        <v>85</v>
      </c>
      <c r="H497" s="992"/>
      <c r="I497" s="985" t="s">
        <v>86</v>
      </c>
      <c r="J497" s="992"/>
      <c r="K497" s="985" t="s">
        <v>87</v>
      </c>
      <c r="L497" s="985"/>
      <c r="M497" s="985" t="s">
        <v>32</v>
      </c>
      <c r="N497" s="985"/>
      <c r="O497" s="985"/>
    </row>
    <row r="498" spans="1:15" ht="15.75">
      <c r="A498" s="992"/>
      <c r="B498" s="992"/>
      <c r="C498" s="18" t="s">
        <v>128</v>
      </c>
      <c r="D498" s="21" t="s">
        <v>34</v>
      </c>
      <c r="E498" s="18" t="s">
        <v>128</v>
      </c>
      <c r="F498" s="21" t="s">
        <v>34</v>
      </c>
      <c r="G498" s="18" t="s">
        <v>128</v>
      </c>
      <c r="H498" s="21" t="s">
        <v>34</v>
      </c>
      <c r="I498" s="18" t="s">
        <v>128</v>
      </c>
      <c r="J498" s="21" t="s">
        <v>34</v>
      </c>
      <c r="K498" s="18" t="s">
        <v>128</v>
      </c>
      <c r="L498" s="21" t="s">
        <v>34</v>
      </c>
      <c r="M498" s="18" t="s">
        <v>128</v>
      </c>
      <c r="N498" s="21" t="s">
        <v>34</v>
      </c>
      <c r="O498" s="21" t="s">
        <v>32</v>
      </c>
    </row>
    <row r="499" spans="1:15" ht="15.75">
      <c r="A499" s="989" t="s">
        <v>52</v>
      </c>
      <c r="B499" s="990"/>
      <c r="C499" s="7">
        <v>15579</v>
      </c>
      <c r="D499" s="7">
        <v>13251</v>
      </c>
      <c r="E499" s="7">
        <v>7921</v>
      </c>
      <c r="F499" s="7">
        <v>5761</v>
      </c>
      <c r="G499" s="7">
        <v>4733</v>
      </c>
      <c r="H499" s="7">
        <v>2825</v>
      </c>
      <c r="I499" s="7">
        <v>2780</v>
      </c>
      <c r="J499" s="7">
        <v>1253</v>
      </c>
      <c r="K499" s="7">
        <v>1325</v>
      </c>
      <c r="L499" s="7">
        <v>378</v>
      </c>
      <c r="M499" s="7">
        <f>K499+I499+G499+E499+C499</f>
        <v>32338</v>
      </c>
      <c r="N499" s="7">
        <f>L499+J499+H499+F499+D499</f>
        <v>23468</v>
      </c>
      <c r="O499" s="7">
        <f>SUM(M499:N499)</f>
        <v>55806</v>
      </c>
    </row>
    <row r="500" spans="1:15" ht="15.75">
      <c r="A500" s="989" t="s">
        <v>53</v>
      </c>
      <c r="B500" s="990"/>
      <c r="C500" s="7">
        <v>8605</v>
      </c>
      <c r="D500" s="7">
        <v>7608</v>
      </c>
      <c r="E500" s="7">
        <v>5344</v>
      </c>
      <c r="F500" s="7">
        <v>5645</v>
      </c>
      <c r="G500" s="7">
        <v>2190</v>
      </c>
      <c r="H500" s="7">
        <v>2113</v>
      </c>
      <c r="I500" s="7">
        <v>892</v>
      </c>
      <c r="J500" s="7">
        <v>691</v>
      </c>
      <c r="K500" s="7">
        <v>544</v>
      </c>
      <c r="L500" s="7">
        <v>258</v>
      </c>
      <c r="M500" s="7">
        <f t="shared" ref="M500:N518" si="66">K500+I500+G500+E500+C500</f>
        <v>17575</v>
      </c>
      <c r="N500" s="7">
        <f t="shared" si="66"/>
        <v>16315</v>
      </c>
      <c r="O500" s="7">
        <f t="shared" ref="O500:O519" si="67">SUM(M500:N500)</f>
        <v>33890</v>
      </c>
    </row>
    <row r="501" spans="1:15" ht="15.75">
      <c r="A501" s="989" t="s">
        <v>54</v>
      </c>
      <c r="B501" s="990"/>
      <c r="C501" s="7">
        <v>7144</v>
      </c>
      <c r="D501" s="15">
        <v>5810</v>
      </c>
      <c r="E501" s="7">
        <v>4063</v>
      </c>
      <c r="F501" s="7">
        <v>3408</v>
      </c>
      <c r="G501" s="7">
        <v>1588</v>
      </c>
      <c r="H501" s="7">
        <v>1182</v>
      </c>
      <c r="I501" s="7">
        <v>786</v>
      </c>
      <c r="J501" s="7">
        <v>419</v>
      </c>
      <c r="K501" s="7">
        <v>359</v>
      </c>
      <c r="L501" s="7">
        <v>164</v>
      </c>
      <c r="M501" s="7">
        <f t="shared" si="66"/>
        <v>13940</v>
      </c>
      <c r="N501" s="7">
        <f t="shared" si="66"/>
        <v>10983</v>
      </c>
      <c r="O501" s="7">
        <f t="shared" si="67"/>
        <v>24923</v>
      </c>
    </row>
    <row r="502" spans="1:15" ht="15.75">
      <c r="A502" s="989" t="s">
        <v>55</v>
      </c>
      <c r="B502" s="990"/>
      <c r="C502" s="7">
        <v>10937</v>
      </c>
      <c r="D502" s="7">
        <v>9870</v>
      </c>
      <c r="E502" s="7">
        <v>3252</v>
      </c>
      <c r="F502" s="7">
        <v>2509</v>
      </c>
      <c r="G502" s="7">
        <v>1886</v>
      </c>
      <c r="H502" s="7">
        <v>1316</v>
      </c>
      <c r="I502" s="7">
        <v>1084</v>
      </c>
      <c r="J502" s="7">
        <v>615</v>
      </c>
      <c r="K502" s="7">
        <v>573</v>
      </c>
      <c r="L502" s="7">
        <v>181</v>
      </c>
      <c r="M502" s="7">
        <f t="shared" si="66"/>
        <v>17732</v>
      </c>
      <c r="N502" s="7">
        <f t="shared" si="66"/>
        <v>14491</v>
      </c>
      <c r="O502" s="7">
        <f t="shared" si="67"/>
        <v>32223</v>
      </c>
    </row>
    <row r="503" spans="1:15" ht="15.75">
      <c r="A503" s="989" t="s">
        <v>56</v>
      </c>
      <c r="B503" s="6" t="s">
        <v>57</v>
      </c>
      <c r="C503" s="7">
        <v>7139</v>
      </c>
      <c r="D503" s="7">
        <v>6763</v>
      </c>
      <c r="E503" s="7">
        <v>3992</v>
      </c>
      <c r="F503" s="7">
        <v>3841</v>
      </c>
      <c r="G503" s="7">
        <v>1231</v>
      </c>
      <c r="H503" s="7">
        <v>859</v>
      </c>
      <c r="I503" s="7">
        <v>625</v>
      </c>
      <c r="J503" s="7">
        <v>441</v>
      </c>
      <c r="K503" s="7">
        <v>307</v>
      </c>
      <c r="L503" s="7">
        <v>141</v>
      </c>
      <c r="M503" s="7">
        <f t="shared" si="66"/>
        <v>13294</v>
      </c>
      <c r="N503" s="7">
        <f t="shared" si="66"/>
        <v>12045</v>
      </c>
      <c r="O503" s="7">
        <f t="shared" si="67"/>
        <v>25339</v>
      </c>
    </row>
    <row r="504" spans="1:15" ht="15.75">
      <c r="A504" s="989"/>
      <c r="B504" s="6" t="s">
        <v>58</v>
      </c>
      <c r="C504" s="7">
        <v>14663</v>
      </c>
      <c r="D504" s="7">
        <v>13196</v>
      </c>
      <c r="E504" s="7">
        <v>3641</v>
      </c>
      <c r="F504" s="7">
        <v>3237</v>
      </c>
      <c r="G504" s="7">
        <v>1907</v>
      </c>
      <c r="H504" s="7">
        <v>1461</v>
      </c>
      <c r="I504" s="7">
        <v>1087</v>
      </c>
      <c r="J504" s="7">
        <v>560</v>
      </c>
      <c r="K504" s="7">
        <v>540</v>
      </c>
      <c r="L504" s="7">
        <v>154</v>
      </c>
      <c r="M504" s="7">
        <f t="shared" si="66"/>
        <v>21838</v>
      </c>
      <c r="N504" s="7">
        <f t="shared" si="66"/>
        <v>18608</v>
      </c>
      <c r="O504" s="7">
        <f t="shared" si="67"/>
        <v>40446</v>
      </c>
    </row>
    <row r="505" spans="1:15" ht="15.75">
      <c r="A505" s="989"/>
      <c r="B505" s="6" t="s">
        <v>59</v>
      </c>
      <c r="C505" s="7">
        <v>6102</v>
      </c>
      <c r="D505" s="7">
        <v>4733</v>
      </c>
      <c r="E505" s="7">
        <v>2884</v>
      </c>
      <c r="F505" s="7">
        <v>3409</v>
      </c>
      <c r="G505" s="7">
        <v>1336</v>
      </c>
      <c r="H505" s="7">
        <v>1244</v>
      </c>
      <c r="I505" s="7">
        <v>704</v>
      </c>
      <c r="J505" s="7">
        <v>450</v>
      </c>
      <c r="K505" s="7">
        <v>332</v>
      </c>
      <c r="L505" s="7">
        <v>171</v>
      </c>
      <c r="M505" s="7">
        <f t="shared" si="66"/>
        <v>11358</v>
      </c>
      <c r="N505" s="7">
        <f t="shared" si="66"/>
        <v>10007</v>
      </c>
      <c r="O505" s="7">
        <f t="shared" si="67"/>
        <v>21365</v>
      </c>
    </row>
    <row r="506" spans="1:15" ht="15.75">
      <c r="A506" s="989"/>
      <c r="B506" s="6" t="s">
        <v>60</v>
      </c>
      <c r="C506" s="7">
        <v>4220</v>
      </c>
      <c r="D506" s="7">
        <v>3858</v>
      </c>
      <c r="E506" s="7">
        <v>2369</v>
      </c>
      <c r="F506" s="7">
        <v>2145</v>
      </c>
      <c r="G506" s="7">
        <v>829</v>
      </c>
      <c r="H506" s="7">
        <v>724</v>
      </c>
      <c r="I506" s="7">
        <v>350</v>
      </c>
      <c r="J506" s="7">
        <v>223</v>
      </c>
      <c r="K506" s="7">
        <v>182</v>
      </c>
      <c r="L506" s="7">
        <v>107</v>
      </c>
      <c r="M506" s="7">
        <f t="shared" si="66"/>
        <v>7950</v>
      </c>
      <c r="N506" s="7">
        <f t="shared" si="66"/>
        <v>7057</v>
      </c>
      <c r="O506" s="7">
        <f t="shared" si="67"/>
        <v>15007</v>
      </c>
    </row>
    <row r="507" spans="1:15" ht="15.75">
      <c r="A507" s="989"/>
      <c r="B507" s="6" t="s">
        <v>61</v>
      </c>
      <c r="C507" s="7">
        <v>8325</v>
      </c>
      <c r="D507" s="7">
        <v>7111</v>
      </c>
      <c r="E507" s="7">
        <v>4487</v>
      </c>
      <c r="F507" s="7">
        <v>4896</v>
      </c>
      <c r="G507" s="7">
        <v>1728</v>
      </c>
      <c r="H507" s="7">
        <v>1372</v>
      </c>
      <c r="I507" s="7">
        <v>821</v>
      </c>
      <c r="J507" s="7">
        <v>558</v>
      </c>
      <c r="K507" s="7">
        <v>424</v>
      </c>
      <c r="L507" s="7">
        <v>174</v>
      </c>
      <c r="M507" s="7">
        <f t="shared" si="66"/>
        <v>15785</v>
      </c>
      <c r="N507" s="7">
        <f t="shared" si="66"/>
        <v>14111</v>
      </c>
      <c r="O507" s="7">
        <f t="shared" si="67"/>
        <v>29896</v>
      </c>
    </row>
    <row r="508" spans="1:15" ht="15.75">
      <c r="A508" s="989"/>
      <c r="B508" s="6" t="s">
        <v>62</v>
      </c>
      <c r="C508" s="7">
        <v>5802</v>
      </c>
      <c r="D508" s="7">
        <v>5326</v>
      </c>
      <c r="E508" s="7">
        <v>3139</v>
      </c>
      <c r="F508" s="7">
        <v>3091</v>
      </c>
      <c r="G508" s="7">
        <v>1124</v>
      </c>
      <c r="H508" s="7">
        <v>1033</v>
      </c>
      <c r="I508" s="7">
        <v>531</v>
      </c>
      <c r="J508" s="7">
        <v>312</v>
      </c>
      <c r="K508" s="7">
        <v>412</v>
      </c>
      <c r="L508" s="7">
        <v>163</v>
      </c>
      <c r="M508" s="7">
        <f t="shared" si="66"/>
        <v>11008</v>
      </c>
      <c r="N508" s="7">
        <f t="shared" si="66"/>
        <v>9925</v>
      </c>
      <c r="O508" s="7">
        <f t="shared" si="67"/>
        <v>20933</v>
      </c>
    </row>
    <row r="509" spans="1:15" ht="15.75">
      <c r="A509" s="989" t="s">
        <v>63</v>
      </c>
      <c r="B509" s="990"/>
      <c r="C509" s="7">
        <v>11058</v>
      </c>
      <c r="D509" s="7">
        <v>8706</v>
      </c>
      <c r="E509" s="7">
        <v>5736</v>
      </c>
      <c r="F509" s="7">
        <v>4961</v>
      </c>
      <c r="G509" s="7">
        <v>2755</v>
      </c>
      <c r="H509" s="7">
        <v>2188</v>
      </c>
      <c r="I509" s="7">
        <v>1569</v>
      </c>
      <c r="J509" s="7">
        <v>986</v>
      </c>
      <c r="K509" s="7">
        <v>923</v>
      </c>
      <c r="L509" s="7">
        <v>492</v>
      </c>
      <c r="M509" s="7">
        <f t="shared" si="66"/>
        <v>22041</v>
      </c>
      <c r="N509" s="7">
        <f t="shared" si="66"/>
        <v>17333</v>
      </c>
      <c r="O509" s="7">
        <f t="shared" si="67"/>
        <v>39374</v>
      </c>
    </row>
    <row r="510" spans="1:15" ht="15.75">
      <c r="A510" s="989" t="s">
        <v>64</v>
      </c>
      <c r="B510" s="990"/>
      <c r="C510" s="7">
        <v>10544</v>
      </c>
      <c r="D510" s="7">
        <v>8353</v>
      </c>
      <c r="E510" s="7">
        <v>6123</v>
      </c>
      <c r="F510" s="7">
        <v>5223</v>
      </c>
      <c r="G510" s="7">
        <v>2964</v>
      </c>
      <c r="H510" s="7">
        <v>2150</v>
      </c>
      <c r="I510" s="7">
        <v>1743</v>
      </c>
      <c r="J510" s="7">
        <v>1187</v>
      </c>
      <c r="K510" s="7">
        <v>1338</v>
      </c>
      <c r="L510" s="7">
        <v>567</v>
      </c>
      <c r="M510" s="7">
        <f t="shared" si="66"/>
        <v>22712</v>
      </c>
      <c r="N510" s="7">
        <f t="shared" si="66"/>
        <v>17480</v>
      </c>
      <c r="O510" s="7">
        <f t="shared" si="67"/>
        <v>40192</v>
      </c>
    </row>
    <row r="511" spans="1:15" ht="15.75">
      <c r="A511" s="989" t="s">
        <v>65</v>
      </c>
      <c r="B511" s="990"/>
      <c r="C511" s="7">
        <v>5743</v>
      </c>
      <c r="D511" s="7">
        <v>4640</v>
      </c>
      <c r="E511" s="7">
        <v>3768</v>
      </c>
      <c r="F511" s="7">
        <v>3576</v>
      </c>
      <c r="G511" s="7">
        <v>2279</v>
      </c>
      <c r="H511" s="7">
        <v>1715</v>
      </c>
      <c r="I511" s="7">
        <v>1396</v>
      </c>
      <c r="J511" s="7">
        <v>826</v>
      </c>
      <c r="K511" s="7">
        <v>970</v>
      </c>
      <c r="L511" s="7">
        <v>435</v>
      </c>
      <c r="M511" s="7">
        <f t="shared" si="66"/>
        <v>14156</v>
      </c>
      <c r="N511" s="7">
        <f t="shared" si="66"/>
        <v>11192</v>
      </c>
      <c r="O511" s="7">
        <f t="shared" si="67"/>
        <v>25348</v>
      </c>
    </row>
    <row r="512" spans="1:15" ht="15.75">
      <c r="A512" s="989" t="s">
        <v>66</v>
      </c>
      <c r="B512" s="990"/>
      <c r="C512" s="7">
        <v>8071</v>
      </c>
      <c r="D512" s="7">
        <v>6620</v>
      </c>
      <c r="E512" s="7">
        <v>3514</v>
      </c>
      <c r="F512" s="7">
        <v>3748</v>
      </c>
      <c r="G512" s="7">
        <v>1802</v>
      </c>
      <c r="H512" s="7">
        <v>1573</v>
      </c>
      <c r="I512" s="7">
        <v>1024</v>
      </c>
      <c r="J512" s="7">
        <v>718</v>
      </c>
      <c r="K512" s="7">
        <v>575</v>
      </c>
      <c r="L512" s="7">
        <v>383</v>
      </c>
      <c r="M512" s="7">
        <f t="shared" si="66"/>
        <v>14986</v>
      </c>
      <c r="N512" s="7">
        <f t="shared" si="66"/>
        <v>13042</v>
      </c>
      <c r="O512" s="7">
        <f t="shared" si="67"/>
        <v>28028</v>
      </c>
    </row>
    <row r="513" spans="1:17" ht="15.75">
      <c r="A513" s="989" t="s">
        <v>92</v>
      </c>
      <c r="B513" s="990"/>
      <c r="C513" s="7">
        <v>7988</v>
      </c>
      <c r="D513" s="7">
        <v>5594</v>
      </c>
      <c r="E513" s="7">
        <v>3111</v>
      </c>
      <c r="F513" s="7">
        <v>2975</v>
      </c>
      <c r="G513" s="7">
        <v>1657</v>
      </c>
      <c r="H513" s="7">
        <v>1370</v>
      </c>
      <c r="I513" s="7">
        <v>986</v>
      </c>
      <c r="J513" s="7">
        <v>652</v>
      </c>
      <c r="K513" s="7">
        <v>516</v>
      </c>
      <c r="L513" s="7">
        <v>263</v>
      </c>
      <c r="M513" s="7">
        <f t="shared" si="66"/>
        <v>14258</v>
      </c>
      <c r="N513" s="7">
        <f t="shared" si="66"/>
        <v>10854</v>
      </c>
      <c r="O513" s="7">
        <f t="shared" si="67"/>
        <v>25112</v>
      </c>
    </row>
    <row r="514" spans="1:17" ht="15.75">
      <c r="A514" s="989" t="s">
        <v>68</v>
      </c>
      <c r="B514" s="990"/>
      <c r="C514" s="7">
        <v>3134</v>
      </c>
      <c r="D514" s="7">
        <v>2417</v>
      </c>
      <c r="E514" s="7">
        <v>2353</v>
      </c>
      <c r="F514" s="7">
        <v>2058</v>
      </c>
      <c r="G514" s="7">
        <v>1436</v>
      </c>
      <c r="H514" s="7">
        <v>964</v>
      </c>
      <c r="I514" s="7">
        <v>905</v>
      </c>
      <c r="J514" s="7">
        <v>481</v>
      </c>
      <c r="K514" s="7">
        <v>570</v>
      </c>
      <c r="L514" s="7">
        <v>192</v>
      </c>
      <c r="M514" s="7">
        <f t="shared" si="66"/>
        <v>8398</v>
      </c>
      <c r="N514" s="7">
        <f t="shared" si="66"/>
        <v>6112</v>
      </c>
      <c r="O514" s="7">
        <f t="shared" si="67"/>
        <v>14510</v>
      </c>
    </row>
    <row r="515" spans="1:17" ht="15.75">
      <c r="A515" s="989" t="s">
        <v>69</v>
      </c>
      <c r="B515" s="990"/>
      <c r="C515" s="7">
        <v>5474</v>
      </c>
      <c r="D515" s="7">
        <v>3940</v>
      </c>
      <c r="E515" s="7">
        <v>3476</v>
      </c>
      <c r="F515" s="7">
        <v>3015</v>
      </c>
      <c r="G515" s="7">
        <v>1890</v>
      </c>
      <c r="H515" s="7">
        <v>1259</v>
      </c>
      <c r="I515" s="7">
        <v>1129</v>
      </c>
      <c r="J515" s="7">
        <v>578</v>
      </c>
      <c r="K515" s="7">
        <v>743</v>
      </c>
      <c r="L515" s="7">
        <v>193</v>
      </c>
      <c r="M515" s="7">
        <f t="shared" si="66"/>
        <v>12712</v>
      </c>
      <c r="N515" s="7">
        <f t="shared" si="66"/>
        <v>8985</v>
      </c>
      <c r="O515" s="7">
        <f t="shared" si="67"/>
        <v>21697</v>
      </c>
    </row>
    <row r="516" spans="1:17" ht="15.75">
      <c r="A516" s="989" t="s">
        <v>70</v>
      </c>
      <c r="B516" s="990"/>
      <c r="C516" s="7">
        <v>8399</v>
      </c>
      <c r="D516" s="7">
        <v>5752</v>
      </c>
      <c r="E516" s="7">
        <v>6024</v>
      </c>
      <c r="F516" s="7">
        <v>6149</v>
      </c>
      <c r="G516" s="7">
        <v>3579</v>
      </c>
      <c r="H516" s="7">
        <v>2757</v>
      </c>
      <c r="I516" s="7">
        <v>2241</v>
      </c>
      <c r="J516" s="7">
        <v>1260</v>
      </c>
      <c r="K516" s="7">
        <v>1579</v>
      </c>
      <c r="L516" s="7">
        <v>566</v>
      </c>
      <c r="M516" s="7">
        <f t="shared" si="66"/>
        <v>21822</v>
      </c>
      <c r="N516" s="7">
        <f t="shared" si="66"/>
        <v>16484</v>
      </c>
      <c r="O516" s="7">
        <f t="shared" si="67"/>
        <v>38306</v>
      </c>
    </row>
    <row r="517" spans="1:17" ht="15.75">
      <c r="A517" s="989" t="s">
        <v>71</v>
      </c>
      <c r="B517" s="990"/>
      <c r="C517" s="7">
        <v>4554</v>
      </c>
      <c r="D517" s="7">
        <v>3300</v>
      </c>
      <c r="E517" s="7">
        <v>3619</v>
      </c>
      <c r="F517" s="7">
        <v>2369</v>
      </c>
      <c r="G517" s="7">
        <v>1465</v>
      </c>
      <c r="H517" s="7">
        <v>990</v>
      </c>
      <c r="I517" s="7">
        <v>950</v>
      </c>
      <c r="J517" s="7">
        <v>785</v>
      </c>
      <c r="K517" s="7">
        <v>987</v>
      </c>
      <c r="L517" s="7">
        <v>450</v>
      </c>
      <c r="M517" s="7">
        <f t="shared" si="66"/>
        <v>11575</v>
      </c>
      <c r="N517" s="7">
        <f t="shared" si="66"/>
        <v>7894</v>
      </c>
      <c r="O517" s="7">
        <f t="shared" si="67"/>
        <v>19469</v>
      </c>
    </row>
    <row r="518" spans="1:17" ht="15.75">
      <c r="A518" s="989" t="s">
        <v>72</v>
      </c>
      <c r="B518" s="990"/>
      <c r="C518" s="7">
        <v>14221</v>
      </c>
      <c r="D518" s="7">
        <v>11960</v>
      </c>
      <c r="E518" s="7">
        <v>7775</v>
      </c>
      <c r="F518" s="7">
        <v>7994</v>
      </c>
      <c r="G518" s="7">
        <v>3174</v>
      </c>
      <c r="H518" s="7">
        <v>3026</v>
      </c>
      <c r="I518" s="7">
        <v>1777</v>
      </c>
      <c r="J518" s="7">
        <v>1153</v>
      </c>
      <c r="K518" s="7">
        <v>973</v>
      </c>
      <c r="L518" s="7">
        <v>443</v>
      </c>
      <c r="M518" s="7">
        <f t="shared" si="66"/>
        <v>27920</v>
      </c>
      <c r="N518" s="7">
        <f t="shared" si="66"/>
        <v>24576</v>
      </c>
      <c r="O518" s="7">
        <f t="shared" si="67"/>
        <v>52496</v>
      </c>
    </row>
    <row r="519" spans="1:17" ht="15.75">
      <c r="A519" s="992" t="s">
        <v>32</v>
      </c>
      <c r="B519" s="992"/>
      <c r="C519" s="22">
        <f>SUM(C499:C518)</f>
        <v>167702</v>
      </c>
      <c r="D519" s="22">
        <f t="shared" ref="D519:N519" si="68">SUM(D499:D518)</f>
        <v>138808</v>
      </c>
      <c r="E519" s="22">
        <f t="shared" si="68"/>
        <v>86591</v>
      </c>
      <c r="F519" s="22">
        <f t="shared" si="68"/>
        <v>80010</v>
      </c>
      <c r="G519" s="22">
        <f t="shared" si="68"/>
        <v>41553</v>
      </c>
      <c r="H519" s="22">
        <f t="shared" si="68"/>
        <v>32121</v>
      </c>
      <c r="I519" s="22">
        <f t="shared" si="68"/>
        <v>23380</v>
      </c>
      <c r="J519" s="22">
        <f t="shared" si="68"/>
        <v>14148</v>
      </c>
      <c r="K519" s="22">
        <f t="shared" si="68"/>
        <v>14172</v>
      </c>
      <c r="L519" s="22">
        <f t="shared" si="68"/>
        <v>5875</v>
      </c>
      <c r="M519" s="22">
        <f t="shared" si="68"/>
        <v>333398</v>
      </c>
      <c r="N519" s="22">
        <f t="shared" si="68"/>
        <v>270962</v>
      </c>
      <c r="O519" s="7">
        <f t="shared" si="67"/>
        <v>604360</v>
      </c>
    </row>
    <row r="522" spans="1:17" ht="15.75">
      <c r="A522" s="1031"/>
      <c r="B522" s="1031"/>
      <c r="C522" s="1031"/>
      <c r="D522" s="1031"/>
      <c r="E522" s="1031"/>
      <c r="F522" s="1031"/>
      <c r="G522" s="1031"/>
      <c r="H522" s="1031"/>
      <c r="I522" s="1031"/>
      <c r="J522" s="1031"/>
      <c r="K522" s="1031"/>
      <c r="L522" s="1031"/>
      <c r="M522" s="1031"/>
      <c r="N522" s="1031"/>
      <c r="O522" s="1031"/>
    </row>
    <row r="525" spans="1:17" ht="30.75">
      <c r="A525" s="993" t="s">
        <v>162</v>
      </c>
      <c r="B525" s="993"/>
      <c r="C525" s="993"/>
      <c r="D525" s="993"/>
      <c r="E525" s="993"/>
      <c r="F525" s="993"/>
      <c r="G525" s="993"/>
      <c r="H525" s="993"/>
      <c r="I525" s="993"/>
      <c r="J525" s="993"/>
      <c r="K525" s="993"/>
      <c r="L525" s="993"/>
      <c r="M525" s="993"/>
      <c r="N525" s="993"/>
      <c r="O525" s="993"/>
      <c r="P525" s="993"/>
      <c r="Q525" s="993"/>
    </row>
    <row r="526" spans="1:17" ht="30.75">
      <c r="A526" s="1032" t="s">
        <v>8</v>
      </c>
      <c r="B526" s="993"/>
      <c r="C526" s="993"/>
      <c r="D526" s="993"/>
      <c r="E526" s="993"/>
      <c r="F526" s="993"/>
      <c r="G526" s="993"/>
      <c r="H526" s="993"/>
      <c r="I526" s="993"/>
      <c r="J526" s="993"/>
      <c r="K526" s="993"/>
      <c r="L526" s="993"/>
      <c r="M526" s="993"/>
      <c r="N526" s="993"/>
      <c r="O526" s="993"/>
      <c r="P526" s="993"/>
      <c r="Q526" s="993"/>
    </row>
    <row r="527" spans="1:17" ht="15.75">
      <c r="B527" s="1004" t="s">
        <v>114</v>
      </c>
      <c r="C527" s="1015"/>
      <c r="D527" s="1004" t="s">
        <v>136</v>
      </c>
      <c r="E527" s="1004"/>
      <c r="F527" s="1004" t="s">
        <v>137</v>
      </c>
      <c r="G527" s="1004"/>
      <c r="H527" s="1004" t="s">
        <v>85</v>
      </c>
      <c r="I527" s="1004"/>
      <c r="J527" s="1004" t="s">
        <v>138</v>
      </c>
      <c r="K527" s="1004"/>
      <c r="L527" s="1004" t="s">
        <v>87</v>
      </c>
      <c r="M527" s="1004"/>
      <c r="N527" s="1004" t="s">
        <v>32</v>
      </c>
      <c r="O527" s="1004"/>
      <c r="P527" s="1004"/>
    </row>
    <row r="528" spans="1:17" ht="15.75">
      <c r="B528" s="1004"/>
      <c r="C528" s="1015"/>
      <c r="D528" s="26" t="s">
        <v>33</v>
      </c>
      <c r="E528" s="26" t="s">
        <v>34</v>
      </c>
      <c r="F528" s="26" t="s">
        <v>33</v>
      </c>
      <c r="G528" s="26" t="s">
        <v>34</v>
      </c>
      <c r="H528" s="26" t="s">
        <v>33</v>
      </c>
      <c r="I528" s="26" t="s">
        <v>34</v>
      </c>
      <c r="J528" s="26" t="s">
        <v>33</v>
      </c>
      <c r="K528" s="26" t="s">
        <v>34</v>
      </c>
      <c r="L528" s="26" t="s">
        <v>33</v>
      </c>
      <c r="M528" s="26" t="s">
        <v>34</v>
      </c>
      <c r="N528" s="26" t="s">
        <v>33</v>
      </c>
      <c r="O528" s="26" t="s">
        <v>34</v>
      </c>
      <c r="P528" s="26" t="s">
        <v>32</v>
      </c>
    </row>
    <row r="529" spans="2:16" ht="15.75">
      <c r="B529" s="1005" t="s">
        <v>52</v>
      </c>
      <c r="C529" s="1011"/>
      <c r="D529" s="37">
        <v>222</v>
      </c>
      <c r="E529" s="37">
        <v>95</v>
      </c>
      <c r="F529" s="37">
        <v>58</v>
      </c>
      <c r="G529" s="37">
        <v>24</v>
      </c>
      <c r="H529" s="37">
        <v>11</v>
      </c>
      <c r="I529" s="37">
        <v>4</v>
      </c>
      <c r="J529" s="37">
        <v>7</v>
      </c>
      <c r="K529" s="37">
        <v>7</v>
      </c>
      <c r="L529" s="37">
        <v>14</v>
      </c>
      <c r="M529" s="37">
        <v>1</v>
      </c>
      <c r="N529" s="37">
        <f t="shared" ref="N529:O548" si="69">L529+J529+H529+F529+D529</f>
        <v>312</v>
      </c>
      <c r="O529" s="37">
        <f t="shared" si="69"/>
        <v>131</v>
      </c>
      <c r="P529" s="37">
        <f t="shared" ref="P529:P549" si="70">SUM(N529:O529)</f>
        <v>443</v>
      </c>
    </row>
    <row r="530" spans="2:16" ht="15.75">
      <c r="B530" s="1005" t="s">
        <v>53</v>
      </c>
      <c r="C530" s="1011"/>
      <c r="D530" s="37">
        <v>39</v>
      </c>
      <c r="E530" s="37">
        <v>9</v>
      </c>
      <c r="F530" s="37">
        <v>2</v>
      </c>
      <c r="G530" s="37">
        <v>1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f t="shared" si="69"/>
        <v>41</v>
      </c>
      <c r="O530" s="37">
        <f t="shared" si="69"/>
        <v>10</v>
      </c>
      <c r="P530" s="37">
        <f t="shared" si="70"/>
        <v>51</v>
      </c>
    </row>
    <row r="531" spans="2:16" ht="15.75">
      <c r="B531" s="1005" t="s">
        <v>54</v>
      </c>
      <c r="C531" s="1011"/>
      <c r="D531" s="37">
        <v>37</v>
      </c>
      <c r="E531" s="37">
        <v>22</v>
      </c>
      <c r="F531" s="37">
        <v>9</v>
      </c>
      <c r="G531" s="37">
        <v>1</v>
      </c>
      <c r="H531" s="37">
        <v>6</v>
      </c>
      <c r="I531" s="37">
        <v>0</v>
      </c>
      <c r="J531" s="37">
        <v>0</v>
      </c>
      <c r="K531" s="37">
        <v>0</v>
      </c>
      <c r="L531" s="37">
        <v>1</v>
      </c>
      <c r="M531" s="37">
        <v>0</v>
      </c>
      <c r="N531" s="37">
        <f t="shared" si="69"/>
        <v>53</v>
      </c>
      <c r="O531" s="37">
        <f t="shared" si="69"/>
        <v>23</v>
      </c>
      <c r="P531" s="37">
        <f t="shared" si="70"/>
        <v>76</v>
      </c>
    </row>
    <row r="532" spans="2:16" ht="15.75">
      <c r="B532" s="1005" t="s">
        <v>55</v>
      </c>
      <c r="C532" s="1011"/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f t="shared" si="69"/>
        <v>0</v>
      </c>
      <c r="O532" s="37">
        <f t="shared" si="69"/>
        <v>0</v>
      </c>
      <c r="P532" s="37">
        <f t="shared" si="70"/>
        <v>0</v>
      </c>
    </row>
    <row r="533" spans="2:16" ht="15.75">
      <c r="B533" s="1005" t="s">
        <v>56</v>
      </c>
      <c r="C533" s="16" t="s">
        <v>99</v>
      </c>
      <c r="D533" s="37">
        <v>117</v>
      </c>
      <c r="E533" s="37">
        <v>53</v>
      </c>
      <c r="F533" s="37">
        <v>45</v>
      </c>
      <c r="G533" s="37">
        <v>7</v>
      </c>
      <c r="H533" s="37">
        <v>9</v>
      </c>
      <c r="I533" s="37">
        <v>2</v>
      </c>
      <c r="J533" s="37">
        <v>5</v>
      </c>
      <c r="K533" s="37">
        <v>0</v>
      </c>
      <c r="L533" s="37">
        <v>4</v>
      </c>
      <c r="M533" s="37">
        <v>1</v>
      </c>
      <c r="N533" s="37">
        <f t="shared" si="69"/>
        <v>180</v>
      </c>
      <c r="O533" s="37">
        <f t="shared" si="69"/>
        <v>63</v>
      </c>
      <c r="P533" s="37">
        <f t="shared" si="70"/>
        <v>243</v>
      </c>
    </row>
    <row r="534" spans="2:16" ht="15.75">
      <c r="B534" s="1005"/>
      <c r="C534" s="16" t="s">
        <v>100</v>
      </c>
      <c r="D534" s="37">
        <v>237</v>
      </c>
      <c r="E534" s="37">
        <v>120</v>
      </c>
      <c r="F534" s="37">
        <v>138</v>
      </c>
      <c r="G534" s="37">
        <v>119</v>
      </c>
      <c r="H534" s="37">
        <v>11</v>
      </c>
      <c r="I534" s="37">
        <v>4</v>
      </c>
      <c r="J534" s="37">
        <v>2</v>
      </c>
      <c r="K534" s="37">
        <v>0</v>
      </c>
      <c r="L534" s="37">
        <v>3</v>
      </c>
      <c r="M534" s="37">
        <v>1</v>
      </c>
      <c r="N534" s="37">
        <f t="shared" si="69"/>
        <v>391</v>
      </c>
      <c r="O534" s="37">
        <f t="shared" si="69"/>
        <v>244</v>
      </c>
      <c r="P534" s="37">
        <f t="shared" si="70"/>
        <v>635</v>
      </c>
    </row>
    <row r="535" spans="2:16" ht="15.75">
      <c r="B535" s="1005"/>
      <c r="C535" s="16" t="s">
        <v>101</v>
      </c>
      <c r="D535" s="37">
        <v>18</v>
      </c>
      <c r="E535" s="37">
        <v>3</v>
      </c>
      <c r="F535" s="37">
        <v>4</v>
      </c>
      <c r="G535" s="37">
        <v>0</v>
      </c>
      <c r="H535" s="37">
        <v>0</v>
      </c>
      <c r="I535" s="37">
        <v>0</v>
      </c>
      <c r="J535" s="37">
        <v>1</v>
      </c>
      <c r="K535" s="37">
        <v>1</v>
      </c>
      <c r="L535" s="37">
        <v>0</v>
      </c>
      <c r="M535" s="37">
        <v>0</v>
      </c>
      <c r="N535" s="37">
        <f t="shared" si="69"/>
        <v>23</v>
      </c>
      <c r="O535" s="37">
        <f t="shared" si="69"/>
        <v>4</v>
      </c>
      <c r="P535" s="37">
        <f t="shared" si="70"/>
        <v>27</v>
      </c>
    </row>
    <row r="536" spans="2:16" ht="15.75">
      <c r="B536" s="1005"/>
      <c r="C536" s="16" t="s">
        <v>104</v>
      </c>
      <c r="D536" s="37">
        <v>119</v>
      </c>
      <c r="E536" s="37">
        <v>93</v>
      </c>
      <c r="F536" s="37">
        <v>36</v>
      </c>
      <c r="G536" s="37">
        <v>17</v>
      </c>
      <c r="H536" s="37">
        <v>5</v>
      </c>
      <c r="I536" s="37">
        <v>3</v>
      </c>
      <c r="J536" s="37">
        <v>3</v>
      </c>
      <c r="K536" s="37">
        <v>1</v>
      </c>
      <c r="L536" s="37">
        <v>0</v>
      </c>
      <c r="M536" s="37">
        <v>0</v>
      </c>
      <c r="N536" s="37">
        <f t="shared" si="69"/>
        <v>163</v>
      </c>
      <c r="O536" s="37">
        <f t="shared" si="69"/>
        <v>114</v>
      </c>
      <c r="P536" s="37">
        <f t="shared" si="70"/>
        <v>277</v>
      </c>
    </row>
    <row r="537" spans="2:16" ht="15.75">
      <c r="B537" s="1005"/>
      <c r="C537" s="16" t="s">
        <v>105</v>
      </c>
      <c r="D537" s="37">
        <v>69</v>
      </c>
      <c r="E537" s="37">
        <v>34</v>
      </c>
      <c r="F537" s="37">
        <v>5</v>
      </c>
      <c r="G537" s="37">
        <v>4</v>
      </c>
      <c r="H537" s="37">
        <v>1</v>
      </c>
      <c r="I537" s="37">
        <v>1</v>
      </c>
      <c r="J537" s="37">
        <v>1</v>
      </c>
      <c r="K537" s="37">
        <v>0</v>
      </c>
      <c r="L537" s="37">
        <v>1</v>
      </c>
      <c r="M537" s="37">
        <v>0</v>
      </c>
      <c r="N537" s="37">
        <f t="shared" si="69"/>
        <v>77</v>
      </c>
      <c r="O537" s="37">
        <f t="shared" si="69"/>
        <v>39</v>
      </c>
      <c r="P537" s="37">
        <f t="shared" si="70"/>
        <v>116</v>
      </c>
    </row>
    <row r="538" spans="2:16" ht="15.75">
      <c r="B538" s="1005"/>
      <c r="C538" s="16" t="s">
        <v>106</v>
      </c>
      <c r="D538" s="37">
        <v>104</v>
      </c>
      <c r="E538" s="37">
        <v>74</v>
      </c>
      <c r="F538" s="37">
        <v>33</v>
      </c>
      <c r="G538" s="37">
        <v>19</v>
      </c>
      <c r="H538" s="37">
        <v>22</v>
      </c>
      <c r="I538" s="37">
        <v>8</v>
      </c>
      <c r="J538" s="37">
        <v>4</v>
      </c>
      <c r="K538" s="37">
        <v>1</v>
      </c>
      <c r="L538" s="37">
        <v>0</v>
      </c>
      <c r="M538" s="37">
        <v>0</v>
      </c>
      <c r="N538" s="37">
        <f t="shared" si="69"/>
        <v>163</v>
      </c>
      <c r="O538" s="37">
        <f t="shared" si="69"/>
        <v>102</v>
      </c>
      <c r="P538" s="37">
        <f t="shared" si="70"/>
        <v>265</v>
      </c>
    </row>
    <row r="539" spans="2:16" ht="15.75">
      <c r="B539" s="1005" t="s">
        <v>63</v>
      </c>
      <c r="C539" s="1011"/>
      <c r="D539" s="37">
        <v>41</v>
      </c>
      <c r="E539" s="37">
        <v>25</v>
      </c>
      <c r="F539" s="37">
        <v>12</v>
      </c>
      <c r="G539" s="37">
        <v>13</v>
      </c>
      <c r="H539" s="37">
        <v>14</v>
      </c>
      <c r="I539" s="37">
        <v>11</v>
      </c>
      <c r="J539" s="37">
        <v>1</v>
      </c>
      <c r="K539" s="37">
        <v>1</v>
      </c>
      <c r="L539" s="37">
        <v>1</v>
      </c>
      <c r="M539" s="37">
        <v>1</v>
      </c>
      <c r="N539" s="37">
        <f t="shared" si="69"/>
        <v>69</v>
      </c>
      <c r="O539" s="37">
        <f t="shared" si="69"/>
        <v>51</v>
      </c>
      <c r="P539" s="37">
        <f t="shared" si="70"/>
        <v>120</v>
      </c>
    </row>
    <row r="540" spans="2:16" ht="15.75">
      <c r="B540" s="1005" t="s">
        <v>64</v>
      </c>
      <c r="C540" s="1011"/>
      <c r="D540" s="37">
        <v>25</v>
      </c>
      <c r="E540" s="37">
        <v>10</v>
      </c>
      <c r="F540" s="37">
        <v>19</v>
      </c>
      <c r="G540" s="37">
        <v>11</v>
      </c>
      <c r="H540" s="37">
        <v>9</v>
      </c>
      <c r="I540" s="37">
        <v>3</v>
      </c>
      <c r="J540" s="37">
        <v>5</v>
      </c>
      <c r="K540" s="37">
        <v>0</v>
      </c>
      <c r="L540" s="37">
        <v>0</v>
      </c>
      <c r="M540" s="37">
        <v>0</v>
      </c>
      <c r="N540" s="37">
        <f t="shared" si="69"/>
        <v>58</v>
      </c>
      <c r="O540" s="37">
        <f t="shared" si="69"/>
        <v>24</v>
      </c>
      <c r="P540" s="37">
        <f t="shared" si="70"/>
        <v>82</v>
      </c>
    </row>
    <row r="541" spans="2:16" ht="15.75">
      <c r="B541" s="1005" t="s">
        <v>133</v>
      </c>
      <c r="C541" s="1011"/>
      <c r="D541" s="37">
        <v>82</v>
      </c>
      <c r="E541" s="37">
        <v>30</v>
      </c>
      <c r="F541" s="37">
        <v>45</v>
      </c>
      <c r="G541" s="37">
        <v>20</v>
      </c>
      <c r="H541" s="37">
        <v>32</v>
      </c>
      <c r="I541" s="37">
        <v>6</v>
      </c>
      <c r="J541" s="37">
        <v>8</v>
      </c>
      <c r="K541" s="37">
        <v>3</v>
      </c>
      <c r="L541" s="37">
        <v>18</v>
      </c>
      <c r="M541" s="37">
        <v>3</v>
      </c>
      <c r="N541" s="37">
        <f t="shared" si="69"/>
        <v>185</v>
      </c>
      <c r="O541" s="37">
        <f t="shared" si="69"/>
        <v>62</v>
      </c>
      <c r="P541" s="37">
        <f t="shared" si="70"/>
        <v>247</v>
      </c>
    </row>
    <row r="542" spans="2:16" ht="15.75">
      <c r="B542" s="1005" t="s">
        <v>135</v>
      </c>
      <c r="C542" s="1011"/>
      <c r="D542" s="37">
        <v>102</v>
      </c>
      <c r="E542" s="37">
        <v>45</v>
      </c>
      <c r="F542" s="37">
        <v>78</v>
      </c>
      <c r="G542" s="37">
        <v>44</v>
      </c>
      <c r="H542" s="37">
        <v>19</v>
      </c>
      <c r="I542" s="37">
        <v>3</v>
      </c>
      <c r="J542" s="37">
        <v>8</v>
      </c>
      <c r="K542" s="37">
        <v>1</v>
      </c>
      <c r="L542" s="37">
        <v>3</v>
      </c>
      <c r="M542" s="37">
        <v>0</v>
      </c>
      <c r="N542" s="37">
        <f t="shared" si="69"/>
        <v>210</v>
      </c>
      <c r="O542" s="37">
        <f t="shared" si="69"/>
        <v>93</v>
      </c>
      <c r="P542" s="37">
        <f t="shared" si="70"/>
        <v>303</v>
      </c>
    </row>
    <row r="543" spans="2:16" ht="15.75">
      <c r="B543" s="1005" t="s">
        <v>134</v>
      </c>
      <c r="C543" s="1011"/>
      <c r="D543" s="37">
        <v>73</v>
      </c>
      <c r="E543" s="37">
        <v>24</v>
      </c>
      <c r="F543" s="37">
        <v>12</v>
      </c>
      <c r="G543" s="37">
        <v>12</v>
      </c>
      <c r="H543" s="37">
        <v>5</v>
      </c>
      <c r="I543" s="37">
        <v>1</v>
      </c>
      <c r="J543" s="37">
        <v>4</v>
      </c>
      <c r="K543" s="37">
        <v>1</v>
      </c>
      <c r="L543" s="37">
        <v>1</v>
      </c>
      <c r="M543" s="37">
        <v>0</v>
      </c>
      <c r="N543" s="37">
        <f t="shared" si="69"/>
        <v>95</v>
      </c>
      <c r="O543" s="37">
        <f t="shared" si="69"/>
        <v>38</v>
      </c>
      <c r="P543" s="37">
        <f t="shared" si="70"/>
        <v>133</v>
      </c>
    </row>
    <row r="544" spans="2:16" ht="15.75">
      <c r="B544" s="1005" t="s">
        <v>68</v>
      </c>
      <c r="C544" s="1011"/>
      <c r="D544" s="37">
        <v>29</v>
      </c>
      <c r="E544" s="37">
        <v>9</v>
      </c>
      <c r="F544" s="37">
        <v>9</v>
      </c>
      <c r="G544" s="37">
        <v>2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f t="shared" si="69"/>
        <v>38</v>
      </c>
      <c r="O544" s="37">
        <f t="shared" si="69"/>
        <v>11</v>
      </c>
      <c r="P544" s="37">
        <f t="shared" si="70"/>
        <v>49</v>
      </c>
    </row>
    <row r="545" spans="1:16" ht="15.75">
      <c r="B545" s="1005" t="s">
        <v>69</v>
      </c>
      <c r="C545" s="1011"/>
      <c r="D545" s="37">
        <v>40</v>
      </c>
      <c r="E545" s="37">
        <v>13</v>
      </c>
      <c r="F545" s="37">
        <v>18</v>
      </c>
      <c r="G545" s="37">
        <v>6</v>
      </c>
      <c r="H545" s="37">
        <v>7</v>
      </c>
      <c r="I545" s="37">
        <v>4</v>
      </c>
      <c r="J545" s="37">
        <v>4</v>
      </c>
      <c r="K545" s="37">
        <v>0</v>
      </c>
      <c r="L545" s="37">
        <v>2</v>
      </c>
      <c r="M545" s="37">
        <v>0</v>
      </c>
      <c r="N545" s="37">
        <f t="shared" si="69"/>
        <v>71</v>
      </c>
      <c r="O545" s="37">
        <f t="shared" si="69"/>
        <v>23</v>
      </c>
      <c r="P545" s="37">
        <f t="shared" si="70"/>
        <v>94</v>
      </c>
    </row>
    <row r="546" spans="1:16" ht="15.75">
      <c r="B546" s="1005" t="s">
        <v>70</v>
      </c>
      <c r="C546" s="1011"/>
      <c r="D546" s="37">
        <v>194</v>
      </c>
      <c r="E546" s="37">
        <v>61</v>
      </c>
      <c r="F546" s="37">
        <v>96</v>
      </c>
      <c r="G546" s="37">
        <v>25</v>
      </c>
      <c r="H546" s="37">
        <v>51</v>
      </c>
      <c r="I546" s="37">
        <v>8</v>
      </c>
      <c r="J546" s="37">
        <v>16</v>
      </c>
      <c r="K546" s="37">
        <v>0</v>
      </c>
      <c r="L546" s="37">
        <v>8</v>
      </c>
      <c r="M546" s="37">
        <v>2</v>
      </c>
      <c r="N546" s="37">
        <f t="shared" si="69"/>
        <v>365</v>
      </c>
      <c r="O546" s="37">
        <f t="shared" si="69"/>
        <v>96</v>
      </c>
      <c r="P546" s="37">
        <f t="shared" si="70"/>
        <v>461</v>
      </c>
    </row>
    <row r="547" spans="1:16" ht="15.75">
      <c r="B547" s="1005" t="s">
        <v>71</v>
      </c>
      <c r="C547" s="1011"/>
      <c r="D547" s="37">
        <v>40</v>
      </c>
      <c r="E547" s="37">
        <v>17</v>
      </c>
      <c r="F547" s="37">
        <v>43</v>
      </c>
      <c r="G547" s="37">
        <v>16</v>
      </c>
      <c r="H547" s="37">
        <v>6</v>
      </c>
      <c r="I547" s="37">
        <v>2</v>
      </c>
      <c r="J547" s="37">
        <v>0</v>
      </c>
      <c r="K547" s="37">
        <v>0</v>
      </c>
      <c r="L547" s="37">
        <v>0</v>
      </c>
      <c r="M547" s="37">
        <v>0</v>
      </c>
      <c r="N547" s="37">
        <f t="shared" si="69"/>
        <v>89</v>
      </c>
      <c r="O547" s="37">
        <f t="shared" si="69"/>
        <v>35</v>
      </c>
      <c r="P547" s="37">
        <f t="shared" si="70"/>
        <v>124</v>
      </c>
    </row>
    <row r="548" spans="1:16" ht="15.75">
      <c r="B548" s="1005" t="s">
        <v>72</v>
      </c>
      <c r="C548" s="1011"/>
      <c r="D548" s="37">
        <v>975</v>
      </c>
      <c r="E548" s="37">
        <v>368</v>
      </c>
      <c r="F548" s="37">
        <v>377</v>
      </c>
      <c r="G548" s="37">
        <v>156</v>
      </c>
      <c r="H548" s="37">
        <v>187</v>
      </c>
      <c r="I548" s="37">
        <v>54</v>
      </c>
      <c r="J548" s="37">
        <v>99</v>
      </c>
      <c r="K548" s="37">
        <v>21</v>
      </c>
      <c r="L548" s="37">
        <v>101</v>
      </c>
      <c r="M548" s="37">
        <v>52</v>
      </c>
      <c r="N548" s="37">
        <f t="shared" si="69"/>
        <v>1739</v>
      </c>
      <c r="O548" s="37">
        <f t="shared" si="69"/>
        <v>651</v>
      </c>
      <c r="P548" s="37">
        <f t="shared" si="70"/>
        <v>2390</v>
      </c>
    </row>
    <row r="549" spans="1:16" ht="15.75">
      <c r="B549" s="1004" t="s">
        <v>32</v>
      </c>
      <c r="C549" s="1015"/>
      <c r="D549" s="38">
        <f t="shared" ref="D549:O549" si="71">SUM(D529:D548)</f>
        <v>2563</v>
      </c>
      <c r="E549" s="38">
        <f t="shared" si="71"/>
        <v>1105</v>
      </c>
      <c r="F549" s="38">
        <f t="shared" si="71"/>
        <v>1039</v>
      </c>
      <c r="G549" s="38">
        <f t="shared" si="71"/>
        <v>497</v>
      </c>
      <c r="H549" s="38">
        <f t="shared" si="71"/>
        <v>395</v>
      </c>
      <c r="I549" s="38">
        <f t="shared" si="71"/>
        <v>114</v>
      </c>
      <c r="J549" s="38">
        <f t="shared" si="71"/>
        <v>168</v>
      </c>
      <c r="K549" s="38">
        <f t="shared" si="71"/>
        <v>37</v>
      </c>
      <c r="L549" s="38">
        <f t="shared" si="71"/>
        <v>157</v>
      </c>
      <c r="M549" s="38">
        <f t="shared" si="71"/>
        <v>61</v>
      </c>
      <c r="N549" s="38">
        <f t="shared" si="71"/>
        <v>4322</v>
      </c>
      <c r="O549" s="38">
        <f t="shared" si="71"/>
        <v>1814</v>
      </c>
      <c r="P549" s="37">
        <f t="shared" si="70"/>
        <v>6136</v>
      </c>
    </row>
    <row r="552" spans="1:16" ht="30.75">
      <c r="A552" s="1029" t="s">
        <v>150</v>
      </c>
      <c r="B552" s="1029"/>
      <c r="C552" s="1029"/>
      <c r="D552" s="1029"/>
      <c r="E552" s="1029"/>
      <c r="F552" s="1029"/>
      <c r="G552" s="1029"/>
      <c r="H552" s="1029"/>
      <c r="I552" s="1029"/>
      <c r="J552" s="1029"/>
      <c r="K552" s="1029"/>
      <c r="L552" s="1029"/>
      <c r="M552" s="1029"/>
      <c r="N552" s="1029"/>
      <c r="O552" s="1029"/>
    </row>
    <row r="553" spans="1:16">
      <c r="A553" s="1030" t="s">
        <v>15</v>
      </c>
      <c r="B553" s="1030"/>
      <c r="C553" s="1030"/>
      <c r="D553" s="1030"/>
      <c r="E553" s="1030"/>
      <c r="F553" s="1030"/>
      <c r="G553" s="1030"/>
      <c r="H553" s="1030"/>
      <c r="I553" s="1030"/>
      <c r="J553" s="1030"/>
      <c r="K553" s="1030"/>
      <c r="L553" s="1030"/>
      <c r="M553" s="1030"/>
      <c r="N553" s="1030"/>
      <c r="O553" s="1030"/>
    </row>
    <row r="554" spans="1:16">
      <c r="A554" s="1030"/>
      <c r="B554" s="1030"/>
      <c r="C554" s="1030"/>
      <c r="D554" s="1030"/>
      <c r="E554" s="1030"/>
      <c r="F554" s="1030"/>
      <c r="G554" s="1030"/>
      <c r="H554" s="1030"/>
      <c r="I554" s="1030"/>
      <c r="J554" s="1030"/>
      <c r="K554" s="1030"/>
      <c r="L554" s="1030"/>
      <c r="M554" s="1030"/>
      <c r="N554" s="1030"/>
      <c r="O554" s="1030"/>
    </row>
    <row r="555" spans="1:16" ht="15.75">
      <c r="A555" s="1028" t="s">
        <v>40</v>
      </c>
      <c r="B555" s="1028"/>
      <c r="C555" s="1027" t="s">
        <v>77</v>
      </c>
      <c r="D555" s="1028"/>
      <c r="E555" s="1027" t="s">
        <v>79</v>
      </c>
      <c r="F555" s="1028"/>
      <c r="G555" s="1027" t="s">
        <v>85</v>
      </c>
      <c r="H555" s="1028"/>
      <c r="I555" s="1027" t="s">
        <v>86</v>
      </c>
      <c r="J555" s="1028"/>
      <c r="K555" s="1027" t="s">
        <v>87</v>
      </c>
      <c r="L555" s="1027"/>
      <c r="M555" s="1027" t="s">
        <v>32</v>
      </c>
      <c r="N555" s="1027"/>
      <c r="O555" s="1027"/>
    </row>
    <row r="556" spans="1:16" ht="15.75">
      <c r="A556" s="1028"/>
      <c r="B556" s="1028"/>
      <c r="C556" s="60" t="s">
        <v>128</v>
      </c>
      <c r="D556" s="61" t="s">
        <v>34</v>
      </c>
      <c r="E556" s="60" t="s">
        <v>128</v>
      </c>
      <c r="F556" s="61" t="s">
        <v>34</v>
      </c>
      <c r="G556" s="60" t="s">
        <v>128</v>
      </c>
      <c r="H556" s="61" t="s">
        <v>34</v>
      </c>
      <c r="I556" s="60" t="s">
        <v>128</v>
      </c>
      <c r="J556" s="61" t="s">
        <v>34</v>
      </c>
      <c r="K556" s="60" t="s">
        <v>128</v>
      </c>
      <c r="L556" s="61" t="s">
        <v>34</v>
      </c>
      <c r="M556" s="60" t="s">
        <v>128</v>
      </c>
      <c r="N556" s="61" t="s">
        <v>34</v>
      </c>
      <c r="O556" s="61" t="s">
        <v>32</v>
      </c>
    </row>
    <row r="557" spans="1:16" ht="15.75">
      <c r="A557" s="1028" t="s">
        <v>52</v>
      </c>
      <c r="B557" s="1033"/>
      <c r="C557" s="63">
        <f t="shared" ref="C557:L557" si="72">D529+C499</f>
        <v>15801</v>
      </c>
      <c r="D557" s="63">
        <f t="shared" si="72"/>
        <v>13346</v>
      </c>
      <c r="E557" s="63">
        <f t="shared" si="72"/>
        <v>7979</v>
      </c>
      <c r="F557" s="63">
        <f t="shared" si="72"/>
        <v>5785</v>
      </c>
      <c r="G557" s="63">
        <f t="shared" si="72"/>
        <v>4744</v>
      </c>
      <c r="H557" s="63">
        <f t="shared" si="72"/>
        <v>2829</v>
      </c>
      <c r="I557" s="63">
        <f t="shared" si="72"/>
        <v>2787</v>
      </c>
      <c r="J557" s="63">
        <f t="shared" si="72"/>
        <v>1260</v>
      </c>
      <c r="K557" s="63">
        <f t="shared" si="72"/>
        <v>1339</v>
      </c>
      <c r="L557" s="63">
        <f t="shared" si="72"/>
        <v>379</v>
      </c>
      <c r="M557" s="63">
        <f>SUM(K557,I557,G557,E557,C557)</f>
        <v>32650</v>
      </c>
      <c r="N557" s="63">
        <f>SUM(L557,J557,H557,F557,D557)</f>
        <v>23599</v>
      </c>
      <c r="O557" s="63">
        <f>SUM(M557:N557)</f>
        <v>56249</v>
      </c>
    </row>
    <row r="558" spans="1:16" ht="15.75">
      <c r="A558" s="1028" t="s">
        <v>53</v>
      </c>
      <c r="B558" s="1033"/>
      <c r="C558" s="63">
        <f t="shared" ref="C558:L576" si="73">D530+C500</f>
        <v>8644</v>
      </c>
      <c r="D558" s="63">
        <f t="shared" si="73"/>
        <v>7617</v>
      </c>
      <c r="E558" s="63">
        <f t="shared" si="73"/>
        <v>5346</v>
      </c>
      <c r="F558" s="63">
        <f t="shared" si="73"/>
        <v>5646</v>
      </c>
      <c r="G558" s="63">
        <f t="shared" si="73"/>
        <v>2190</v>
      </c>
      <c r="H558" s="63">
        <f t="shared" si="73"/>
        <v>2113</v>
      </c>
      <c r="I558" s="63">
        <f t="shared" si="73"/>
        <v>892</v>
      </c>
      <c r="J558" s="63">
        <f t="shared" si="73"/>
        <v>691</v>
      </c>
      <c r="K558" s="63">
        <f t="shared" si="73"/>
        <v>544</v>
      </c>
      <c r="L558" s="63">
        <f t="shared" si="73"/>
        <v>258</v>
      </c>
      <c r="M558" s="63">
        <f t="shared" ref="M558:N576" si="74">SUM(K558,I558,G558,E558,C558)</f>
        <v>17616</v>
      </c>
      <c r="N558" s="63">
        <f t="shared" si="74"/>
        <v>16325</v>
      </c>
      <c r="O558" s="63">
        <f t="shared" ref="O558:O576" si="75">SUM(M558:N558)</f>
        <v>33941</v>
      </c>
    </row>
    <row r="559" spans="1:16" ht="15.75">
      <c r="A559" s="1028" t="s">
        <v>54</v>
      </c>
      <c r="B559" s="1033"/>
      <c r="C559" s="63">
        <f t="shared" si="73"/>
        <v>7181</v>
      </c>
      <c r="D559" s="63">
        <f t="shared" si="73"/>
        <v>5832</v>
      </c>
      <c r="E559" s="63">
        <f t="shared" si="73"/>
        <v>4072</v>
      </c>
      <c r="F559" s="63">
        <f t="shared" si="73"/>
        <v>3409</v>
      </c>
      <c r="G559" s="63">
        <f t="shared" si="73"/>
        <v>1594</v>
      </c>
      <c r="H559" s="63">
        <f t="shared" si="73"/>
        <v>1182</v>
      </c>
      <c r="I559" s="63">
        <f t="shared" si="73"/>
        <v>786</v>
      </c>
      <c r="J559" s="63">
        <f t="shared" si="73"/>
        <v>419</v>
      </c>
      <c r="K559" s="63">
        <f t="shared" si="73"/>
        <v>360</v>
      </c>
      <c r="L559" s="63">
        <f t="shared" si="73"/>
        <v>164</v>
      </c>
      <c r="M559" s="63">
        <f t="shared" si="74"/>
        <v>13993</v>
      </c>
      <c r="N559" s="63">
        <f t="shared" si="74"/>
        <v>11006</v>
      </c>
      <c r="O559" s="63">
        <f t="shared" si="75"/>
        <v>24999</v>
      </c>
    </row>
    <row r="560" spans="1:16" ht="15.75">
      <c r="A560" s="1028" t="s">
        <v>55</v>
      </c>
      <c r="B560" s="1033"/>
      <c r="C560" s="63">
        <f t="shared" si="73"/>
        <v>10937</v>
      </c>
      <c r="D560" s="63">
        <f t="shared" si="73"/>
        <v>9870</v>
      </c>
      <c r="E560" s="63">
        <f t="shared" si="73"/>
        <v>3252</v>
      </c>
      <c r="F560" s="63">
        <f t="shared" si="73"/>
        <v>2509</v>
      </c>
      <c r="G560" s="63">
        <f t="shared" si="73"/>
        <v>1886</v>
      </c>
      <c r="H560" s="63">
        <f t="shared" si="73"/>
        <v>1316</v>
      </c>
      <c r="I560" s="63">
        <f t="shared" si="73"/>
        <v>1084</v>
      </c>
      <c r="J560" s="63">
        <f t="shared" si="73"/>
        <v>615</v>
      </c>
      <c r="K560" s="63">
        <f t="shared" si="73"/>
        <v>573</v>
      </c>
      <c r="L560" s="63">
        <f t="shared" si="73"/>
        <v>181</v>
      </c>
      <c r="M560" s="63">
        <f t="shared" si="74"/>
        <v>17732</v>
      </c>
      <c r="N560" s="63">
        <f t="shared" si="74"/>
        <v>14491</v>
      </c>
      <c r="O560" s="63">
        <f t="shared" si="75"/>
        <v>32223</v>
      </c>
    </row>
    <row r="561" spans="1:15" ht="15.75">
      <c r="A561" s="1028" t="s">
        <v>56</v>
      </c>
      <c r="B561" s="62" t="s">
        <v>57</v>
      </c>
      <c r="C561" s="63">
        <f t="shared" si="73"/>
        <v>7256</v>
      </c>
      <c r="D561" s="63">
        <f t="shared" si="73"/>
        <v>6816</v>
      </c>
      <c r="E561" s="63">
        <f t="shared" si="73"/>
        <v>4037</v>
      </c>
      <c r="F561" s="63">
        <f t="shared" si="73"/>
        <v>3848</v>
      </c>
      <c r="G561" s="63">
        <f t="shared" si="73"/>
        <v>1240</v>
      </c>
      <c r="H561" s="63">
        <f t="shared" si="73"/>
        <v>861</v>
      </c>
      <c r="I561" s="63">
        <f t="shared" si="73"/>
        <v>630</v>
      </c>
      <c r="J561" s="63">
        <f t="shared" si="73"/>
        <v>441</v>
      </c>
      <c r="K561" s="63">
        <f t="shared" si="73"/>
        <v>311</v>
      </c>
      <c r="L561" s="63">
        <f t="shared" si="73"/>
        <v>142</v>
      </c>
      <c r="M561" s="63">
        <f t="shared" si="74"/>
        <v>13474</v>
      </c>
      <c r="N561" s="63">
        <f t="shared" si="74"/>
        <v>12108</v>
      </c>
      <c r="O561" s="63">
        <f t="shared" si="75"/>
        <v>25582</v>
      </c>
    </row>
    <row r="562" spans="1:15" ht="15.75">
      <c r="A562" s="1028"/>
      <c r="B562" s="62" t="s">
        <v>58</v>
      </c>
      <c r="C562" s="63">
        <f t="shared" si="73"/>
        <v>14900</v>
      </c>
      <c r="D562" s="63">
        <f t="shared" si="73"/>
        <v>13316</v>
      </c>
      <c r="E562" s="63">
        <f t="shared" si="73"/>
        <v>3779</v>
      </c>
      <c r="F562" s="63">
        <f t="shared" si="73"/>
        <v>3356</v>
      </c>
      <c r="G562" s="63">
        <f t="shared" si="73"/>
        <v>1918</v>
      </c>
      <c r="H562" s="63">
        <f t="shared" si="73"/>
        <v>1465</v>
      </c>
      <c r="I562" s="63">
        <f t="shared" si="73"/>
        <v>1089</v>
      </c>
      <c r="J562" s="63">
        <f t="shared" si="73"/>
        <v>560</v>
      </c>
      <c r="K562" s="63">
        <f t="shared" si="73"/>
        <v>543</v>
      </c>
      <c r="L562" s="63">
        <f t="shared" si="73"/>
        <v>155</v>
      </c>
      <c r="M562" s="63">
        <f t="shared" si="74"/>
        <v>22229</v>
      </c>
      <c r="N562" s="63">
        <f t="shared" si="74"/>
        <v>18852</v>
      </c>
      <c r="O562" s="63">
        <f t="shared" si="75"/>
        <v>41081</v>
      </c>
    </row>
    <row r="563" spans="1:15" ht="15.75">
      <c r="A563" s="1028"/>
      <c r="B563" s="62" t="s">
        <v>59</v>
      </c>
      <c r="C563" s="63">
        <f t="shared" si="73"/>
        <v>6120</v>
      </c>
      <c r="D563" s="63">
        <f t="shared" si="73"/>
        <v>4736</v>
      </c>
      <c r="E563" s="63">
        <f t="shared" si="73"/>
        <v>2888</v>
      </c>
      <c r="F563" s="63">
        <f t="shared" si="73"/>
        <v>3409</v>
      </c>
      <c r="G563" s="63">
        <f t="shared" si="73"/>
        <v>1336</v>
      </c>
      <c r="H563" s="63">
        <f t="shared" si="73"/>
        <v>1244</v>
      </c>
      <c r="I563" s="63">
        <f t="shared" si="73"/>
        <v>705</v>
      </c>
      <c r="J563" s="63">
        <f t="shared" si="73"/>
        <v>451</v>
      </c>
      <c r="K563" s="63">
        <f t="shared" si="73"/>
        <v>332</v>
      </c>
      <c r="L563" s="63">
        <f t="shared" si="73"/>
        <v>171</v>
      </c>
      <c r="M563" s="63">
        <f t="shared" si="74"/>
        <v>11381</v>
      </c>
      <c r="N563" s="63">
        <f t="shared" si="74"/>
        <v>10011</v>
      </c>
      <c r="O563" s="63">
        <f t="shared" si="75"/>
        <v>21392</v>
      </c>
    </row>
    <row r="564" spans="1:15" ht="15.75">
      <c r="A564" s="1028"/>
      <c r="B564" s="62" t="s">
        <v>60</v>
      </c>
      <c r="C564" s="63">
        <f t="shared" si="73"/>
        <v>4339</v>
      </c>
      <c r="D564" s="63">
        <f t="shared" si="73"/>
        <v>3951</v>
      </c>
      <c r="E564" s="63">
        <f t="shared" si="73"/>
        <v>2405</v>
      </c>
      <c r="F564" s="63">
        <f t="shared" si="73"/>
        <v>2162</v>
      </c>
      <c r="G564" s="63">
        <f t="shared" si="73"/>
        <v>834</v>
      </c>
      <c r="H564" s="63">
        <f t="shared" si="73"/>
        <v>727</v>
      </c>
      <c r="I564" s="63">
        <f t="shared" si="73"/>
        <v>353</v>
      </c>
      <c r="J564" s="63">
        <f t="shared" si="73"/>
        <v>224</v>
      </c>
      <c r="K564" s="63">
        <f t="shared" si="73"/>
        <v>182</v>
      </c>
      <c r="L564" s="63">
        <f t="shared" si="73"/>
        <v>107</v>
      </c>
      <c r="M564" s="63">
        <f t="shared" si="74"/>
        <v>8113</v>
      </c>
      <c r="N564" s="63">
        <f t="shared" si="74"/>
        <v>7171</v>
      </c>
      <c r="O564" s="63">
        <f t="shared" si="75"/>
        <v>15284</v>
      </c>
    </row>
    <row r="565" spans="1:15" ht="15.75">
      <c r="A565" s="1028"/>
      <c r="B565" s="62" t="s">
        <v>61</v>
      </c>
      <c r="C565" s="63">
        <f t="shared" si="73"/>
        <v>8394</v>
      </c>
      <c r="D565" s="63">
        <f t="shared" si="73"/>
        <v>7145</v>
      </c>
      <c r="E565" s="63">
        <f t="shared" si="73"/>
        <v>4492</v>
      </c>
      <c r="F565" s="63">
        <f t="shared" si="73"/>
        <v>4900</v>
      </c>
      <c r="G565" s="63">
        <f t="shared" si="73"/>
        <v>1729</v>
      </c>
      <c r="H565" s="63">
        <f t="shared" si="73"/>
        <v>1373</v>
      </c>
      <c r="I565" s="63">
        <f t="shared" si="73"/>
        <v>822</v>
      </c>
      <c r="J565" s="63">
        <f t="shared" si="73"/>
        <v>558</v>
      </c>
      <c r="K565" s="63">
        <f t="shared" si="73"/>
        <v>425</v>
      </c>
      <c r="L565" s="63">
        <f t="shared" si="73"/>
        <v>174</v>
      </c>
      <c r="M565" s="63">
        <f t="shared" si="74"/>
        <v>15862</v>
      </c>
      <c r="N565" s="63">
        <f t="shared" si="74"/>
        <v>14150</v>
      </c>
      <c r="O565" s="63">
        <f t="shared" si="75"/>
        <v>30012</v>
      </c>
    </row>
    <row r="566" spans="1:15" ht="15.75">
      <c r="A566" s="1028"/>
      <c r="B566" s="62" t="s">
        <v>62</v>
      </c>
      <c r="C566" s="63">
        <f t="shared" si="73"/>
        <v>5906</v>
      </c>
      <c r="D566" s="63">
        <f t="shared" si="73"/>
        <v>5400</v>
      </c>
      <c r="E566" s="63">
        <f t="shared" si="73"/>
        <v>3172</v>
      </c>
      <c r="F566" s="63">
        <f t="shared" si="73"/>
        <v>3110</v>
      </c>
      <c r="G566" s="63">
        <f t="shared" si="73"/>
        <v>1146</v>
      </c>
      <c r="H566" s="63">
        <f t="shared" si="73"/>
        <v>1041</v>
      </c>
      <c r="I566" s="63">
        <f t="shared" si="73"/>
        <v>535</v>
      </c>
      <c r="J566" s="63">
        <f t="shared" si="73"/>
        <v>313</v>
      </c>
      <c r="K566" s="63">
        <f t="shared" si="73"/>
        <v>412</v>
      </c>
      <c r="L566" s="63">
        <f t="shared" si="73"/>
        <v>163</v>
      </c>
      <c r="M566" s="63">
        <f t="shared" si="74"/>
        <v>11171</v>
      </c>
      <c r="N566" s="63">
        <f t="shared" si="74"/>
        <v>10027</v>
      </c>
      <c r="O566" s="63">
        <f t="shared" si="75"/>
        <v>21198</v>
      </c>
    </row>
    <row r="567" spans="1:15" ht="15.75">
      <c r="A567" s="1028" t="s">
        <v>63</v>
      </c>
      <c r="B567" s="1033"/>
      <c r="C567" s="63">
        <f t="shared" si="73"/>
        <v>11099</v>
      </c>
      <c r="D567" s="63">
        <f t="shared" si="73"/>
        <v>8731</v>
      </c>
      <c r="E567" s="63">
        <f t="shared" si="73"/>
        <v>5748</v>
      </c>
      <c r="F567" s="63">
        <f t="shared" si="73"/>
        <v>4974</v>
      </c>
      <c r="G567" s="63">
        <f t="shared" si="73"/>
        <v>2769</v>
      </c>
      <c r="H567" s="63">
        <f t="shared" si="73"/>
        <v>2199</v>
      </c>
      <c r="I567" s="63">
        <f t="shared" si="73"/>
        <v>1570</v>
      </c>
      <c r="J567" s="63">
        <f t="shared" si="73"/>
        <v>987</v>
      </c>
      <c r="K567" s="63">
        <f t="shared" si="73"/>
        <v>924</v>
      </c>
      <c r="L567" s="63">
        <f t="shared" si="73"/>
        <v>493</v>
      </c>
      <c r="M567" s="63">
        <f t="shared" si="74"/>
        <v>22110</v>
      </c>
      <c r="N567" s="63">
        <f t="shared" si="74"/>
        <v>17384</v>
      </c>
      <c r="O567" s="63">
        <f t="shared" si="75"/>
        <v>39494</v>
      </c>
    </row>
    <row r="568" spans="1:15" ht="15.75">
      <c r="A568" s="1028" t="s">
        <v>64</v>
      </c>
      <c r="B568" s="1033"/>
      <c r="C568" s="63">
        <f t="shared" si="73"/>
        <v>10569</v>
      </c>
      <c r="D568" s="63">
        <f t="shared" si="73"/>
        <v>8363</v>
      </c>
      <c r="E568" s="63">
        <f t="shared" si="73"/>
        <v>6142</v>
      </c>
      <c r="F568" s="63">
        <f t="shared" si="73"/>
        <v>5234</v>
      </c>
      <c r="G568" s="63">
        <f t="shared" si="73"/>
        <v>2973</v>
      </c>
      <c r="H568" s="63">
        <f t="shared" si="73"/>
        <v>2153</v>
      </c>
      <c r="I568" s="63">
        <f t="shared" si="73"/>
        <v>1748</v>
      </c>
      <c r="J568" s="63">
        <f t="shared" si="73"/>
        <v>1187</v>
      </c>
      <c r="K568" s="63">
        <f t="shared" si="73"/>
        <v>1338</v>
      </c>
      <c r="L568" s="63">
        <f t="shared" si="73"/>
        <v>567</v>
      </c>
      <c r="M568" s="63">
        <f t="shared" si="74"/>
        <v>22770</v>
      </c>
      <c r="N568" s="63">
        <f t="shared" si="74"/>
        <v>17504</v>
      </c>
      <c r="O568" s="63">
        <f t="shared" si="75"/>
        <v>40274</v>
      </c>
    </row>
    <row r="569" spans="1:15" ht="15.75">
      <c r="A569" s="1028" t="s">
        <v>65</v>
      </c>
      <c r="B569" s="1033"/>
      <c r="C569" s="63">
        <f t="shared" si="73"/>
        <v>5825</v>
      </c>
      <c r="D569" s="63">
        <f t="shared" si="73"/>
        <v>4670</v>
      </c>
      <c r="E569" s="63">
        <f t="shared" si="73"/>
        <v>3813</v>
      </c>
      <c r="F569" s="63">
        <f t="shared" si="73"/>
        <v>3596</v>
      </c>
      <c r="G569" s="63">
        <f t="shared" si="73"/>
        <v>2311</v>
      </c>
      <c r="H569" s="63">
        <f t="shared" si="73"/>
        <v>1721</v>
      </c>
      <c r="I569" s="63">
        <f t="shared" si="73"/>
        <v>1404</v>
      </c>
      <c r="J569" s="63">
        <f t="shared" si="73"/>
        <v>829</v>
      </c>
      <c r="K569" s="63">
        <f t="shared" si="73"/>
        <v>988</v>
      </c>
      <c r="L569" s="63">
        <f t="shared" si="73"/>
        <v>438</v>
      </c>
      <c r="M569" s="63">
        <f t="shared" si="74"/>
        <v>14341</v>
      </c>
      <c r="N569" s="63">
        <f t="shared" si="74"/>
        <v>11254</v>
      </c>
      <c r="O569" s="63">
        <f t="shared" si="75"/>
        <v>25595</v>
      </c>
    </row>
    <row r="570" spans="1:15" ht="15.75">
      <c r="A570" s="1028" t="s">
        <v>66</v>
      </c>
      <c r="B570" s="1033"/>
      <c r="C570" s="63">
        <f t="shared" si="73"/>
        <v>8173</v>
      </c>
      <c r="D570" s="63">
        <f t="shared" si="73"/>
        <v>6665</v>
      </c>
      <c r="E570" s="63">
        <f t="shared" si="73"/>
        <v>3592</v>
      </c>
      <c r="F570" s="63">
        <f t="shared" si="73"/>
        <v>3792</v>
      </c>
      <c r="G570" s="63">
        <f t="shared" si="73"/>
        <v>1821</v>
      </c>
      <c r="H570" s="63">
        <f t="shared" si="73"/>
        <v>1576</v>
      </c>
      <c r="I570" s="63">
        <f t="shared" si="73"/>
        <v>1032</v>
      </c>
      <c r="J570" s="63">
        <f t="shared" si="73"/>
        <v>719</v>
      </c>
      <c r="K570" s="63">
        <f t="shared" si="73"/>
        <v>578</v>
      </c>
      <c r="L570" s="63">
        <f t="shared" si="73"/>
        <v>383</v>
      </c>
      <c r="M570" s="63">
        <f t="shared" si="74"/>
        <v>15196</v>
      </c>
      <c r="N570" s="63">
        <f t="shared" si="74"/>
        <v>13135</v>
      </c>
      <c r="O570" s="63">
        <f t="shared" si="75"/>
        <v>28331</v>
      </c>
    </row>
    <row r="571" spans="1:15" ht="15.75">
      <c r="A571" s="1028" t="s">
        <v>92</v>
      </c>
      <c r="B571" s="1033"/>
      <c r="C571" s="63">
        <f t="shared" si="73"/>
        <v>8061</v>
      </c>
      <c r="D571" s="63">
        <f t="shared" si="73"/>
        <v>5618</v>
      </c>
      <c r="E571" s="63">
        <f t="shared" si="73"/>
        <v>3123</v>
      </c>
      <c r="F571" s="63">
        <f t="shared" si="73"/>
        <v>2987</v>
      </c>
      <c r="G571" s="63">
        <f t="shared" si="73"/>
        <v>1662</v>
      </c>
      <c r="H571" s="63">
        <f t="shared" si="73"/>
        <v>1371</v>
      </c>
      <c r="I571" s="63">
        <f t="shared" si="73"/>
        <v>990</v>
      </c>
      <c r="J571" s="63">
        <f t="shared" si="73"/>
        <v>653</v>
      </c>
      <c r="K571" s="63">
        <f t="shared" si="73"/>
        <v>517</v>
      </c>
      <c r="L571" s="63">
        <f t="shared" si="73"/>
        <v>263</v>
      </c>
      <c r="M571" s="63">
        <f t="shared" si="74"/>
        <v>14353</v>
      </c>
      <c r="N571" s="63">
        <f t="shared" si="74"/>
        <v>10892</v>
      </c>
      <c r="O571" s="63">
        <f t="shared" si="75"/>
        <v>25245</v>
      </c>
    </row>
    <row r="572" spans="1:15" ht="15.75">
      <c r="A572" s="1028" t="s">
        <v>68</v>
      </c>
      <c r="B572" s="1033"/>
      <c r="C572" s="63">
        <f t="shared" si="73"/>
        <v>3163</v>
      </c>
      <c r="D572" s="63">
        <f t="shared" si="73"/>
        <v>2426</v>
      </c>
      <c r="E572" s="63">
        <f t="shared" si="73"/>
        <v>2362</v>
      </c>
      <c r="F572" s="63">
        <f t="shared" si="73"/>
        <v>2060</v>
      </c>
      <c r="G572" s="63">
        <f t="shared" si="73"/>
        <v>1436</v>
      </c>
      <c r="H572" s="63">
        <f t="shared" si="73"/>
        <v>964</v>
      </c>
      <c r="I572" s="63">
        <f t="shared" si="73"/>
        <v>905</v>
      </c>
      <c r="J572" s="63">
        <f t="shared" si="73"/>
        <v>481</v>
      </c>
      <c r="K572" s="63">
        <f t="shared" si="73"/>
        <v>570</v>
      </c>
      <c r="L572" s="63">
        <f t="shared" si="73"/>
        <v>192</v>
      </c>
      <c r="M572" s="63">
        <f t="shared" si="74"/>
        <v>8436</v>
      </c>
      <c r="N572" s="63">
        <f t="shared" si="74"/>
        <v>6123</v>
      </c>
      <c r="O572" s="63">
        <f t="shared" si="75"/>
        <v>14559</v>
      </c>
    </row>
    <row r="573" spans="1:15" ht="15.75">
      <c r="A573" s="1028" t="s">
        <v>69</v>
      </c>
      <c r="B573" s="1033"/>
      <c r="C573" s="63">
        <f t="shared" si="73"/>
        <v>5514</v>
      </c>
      <c r="D573" s="63">
        <f t="shared" si="73"/>
        <v>3953</v>
      </c>
      <c r="E573" s="63">
        <f t="shared" si="73"/>
        <v>3494</v>
      </c>
      <c r="F573" s="63">
        <f t="shared" si="73"/>
        <v>3021</v>
      </c>
      <c r="G573" s="63">
        <f t="shared" si="73"/>
        <v>1897</v>
      </c>
      <c r="H573" s="63">
        <f t="shared" si="73"/>
        <v>1263</v>
      </c>
      <c r="I573" s="63">
        <f t="shared" si="73"/>
        <v>1133</v>
      </c>
      <c r="J573" s="63">
        <f t="shared" si="73"/>
        <v>578</v>
      </c>
      <c r="K573" s="63">
        <f t="shared" si="73"/>
        <v>745</v>
      </c>
      <c r="L573" s="63">
        <f t="shared" si="73"/>
        <v>193</v>
      </c>
      <c r="M573" s="63">
        <f t="shared" si="74"/>
        <v>12783</v>
      </c>
      <c r="N573" s="63">
        <f t="shared" si="74"/>
        <v>9008</v>
      </c>
      <c r="O573" s="63">
        <f t="shared" si="75"/>
        <v>21791</v>
      </c>
    </row>
    <row r="574" spans="1:15" ht="15.75">
      <c r="A574" s="1028" t="s">
        <v>70</v>
      </c>
      <c r="B574" s="1033"/>
      <c r="C574" s="63">
        <f t="shared" si="73"/>
        <v>8593</v>
      </c>
      <c r="D574" s="63">
        <f t="shared" si="73"/>
        <v>5813</v>
      </c>
      <c r="E574" s="63">
        <f t="shared" si="73"/>
        <v>6120</v>
      </c>
      <c r="F574" s="63">
        <f t="shared" si="73"/>
        <v>6174</v>
      </c>
      <c r="G574" s="63">
        <f t="shared" si="73"/>
        <v>3630</v>
      </c>
      <c r="H574" s="63">
        <f t="shared" si="73"/>
        <v>2765</v>
      </c>
      <c r="I574" s="63">
        <f t="shared" si="73"/>
        <v>2257</v>
      </c>
      <c r="J574" s="63">
        <f t="shared" si="73"/>
        <v>1260</v>
      </c>
      <c r="K574" s="63">
        <f t="shared" si="73"/>
        <v>1587</v>
      </c>
      <c r="L574" s="63">
        <f t="shared" si="73"/>
        <v>568</v>
      </c>
      <c r="M574" s="63">
        <f t="shared" si="74"/>
        <v>22187</v>
      </c>
      <c r="N574" s="63">
        <f t="shared" si="74"/>
        <v>16580</v>
      </c>
      <c r="O574" s="63">
        <f t="shared" si="75"/>
        <v>38767</v>
      </c>
    </row>
    <row r="575" spans="1:15" ht="15.75">
      <c r="A575" s="1028" t="s">
        <v>71</v>
      </c>
      <c r="B575" s="1033"/>
      <c r="C575" s="63">
        <f t="shared" si="73"/>
        <v>4594</v>
      </c>
      <c r="D575" s="63">
        <f t="shared" si="73"/>
        <v>3317</v>
      </c>
      <c r="E575" s="63">
        <f t="shared" si="73"/>
        <v>3662</v>
      </c>
      <c r="F575" s="63">
        <f t="shared" si="73"/>
        <v>2385</v>
      </c>
      <c r="G575" s="63">
        <f t="shared" si="73"/>
        <v>1471</v>
      </c>
      <c r="H575" s="63">
        <f t="shared" si="73"/>
        <v>992</v>
      </c>
      <c r="I575" s="63">
        <f t="shared" si="73"/>
        <v>950</v>
      </c>
      <c r="J575" s="63">
        <f t="shared" si="73"/>
        <v>785</v>
      </c>
      <c r="K575" s="63">
        <f t="shared" si="73"/>
        <v>987</v>
      </c>
      <c r="L575" s="63">
        <f t="shared" si="73"/>
        <v>450</v>
      </c>
      <c r="M575" s="63">
        <f t="shared" si="74"/>
        <v>11664</v>
      </c>
      <c r="N575" s="63">
        <f t="shared" si="74"/>
        <v>7929</v>
      </c>
      <c r="O575" s="63">
        <f t="shared" si="75"/>
        <v>19593</v>
      </c>
    </row>
    <row r="576" spans="1:15" ht="15.75">
      <c r="A576" s="1028" t="s">
        <v>72</v>
      </c>
      <c r="B576" s="1033"/>
      <c r="C576" s="63">
        <f t="shared" si="73"/>
        <v>15196</v>
      </c>
      <c r="D576" s="63">
        <f t="shared" si="73"/>
        <v>12328</v>
      </c>
      <c r="E576" s="63">
        <f t="shared" si="73"/>
        <v>8152</v>
      </c>
      <c r="F576" s="63">
        <f t="shared" si="73"/>
        <v>8150</v>
      </c>
      <c r="G576" s="63">
        <f t="shared" si="73"/>
        <v>3361</v>
      </c>
      <c r="H576" s="63">
        <f t="shared" si="73"/>
        <v>3080</v>
      </c>
      <c r="I576" s="63">
        <f t="shared" si="73"/>
        <v>1876</v>
      </c>
      <c r="J576" s="63">
        <f t="shared" si="73"/>
        <v>1174</v>
      </c>
      <c r="K576" s="63">
        <f t="shared" si="73"/>
        <v>1074</v>
      </c>
      <c r="L576" s="63">
        <f t="shared" si="73"/>
        <v>495</v>
      </c>
      <c r="M576" s="63">
        <f t="shared" si="74"/>
        <v>29659</v>
      </c>
      <c r="N576" s="63">
        <f t="shared" si="74"/>
        <v>25227</v>
      </c>
      <c r="O576" s="63">
        <f t="shared" si="75"/>
        <v>54886</v>
      </c>
    </row>
    <row r="577" spans="1:16" ht="15.75">
      <c r="A577" s="1028" t="s">
        <v>32</v>
      </c>
      <c r="B577" s="1028"/>
      <c r="C577" s="64">
        <f>SUM(C557:C576)</f>
        <v>170265</v>
      </c>
      <c r="D577" s="64">
        <f t="shared" ref="D577:O577" si="76">SUM(D557:D576)</f>
        <v>139913</v>
      </c>
      <c r="E577" s="64">
        <f t="shared" si="76"/>
        <v>87630</v>
      </c>
      <c r="F577" s="64">
        <f t="shared" si="76"/>
        <v>80507</v>
      </c>
      <c r="G577" s="64">
        <f t="shared" si="76"/>
        <v>41948</v>
      </c>
      <c r="H577" s="64">
        <f t="shared" si="76"/>
        <v>32235</v>
      </c>
      <c r="I577" s="64">
        <f t="shared" si="76"/>
        <v>23548</v>
      </c>
      <c r="J577" s="64">
        <f t="shared" si="76"/>
        <v>14185</v>
      </c>
      <c r="K577" s="64">
        <f t="shared" si="76"/>
        <v>14329</v>
      </c>
      <c r="L577" s="64">
        <f t="shared" si="76"/>
        <v>5936</v>
      </c>
      <c r="M577" s="64">
        <f t="shared" si="76"/>
        <v>337720</v>
      </c>
      <c r="N577" s="64">
        <f t="shared" si="76"/>
        <v>272776</v>
      </c>
      <c r="O577" s="64">
        <f t="shared" si="76"/>
        <v>610496</v>
      </c>
    </row>
    <row r="578" spans="1:16" ht="15.75">
      <c r="A578" s="33"/>
      <c r="B578" s="32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</row>
    <row r="580" spans="1:16" ht="30.75">
      <c r="A580" s="993" t="s">
        <v>145</v>
      </c>
      <c r="B580" s="993"/>
      <c r="C580" s="993"/>
      <c r="D580" s="993"/>
      <c r="E580" s="993"/>
      <c r="F580" s="993"/>
      <c r="G580" s="993"/>
      <c r="H580" s="993"/>
      <c r="I580" s="993"/>
      <c r="J580" s="993"/>
      <c r="K580" s="993"/>
      <c r="L580" s="993"/>
      <c r="M580" s="993"/>
      <c r="N580" s="993"/>
    </row>
    <row r="581" spans="1:16">
      <c r="A581" s="993" t="s">
        <v>2</v>
      </c>
      <c r="B581" s="993"/>
      <c r="C581" s="993"/>
      <c r="D581" s="993"/>
      <c r="E581" s="993"/>
      <c r="F581" s="993"/>
      <c r="G581" s="993"/>
      <c r="H581" s="993"/>
      <c r="I581" s="993"/>
      <c r="J581" s="993"/>
      <c r="K581" s="993"/>
      <c r="L581" s="993"/>
      <c r="M581" s="993"/>
      <c r="N581" s="993"/>
    </row>
    <row r="582" spans="1:16">
      <c r="A582" s="1034"/>
      <c r="B582" s="1034"/>
      <c r="C582" s="1034"/>
      <c r="D582" s="1034"/>
      <c r="E582" s="1034"/>
      <c r="F582" s="1034"/>
      <c r="G582" s="1034"/>
      <c r="H582" s="1034"/>
      <c r="I582" s="1034"/>
      <c r="J582" s="1034"/>
      <c r="K582" s="1034"/>
      <c r="L582" s="1034"/>
      <c r="M582" s="1034"/>
      <c r="N582" s="1034"/>
      <c r="O582" s="5"/>
      <c r="P582" s="5"/>
    </row>
    <row r="583" spans="1:16" ht="15.75">
      <c r="A583" s="985" t="s">
        <v>40</v>
      </c>
      <c r="B583" s="985"/>
      <c r="C583" s="985" t="s">
        <v>41</v>
      </c>
      <c r="D583" s="985"/>
      <c r="E583" s="985" t="s">
        <v>42</v>
      </c>
      <c r="F583" s="985"/>
      <c r="G583" s="985" t="s">
        <v>43</v>
      </c>
      <c r="H583" s="985"/>
      <c r="I583" s="985" t="s">
        <v>73</v>
      </c>
      <c r="J583" s="985"/>
      <c r="K583" s="985" t="s">
        <v>44</v>
      </c>
      <c r="L583" s="985"/>
      <c r="M583" s="985" t="s">
        <v>45</v>
      </c>
      <c r="N583" s="985"/>
      <c r="O583" s="1038"/>
      <c r="P583" s="1039"/>
    </row>
    <row r="584" spans="1:16" ht="15.75">
      <c r="A584" s="985"/>
      <c r="B584" s="985"/>
      <c r="C584" s="985"/>
      <c r="D584" s="985"/>
      <c r="E584" s="985"/>
      <c r="F584" s="985"/>
      <c r="G584" s="985"/>
      <c r="H584" s="985"/>
      <c r="I584" s="985"/>
      <c r="J584" s="985"/>
      <c r="K584" s="985"/>
      <c r="L584" s="985"/>
      <c r="M584" s="985"/>
      <c r="N584" s="985"/>
      <c r="O584" s="33"/>
      <c r="P584" s="33"/>
    </row>
    <row r="585" spans="1:16" ht="15.75">
      <c r="A585" s="985"/>
      <c r="B585" s="985"/>
      <c r="C585" s="18" t="s">
        <v>33</v>
      </c>
      <c r="D585" s="18" t="s">
        <v>34</v>
      </c>
      <c r="E585" s="18" t="s">
        <v>33</v>
      </c>
      <c r="F585" s="18" t="s">
        <v>34</v>
      </c>
      <c r="G585" s="18" t="s">
        <v>33</v>
      </c>
      <c r="H585" s="18" t="s">
        <v>34</v>
      </c>
      <c r="I585" s="18" t="s">
        <v>33</v>
      </c>
      <c r="J585" s="18" t="s">
        <v>34</v>
      </c>
      <c r="K585" s="18" t="s">
        <v>33</v>
      </c>
      <c r="L585" s="18" t="s">
        <v>34</v>
      </c>
      <c r="M585" s="18" t="s">
        <v>33</v>
      </c>
      <c r="N585" s="18" t="s">
        <v>34</v>
      </c>
      <c r="O585" s="68"/>
      <c r="P585" s="68"/>
    </row>
    <row r="586" spans="1:16" ht="15.75">
      <c r="A586" s="989" t="s">
        <v>52</v>
      </c>
      <c r="B586" s="989"/>
      <c r="C586" s="4">
        <v>5083</v>
      </c>
      <c r="D586" s="4">
        <v>4334</v>
      </c>
      <c r="E586" s="4">
        <v>40476</v>
      </c>
      <c r="F586" s="4">
        <v>38073</v>
      </c>
      <c r="G586" s="4">
        <v>46026</v>
      </c>
      <c r="H586" s="4">
        <v>41963</v>
      </c>
      <c r="I586" s="4">
        <v>44595</v>
      </c>
      <c r="J586" s="4">
        <v>40243</v>
      </c>
      <c r="K586" s="4">
        <v>41653</v>
      </c>
      <c r="L586" s="4">
        <v>36721</v>
      </c>
      <c r="M586" s="4">
        <v>41360</v>
      </c>
      <c r="N586" s="4">
        <v>34758</v>
      </c>
      <c r="O586" s="68"/>
      <c r="P586" s="68"/>
    </row>
    <row r="587" spans="1:16" ht="15.75">
      <c r="A587" s="989" t="s">
        <v>53</v>
      </c>
      <c r="B587" s="989"/>
      <c r="C587" s="4">
        <v>2591</v>
      </c>
      <c r="D587" s="4">
        <v>2295</v>
      </c>
      <c r="E587" s="4">
        <v>20521</v>
      </c>
      <c r="F587" s="4">
        <v>18632</v>
      </c>
      <c r="G587" s="4">
        <v>19292</v>
      </c>
      <c r="H587" s="4">
        <v>17815</v>
      </c>
      <c r="I587" s="4">
        <v>23536</v>
      </c>
      <c r="J587" s="4">
        <v>19790</v>
      </c>
      <c r="K587" s="4">
        <v>21842</v>
      </c>
      <c r="L587" s="4">
        <v>20051</v>
      </c>
      <c r="M587" s="4">
        <v>26403</v>
      </c>
      <c r="N587" s="4">
        <v>18404</v>
      </c>
      <c r="O587" s="68"/>
      <c r="P587" s="69"/>
    </row>
    <row r="588" spans="1:16" ht="15.75">
      <c r="A588" s="989" t="s">
        <v>54</v>
      </c>
      <c r="B588" s="989"/>
      <c r="C588" s="4">
        <v>2222</v>
      </c>
      <c r="D588" s="4">
        <v>1924</v>
      </c>
      <c r="E588" s="4">
        <v>15852</v>
      </c>
      <c r="F588" s="4">
        <v>14621</v>
      </c>
      <c r="G588" s="4">
        <v>14596</v>
      </c>
      <c r="H588" s="4">
        <v>13302</v>
      </c>
      <c r="I588" s="4">
        <v>17017</v>
      </c>
      <c r="J588" s="4">
        <v>15449</v>
      </c>
      <c r="K588" s="4">
        <v>16166</v>
      </c>
      <c r="L588" s="4">
        <v>14318</v>
      </c>
      <c r="M588" s="4">
        <v>16241</v>
      </c>
      <c r="N588" s="4">
        <v>13841</v>
      </c>
      <c r="O588" s="68"/>
      <c r="P588" s="68"/>
    </row>
    <row r="589" spans="1:16" ht="15.75">
      <c r="A589" s="989" t="s">
        <v>55</v>
      </c>
      <c r="B589" s="989"/>
      <c r="C589" s="4">
        <v>2426</v>
      </c>
      <c r="D589" s="4">
        <v>2209</v>
      </c>
      <c r="E589" s="4">
        <v>19181</v>
      </c>
      <c r="F589" s="4">
        <v>17773</v>
      </c>
      <c r="G589" s="4">
        <v>21742</v>
      </c>
      <c r="H589" s="4">
        <v>19892</v>
      </c>
      <c r="I589" s="4">
        <v>20934</v>
      </c>
      <c r="J589" s="4">
        <v>19205</v>
      </c>
      <c r="K589" s="4">
        <v>19893</v>
      </c>
      <c r="L589" s="4">
        <v>17889</v>
      </c>
      <c r="M589" s="4">
        <v>20706</v>
      </c>
      <c r="N589" s="4">
        <v>17808</v>
      </c>
      <c r="O589" s="68"/>
      <c r="P589" s="68"/>
    </row>
    <row r="590" spans="1:16" ht="15.75">
      <c r="A590" s="989" t="s">
        <v>56</v>
      </c>
      <c r="B590" s="3" t="s">
        <v>57</v>
      </c>
      <c r="C590" s="4">
        <v>1480</v>
      </c>
      <c r="D590" s="4">
        <v>1431</v>
      </c>
      <c r="E590" s="4">
        <v>15063</v>
      </c>
      <c r="F590" s="4">
        <v>14543</v>
      </c>
      <c r="G590" s="4">
        <v>14606</v>
      </c>
      <c r="H590" s="4">
        <v>13089</v>
      </c>
      <c r="I590" s="4">
        <v>15874</v>
      </c>
      <c r="J590" s="4">
        <v>15112</v>
      </c>
      <c r="K590" s="4">
        <v>15254</v>
      </c>
      <c r="L590" s="4">
        <v>14332</v>
      </c>
      <c r="M590" s="4">
        <v>15136</v>
      </c>
      <c r="N590" s="4">
        <v>13988</v>
      </c>
      <c r="O590" s="68"/>
      <c r="P590" s="68"/>
    </row>
    <row r="591" spans="1:16" ht="15.75">
      <c r="A591" s="989"/>
      <c r="B591" s="3" t="s">
        <v>58</v>
      </c>
      <c r="C591" s="4">
        <v>2356</v>
      </c>
      <c r="D591" s="4">
        <v>2258</v>
      </c>
      <c r="E591" s="4">
        <v>27896</v>
      </c>
      <c r="F591" s="4">
        <v>25912</v>
      </c>
      <c r="G591" s="4">
        <v>32078</v>
      </c>
      <c r="H591" s="4">
        <v>29890</v>
      </c>
      <c r="I591" s="4">
        <v>30058</v>
      </c>
      <c r="J591" s="4">
        <v>27471</v>
      </c>
      <c r="K591" s="4">
        <v>29096</v>
      </c>
      <c r="L591" s="4">
        <v>25429</v>
      </c>
      <c r="M591" s="4">
        <v>29466</v>
      </c>
      <c r="N591" s="4">
        <v>25599</v>
      </c>
      <c r="O591" s="68"/>
      <c r="P591" s="68"/>
    </row>
    <row r="592" spans="1:16" ht="15.75">
      <c r="A592" s="989"/>
      <c r="B592" s="3" t="s">
        <v>59</v>
      </c>
      <c r="C592" s="4">
        <v>1531</v>
      </c>
      <c r="D592" s="4">
        <v>1527</v>
      </c>
      <c r="E592" s="4">
        <v>14770</v>
      </c>
      <c r="F592" s="4">
        <v>13133</v>
      </c>
      <c r="G592" s="4">
        <v>13390</v>
      </c>
      <c r="H592" s="4">
        <v>11866</v>
      </c>
      <c r="I592" s="4">
        <v>14700</v>
      </c>
      <c r="J592" s="4">
        <v>13568</v>
      </c>
      <c r="K592" s="4">
        <v>13570</v>
      </c>
      <c r="L592" s="4">
        <v>13136</v>
      </c>
      <c r="M592" s="4">
        <v>14659</v>
      </c>
      <c r="N592" s="4">
        <v>12295</v>
      </c>
      <c r="O592" s="68"/>
      <c r="P592" s="68"/>
    </row>
    <row r="593" spans="1:16" ht="15.75">
      <c r="A593" s="989"/>
      <c r="B593" s="3" t="s">
        <v>60</v>
      </c>
      <c r="C593" s="4">
        <v>862</v>
      </c>
      <c r="D593" s="4">
        <v>717</v>
      </c>
      <c r="E593" s="4">
        <v>8791</v>
      </c>
      <c r="F593" s="4">
        <v>8453</v>
      </c>
      <c r="G593" s="4">
        <v>8246</v>
      </c>
      <c r="H593" s="4">
        <v>7461</v>
      </c>
      <c r="I593" s="4">
        <v>8540</v>
      </c>
      <c r="J593" s="4">
        <v>9291</v>
      </c>
      <c r="K593" s="4">
        <v>9352</v>
      </c>
      <c r="L593" s="4">
        <v>8181</v>
      </c>
      <c r="M593" s="4">
        <v>9436</v>
      </c>
      <c r="N593" s="4">
        <v>8324</v>
      </c>
      <c r="O593" s="68"/>
      <c r="P593" s="68"/>
    </row>
    <row r="594" spans="1:16" ht="15.75">
      <c r="A594" s="989"/>
      <c r="B594" s="3" t="s">
        <v>61</v>
      </c>
      <c r="C594" s="4">
        <v>1734</v>
      </c>
      <c r="D594" s="4">
        <v>1720</v>
      </c>
      <c r="E594" s="4">
        <v>17945</v>
      </c>
      <c r="F594" s="4">
        <v>16828</v>
      </c>
      <c r="G594" s="4">
        <v>16824</v>
      </c>
      <c r="H594" s="4">
        <v>14596</v>
      </c>
      <c r="I594" s="4">
        <v>19112</v>
      </c>
      <c r="J594" s="4">
        <v>17321</v>
      </c>
      <c r="K594" s="4">
        <v>18054</v>
      </c>
      <c r="L594" s="4">
        <v>16416</v>
      </c>
      <c r="M594" s="4">
        <v>18873</v>
      </c>
      <c r="N594" s="4">
        <v>16441</v>
      </c>
      <c r="O594" s="68"/>
      <c r="P594" s="68"/>
    </row>
    <row r="595" spans="1:16" ht="15.75">
      <c r="A595" s="989"/>
      <c r="B595" s="3" t="s">
        <v>62</v>
      </c>
      <c r="C595" s="4">
        <v>1132</v>
      </c>
      <c r="D595" s="4">
        <v>1134</v>
      </c>
      <c r="E595" s="4">
        <v>13400</v>
      </c>
      <c r="F595" s="4">
        <v>12720</v>
      </c>
      <c r="G595" s="4">
        <v>12541</v>
      </c>
      <c r="H595" s="4">
        <v>11590</v>
      </c>
      <c r="I595" s="4">
        <v>13702</v>
      </c>
      <c r="J595" s="4">
        <v>13111</v>
      </c>
      <c r="K595" s="4">
        <v>13455</v>
      </c>
      <c r="L595" s="4">
        <v>12298</v>
      </c>
      <c r="M595" s="4">
        <v>13404</v>
      </c>
      <c r="N595" s="4">
        <v>11976</v>
      </c>
      <c r="O595" s="68"/>
      <c r="P595" s="68"/>
    </row>
    <row r="596" spans="1:16" ht="15.75">
      <c r="A596" s="989" t="s">
        <v>63</v>
      </c>
      <c r="B596" s="989"/>
      <c r="C596" s="4">
        <v>3296</v>
      </c>
      <c r="D596" s="4">
        <v>3131</v>
      </c>
      <c r="E596" s="4">
        <v>23315</v>
      </c>
      <c r="F596" s="4">
        <v>20559</v>
      </c>
      <c r="G596" s="4">
        <v>24519</v>
      </c>
      <c r="H596" s="4">
        <v>21732</v>
      </c>
      <c r="I596" s="4">
        <v>26688</v>
      </c>
      <c r="J596" s="4">
        <v>24045</v>
      </c>
      <c r="K596" s="4">
        <v>26794</v>
      </c>
      <c r="L596" s="4">
        <v>23384</v>
      </c>
      <c r="M596" s="4">
        <v>26481</v>
      </c>
      <c r="N596" s="4">
        <v>22318</v>
      </c>
      <c r="O596" s="68"/>
      <c r="P596" s="68"/>
    </row>
    <row r="597" spans="1:16" ht="15.75">
      <c r="A597" s="989" t="s">
        <v>64</v>
      </c>
      <c r="B597" s="989"/>
      <c r="C597" s="4">
        <v>2311</v>
      </c>
      <c r="D597" s="4">
        <v>2281</v>
      </c>
      <c r="E597" s="4">
        <v>25694</v>
      </c>
      <c r="F597" s="4">
        <v>23520</v>
      </c>
      <c r="G597" s="4">
        <v>25596</v>
      </c>
      <c r="H597" s="4">
        <v>22399</v>
      </c>
      <c r="I597" s="4">
        <v>28757</v>
      </c>
      <c r="J597" s="4">
        <v>25666</v>
      </c>
      <c r="K597" s="4">
        <v>27765</v>
      </c>
      <c r="L597" s="4">
        <v>24275</v>
      </c>
      <c r="M597" s="4">
        <v>27442</v>
      </c>
      <c r="N597" s="4">
        <v>23252</v>
      </c>
      <c r="O597" s="68"/>
      <c r="P597" s="68"/>
    </row>
    <row r="598" spans="1:16" ht="15.75">
      <c r="A598" s="989" t="s">
        <v>65</v>
      </c>
      <c r="B598" s="989"/>
      <c r="C598" s="4">
        <v>1277</v>
      </c>
      <c r="D598" s="4">
        <v>1183</v>
      </c>
      <c r="E598" s="4">
        <v>14402</v>
      </c>
      <c r="F598" s="4">
        <v>14223</v>
      </c>
      <c r="G598" s="4">
        <v>15022</v>
      </c>
      <c r="H598" s="4">
        <v>13463</v>
      </c>
      <c r="I598" s="4">
        <v>16530</v>
      </c>
      <c r="J598" s="4">
        <v>15561</v>
      </c>
      <c r="K598" s="4">
        <v>16674</v>
      </c>
      <c r="L598" s="4">
        <v>14474</v>
      </c>
      <c r="M598" s="4">
        <v>15976</v>
      </c>
      <c r="N598" s="4">
        <v>13824</v>
      </c>
      <c r="O598" s="68"/>
      <c r="P598" s="68"/>
    </row>
    <row r="599" spans="1:16" ht="15.75">
      <c r="A599" s="989" t="s">
        <v>66</v>
      </c>
      <c r="B599" s="989"/>
      <c r="C599" s="4">
        <v>1478</v>
      </c>
      <c r="D599" s="4">
        <v>1283</v>
      </c>
      <c r="E599" s="4">
        <v>17863</v>
      </c>
      <c r="F599" s="4">
        <v>16621</v>
      </c>
      <c r="G599" s="4">
        <v>19515</v>
      </c>
      <c r="H599" s="4">
        <v>16473</v>
      </c>
      <c r="I599" s="4">
        <v>20169</v>
      </c>
      <c r="J599" s="4">
        <v>17881</v>
      </c>
      <c r="K599" s="4">
        <v>19115</v>
      </c>
      <c r="L599" s="4">
        <v>17496</v>
      </c>
      <c r="M599" s="4">
        <v>19060</v>
      </c>
      <c r="N599" s="4">
        <v>16939</v>
      </c>
      <c r="O599" s="68"/>
      <c r="P599" s="68"/>
    </row>
    <row r="600" spans="1:16" ht="15.75">
      <c r="A600" s="989" t="s">
        <v>67</v>
      </c>
      <c r="B600" s="989"/>
      <c r="C600" s="4">
        <v>1332</v>
      </c>
      <c r="D600" s="4">
        <v>1300</v>
      </c>
      <c r="E600" s="4">
        <v>16806</v>
      </c>
      <c r="F600" s="4">
        <v>15359</v>
      </c>
      <c r="G600" s="4">
        <v>17446</v>
      </c>
      <c r="H600" s="4">
        <v>14014</v>
      </c>
      <c r="I600" s="4">
        <v>18790</v>
      </c>
      <c r="J600" s="4">
        <v>16283</v>
      </c>
      <c r="K600" s="4">
        <v>17841</v>
      </c>
      <c r="L600" s="4">
        <v>15211</v>
      </c>
      <c r="M600" s="4">
        <v>17920</v>
      </c>
      <c r="N600" s="4">
        <v>14252</v>
      </c>
      <c r="O600" s="68"/>
      <c r="P600" s="68"/>
    </row>
    <row r="601" spans="1:16" ht="15.75">
      <c r="A601" s="989" t="s">
        <v>68</v>
      </c>
      <c r="B601" s="989"/>
      <c r="C601" s="4">
        <v>795</v>
      </c>
      <c r="D601" s="4">
        <v>825</v>
      </c>
      <c r="E601" s="4">
        <v>9815</v>
      </c>
      <c r="F601" s="4">
        <v>8872</v>
      </c>
      <c r="G601" s="4">
        <v>9969</v>
      </c>
      <c r="H601" s="4">
        <v>8550</v>
      </c>
      <c r="I601" s="4">
        <v>10918</v>
      </c>
      <c r="J601" s="4">
        <v>9526</v>
      </c>
      <c r="K601" s="4">
        <v>10702</v>
      </c>
      <c r="L601" s="4">
        <v>9266</v>
      </c>
      <c r="M601" s="4">
        <v>10085</v>
      </c>
      <c r="N601" s="4">
        <v>8289</v>
      </c>
      <c r="O601" s="68"/>
      <c r="P601" s="68"/>
    </row>
    <row r="602" spans="1:16" ht="15.75">
      <c r="A602" s="989" t="s">
        <v>69</v>
      </c>
      <c r="B602" s="989"/>
      <c r="C602" s="4">
        <v>1354</v>
      </c>
      <c r="D602" s="4">
        <v>1360</v>
      </c>
      <c r="E602" s="4">
        <v>16241</v>
      </c>
      <c r="F602" s="4">
        <v>14237</v>
      </c>
      <c r="G602" s="4">
        <v>17837</v>
      </c>
      <c r="H602" s="4">
        <v>14492</v>
      </c>
      <c r="I602" s="4">
        <v>18726</v>
      </c>
      <c r="J602" s="4">
        <v>15936</v>
      </c>
      <c r="K602" s="4">
        <v>18054</v>
      </c>
      <c r="L602" s="4">
        <v>14812</v>
      </c>
      <c r="M602" s="4">
        <v>17236</v>
      </c>
      <c r="N602" s="4">
        <v>14136</v>
      </c>
      <c r="O602" s="68"/>
      <c r="P602" s="68"/>
    </row>
    <row r="603" spans="1:16" ht="15.75">
      <c r="A603" s="989" t="s">
        <v>70</v>
      </c>
      <c r="B603" s="989"/>
      <c r="C603" s="4">
        <v>2509</v>
      </c>
      <c r="D603" s="4">
        <v>2404</v>
      </c>
      <c r="E603" s="4">
        <v>25353</v>
      </c>
      <c r="F603" s="4">
        <v>23104</v>
      </c>
      <c r="G603" s="4">
        <v>26337</v>
      </c>
      <c r="H603" s="4">
        <v>20820</v>
      </c>
      <c r="I603" s="4">
        <v>28570</v>
      </c>
      <c r="J603" s="4">
        <v>25045</v>
      </c>
      <c r="K603" s="4">
        <v>27829</v>
      </c>
      <c r="L603" s="4">
        <v>24624</v>
      </c>
      <c r="M603" s="4">
        <v>26974</v>
      </c>
      <c r="N603" s="4">
        <v>22287</v>
      </c>
      <c r="O603" s="68"/>
      <c r="P603" s="68"/>
    </row>
    <row r="604" spans="1:16" ht="15.75">
      <c r="A604" s="989" t="s">
        <v>71</v>
      </c>
      <c r="B604" s="989"/>
      <c r="C604" s="4">
        <v>2210</v>
      </c>
      <c r="D604" s="4">
        <v>3160</v>
      </c>
      <c r="E604" s="4">
        <v>11411</v>
      </c>
      <c r="F604" s="4">
        <v>10931</v>
      </c>
      <c r="G604" s="4">
        <v>14320</v>
      </c>
      <c r="H604" s="4">
        <v>10829</v>
      </c>
      <c r="I604" s="4">
        <v>15030</v>
      </c>
      <c r="J604" s="4">
        <v>12294</v>
      </c>
      <c r="K604" s="4">
        <v>16365</v>
      </c>
      <c r="L604" s="4">
        <v>12258</v>
      </c>
      <c r="M604" s="4">
        <v>16669</v>
      </c>
      <c r="N604" s="4">
        <v>10931</v>
      </c>
      <c r="O604" s="68"/>
      <c r="P604" s="68"/>
    </row>
    <row r="605" spans="1:16" ht="15.75">
      <c r="A605" s="989" t="s">
        <v>72</v>
      </c>
      <c r="B605" s="989"/>
      <c r="C605" s="4">
        <v>3055</v>
      </c>
      <c r="D605" s="4">
        <v>3251</v>
      </c>
      <c r="E605" s="4">
        <v>34349</v>
      </c>
      <c r="F605" s="4">
        <v>33776</v>
      </c>
      <c r="G605" s="4">
        <v>35265</v>
      </c>
      <c r="H605" s="4">
        <v>32234</v>
      </c>
      <c r="I605" s="4">
        <v>39750</v>
      </c>
      <c r="J605" s="4">
        <v>37294</v>
      </c>
      <c r="K605" s="4">
        <v>38673</v>
      </c>
      <c r="L605" s="4">
        <v>34761</v>
      </c>
      <c r="M605" s="4">
        <v>37955</v>
      </c>
      <c r="N605" s="4">
        <v>33674</v>
      </c>
      <c r="O605" s="5"/>
      <c r="P605" s="5"/>
    </row>
    <row r="606" spans="1:16" ht="15.75">
      <c r="A606" s="992" t="s">
        <v>32</v>
      </c>
      <c r="B606" s="992"/>
      <c r="C606" s="20">
        <f t="shared" ref="C606:N606" si="77">SUM(C586:C605)</f>
        <v>41034</v>
      </c>
      <c r="D606" s="20">
        <f t="shared" si="77"/>
        <v>39727</v>
      </c>
      <c r="E606" s="20">
        <f t="shared" si="77"/>
        <v>389144</v>
      </c>
      <c r="F606" s="20">
        <f t="shared" si="77"/>
        <v>361890</v>
      </c>
      <c r="G606" s="20">
        <f t="shared" si="77"/>
        <v>405167</v>
      </c>
      <c r="H606" s="20">
        <f t="shared" si="77"/>
        <v>356470</v>
      </c>
      <c r="I606" s="20">
        <f t="shared" si="77"/>
        <v>431996</v>
      </c>
      <c r="J606" s="20">
        <f t="shared" si="77"/>
        <v>390092</v>
      </c>
      <c r="K606" s="20">
        <f t="shared" si="77"/>
        <v>418147</v>
      </c>
      <c r="L606" s="20">
        <f t="shared" si="77"/>
        <v>369332</v>
      </c>
      <c r="M606" s="20">
        <f t="shared" si="77"/>
        <v>421482</v>
      </c>
      <c r="N606" s="20">
        <f t="shared" si="77"/>
        <v>353336</v>
      </c>
      <c r="O606" s="5"/>
      <c r="P606" s="5"/>
    </row>
    <row r="607" spans="1:16">
      <c r="A607" s="1035"/>
      <c r="B607" s="1035"/>
      <c r="C607" s="1035"/>
      <c r="D607" s="1035"/>
      <c r="E607" s="1035"/>
      <c r="F607" s="1035"/>
      <c r="G607" s="1035"/>
      <c r="H607" s="1035"/>
      <c r="I607" s="1035"/>
      <c r="J607" s="1035"/>
      <c r="K607" s="1035"/>
      <c r="L607" s="1035"/>
      <c r="M607" s="1035"/>
      <c r="N607" s="1035"/>
    </row>
    <row r="608" spans="1:16" ht="15.75">
      <c r="A608" s="1036"/>
      <c r="B608" s="1036"/>
      <c r="C608" s="1036"/>
      <c r="D608" s="1036"/>
      <c r="E608" s="1036"/>
      <c r="F608" s="1036"/>
      <c r="G608" s="1036"/>
      <c r="H608" s="1036"/>
      <c r="I608" s="1036"/>
      <c r="J608" s="1036"/>
      <c r="K608" s="1036"/>
      <c r="L608" s="1036"/>
      <c r="M608" s="1036"/>
      <c r="N608" s="1036"/>
    </row>
    <row r="611" spans="1:17" ht="30.75">
      <c r="A611" s="993" t="s">
        <v>163</v>
      </c>
      <c r="B611" s="993"/>
      <c r="C611" s="993"/>
      <c r="D611" s="993"/>
      <c r="E611" s="993"/>
      <c r="F611" s="993"/>
      <c r="G611" s="993"/>
      <c r="H611" s="993"/>
      <c r="I611" s="993"/>
      <c r="J611" s="993"/>
      <c r="K611" s="993"/>
      <c r="L611" s="993"/>
      <c r="M611" s="993"/>
      <c r="N611" s="993"/>
      <c r="O611" s="993"/>
      <c r="P611" s="993"/>
      <c r="Q611" s="993"/>
    </row>
    <row r="612" spans="1:17" ht="30.75">
      <c r="A612" s="1032" t="s">
        <v>9</v>
      </c>
      <c r="B612" s="993"/>
      <c r="C612" s="993"/>
      <c r="D612" s="993"/>
      <c r="E612" s="993"/>
      <c r="F612" s="993"/>
      <c r="G612" s="993"/>
      <c r="H612" s="993"/>
      <c r="I612" s="993"/>
      <c r="J612" s="993"/>
      <c r="K612" s="993"/>
      <c r="L612" s="993"/>
      <c r="M612" s="993"/>
      <c r="N612" s="993"/>
      <c r="O612" s="993"/>
      <c r="P612" s="993"/>
      <c r="Q612" s="993"/>
    </row>
    <row r="613" spans="1:17" ht="15.75">
      <c r="A613" s="1004" t="s">
        <v>114</v>
      </c>
      <c r="B613" s="1015"/>
      <c r="C613" s="1004" t="s">
        <v>41</v>
      </c>
      <c r="D613" s="1004"/>
      <c r="E613" s="1004" t="s">
        <v>42</v>
      </c>
      <c r="F613" s="1004"/>
      <c r="G613" s="1004" t="s">
        <v>43</v>
      </c>
      <c r="H613" s="1004"/>
      <c r="I613" s="1004" t="s">
        <v>73</v>
      </c>
      <c r="J613" s="1004"/>
      <c r="K613" s="1004" t="s">
        <v>44</v>
      </c>
      <c r="L613" s="1004"/>
      <c r="M613" s="1004" t="s">
        <v>74</v>
      </c>
      <c r="N613" s="1004"/>
      <c r="O613" s="1004" t="s">
        <v>77</v>
      </c>
      <c r="P613" s="1004"/>
    </row>
    <row r="614" spans="1:17" ht="15.75">
      <c r="A614" s="1004"/>
      <c r="B614" s="1015"/>
      <c r="C614" s="25" t="s">
        <v>33</v>
      </c>
      <c r="D614" s="25" t="s">
        <v>34</v>
      </c>
      <c r="E614" s="25" t="s">
        <v>33</v>
      </c>
      <c r="F614" s="25" t="s">
        <v>34</v>
      </c>
      <c r="G614" s="25" t="s">
        <v>33</v>
      </c>
      <c r="H614" s="25" t="s">
        <v>34</v>
      </c>
      <c r="I614" s="25" t="s">
        <v>33</v>
      </c>
      <c r="J614" s="25" t="s">
        <v>34</v>
      </c>
      <c r="K614" s="25" t="s">
        <v>33</v>
      </c>
      <c r="L614" s="25" t="s">
        <v>34</v>
      </c>
      <c r="M614" s="25" t="s">
        <v>33</v>
      </c>
      <c r="N614" s="25" t="s">
        <v>34</v>
      </c>
      <c r="O614" s="25" t="s">
        <v>33</v>
      </c>
      <c r="P614" s="25" t="s">
        <v>34</v>
      </c>
    </row>
    <row r="615" spans="1:17" ht="15.75">
      <c r="A615" s="1005" t="s">
        <v>52</v>
      </c>
      <c r="B615" s="1011"/>
      <c r="C615" s="37">
        <v>111</v>
      </c>
      <c r="D615" s="37">
        <v>59</v>
      </c>
      <c r="E615" s="37">
        <v>733</v>
      </c>
      <c r="F615" s="37">
        <v>396</v>
      </c>
      <c r="G615" s="37">
        <v>629</v>
      </c>
      <c r="H615" s="37">
        <v>277</v>
      </c>
      <c r="I615" s="37">
        <v>566</v>
      </c>
      <c r="J615" s="37">
        <v>287</v>
      </c>
      <c r="K615" s="37">
        <v>417</v>
      </c>
      <c r="L615" s="37">
        <v>207</v>
      </c>
      <c r="M615" s="37">
        <v>408</v>
      </c>
      <c r="N615" s="37">
        <v>180</v>
      </c>
      <c r="O615" s="37">
        <v>334</v>
      </c>
      <c r="P615" s="37">
        <v>128</v>
      </c>
    </row>
    <row r="616" spans="1:17" ht="15.75">
      <c r="A616" s="1005" t="s">
        <v>53</v>
      </c>
      <c r="B616" s="1011"/>
      <c r="C616" s="37">
        <v>6</v>
      </c>
      <c r="D616" s="37">
        <v>2</v>
      </c>
      <c r="E616" s="37">
        <v>91</v>
      </c>
      <c r="F616" s="37">
        <v>28</v>
      </c>
      <c r="G616" s="37">
        <v>54</v>
      </c>
      <c r="H616" s="37">
        <v>15</v>
      </c>
      <c r="I616" s="37">
        <v>73</v>
      </c>
      <c r="J616" s="37">
        <v>11</v>
      </c>
      <c r="K616" s="37">
        <v>43</v>
      </c>
      <c r="L616" s="37">
        <v>9</v>
      </c>
      <c r="M616" s="37">
        <v>42</v>
      </c>
      <c r="N616" s="37">
        <v>9</v>
      </c>
      <c r="O616" s="37">
        <v>43</v>
      </c>
      <c r="P616" s="37">
        <v>9</v>
      </c>
    </row>
    <row r="617" spans="1:17" ht="15.75">
      <c r="A617" s="1005" t="s">
        <v>54</v>
      </c>
      <c r="B617" s="1011"/>
      <c r="C617" s="37">
        <v>48</v>
      </c>
      <c r="D617" s="37">
        <v>38</v>
      </c>
      <c r="E617" s="37">
        <v>200</v>
      </c>
      <c r="F617" s="37">
        <v>139</v>
      </c>
      <c r="G617" s="37">
        <v>193</v>
      </c>
      <c r="H617" s="37">
        <v>129</v>
      </c>
      <c r="I617" s="37">
        <v>120</v>
      </c>
      <c r="J617" s="37">
        <v>78</v>
      </c>
      <c r="K617" s="37">
        <v>139</v>
      </c>
      <c r="L617" s="37">
        <v>95</v>
      </c>
      <c r="M617" s="37">
        <v>66</v>
      </c>
      <c r="N617" s="37">
        <v>46</v>
      </c>
      <c r="O617" s="37">
        <v>49</v>
      </c>
      <c r="P617" s="37">
        <v>25</v>
      </c>
    </row>
    <row r="618" spans="1:17" ht="15.75">
      <c r="A618" s="1005" t="s">
        <v>55</v>
      </c>
      <c r="B618" s="1011"/>
      <c r="C618" s="37">
        <v>0</v>
      </c>
      <c r="D618" s="37">
        <v>0</v>
      </c>
      <c r="E618" s="37">
        <v>0</v>
      </c>
      <c r="F618" s="37">
        <v>0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</row>
    <row r="619" spans="1:17" ht="15.75">
      <c r="A619" s="1005" t="s">
        <v>56</v>
      </c>
      <c r="B619" s="16" t="s">
        <v>99</v>
      </c>
      <c r="C619" s="37">
        <v>46</v>
      </c>
      <c r="D619" s="37">
        <v>27</v>
      </c>
      <c r="E619" s="37">
        <v>568</v>
      </c>
      <c r="F619" s="37">
        <v>268</v>
      </c>
      <c r="G619" s="37">
        <v>369</v>
      </c>
      <c r="H619" s="37">
        <v>205</v>
      </c>
      <c r="I619" s="37">
        <v>310</v>
      </c>
      <c r="J619" s="37">
        <v>144</v>
      </c>
      <c r="K619" s="37">
        <v>232</v>
      </c>
      <c r="L619" s="37">
        <v>90</v>
      </c>
      <c r="M619" s="37">
        <v>173</v>
      </c>
      <c r="N619" s="37">
        <v>79</v>
      </c>
      <c r="O619" s="37">
        <v>177</v>
      </c>
      <c r="P619" s="37">
        <v>68</v>
      </c>
    </row>
    <row r="620" spans="1:17" ht="15.75">
      <c r="A620" s="1005"/>
      <c r="B620" s="16" t="s">
        <v>100</v>
      </c>
      <c r="C620" s="37">
        <v>151</v>
      </c>
      <c r="D620" s="37">
        <v>155</v>
      </c>
      <c r="E620" s="37">
        <v>1011</v>
      </c>
      <c r="F620" s="37">
        <v>711</v>
      </c>
      <c r="G620" s="37">
        <v>496</v>
      </c>
      <c r="H620" s="37">
        <v>335</v>
      </c>
      <c r="I620" s="37">
        <v>755</v>
      </c>
      <c r="J620" s="37">
        <v>537</v>
      </c>
      <c r="K620" s="37">
        <v>459</v>
      </c>
      <c r="L620" s="37">
        <v>270</v>
      </c>
      <c r="M620" s="37">
        <v>394</v>
      </c>
      <c r="N620" s="37">
        <v>292</v>
      </c>
      <c r="O620" s="37">
        <v>389</v>
      </c>
      <c r="P620" s="37">
        <v>232</v>
      </c>
    </row>
    <row r="621" spans="1:17" ht="15.75">
      <c r="A621" s="1005"/>
      <c r="B621" s="16" t="s">
        <v>101</v>
      </c>
      <c r="C621" s="37">
        <v>4</v>
      </c>
      <c r="D621" s="37">
        <v>2</v>
      </c>
      <c r="E621" s="37">
        <v>45</v>
      </c>
      <c r="F621" s="37">
        <v>15</v>
      </c>
      <c r="G621" s="37">
        <v>24</v>
      </c>
      <c r="H621" s="37">
        <v>6</v>
      </c>
      <c r="I621" s="37">
        <v>20</v>
      </c>
      <c r="J621" s="37">
        <v>10</v>
      </c>
      <c r="K621" s="37">
        <v>25</v>
      </c>
      <c r="L621" s="37">
        <v>4</v>
      </c>
      <c r="M621" s="37">
        <v>25</v>
      </c>
      <c r="N621" s="37">
        <v>5</v>
      </c>
      <c r="O621" s="37">
        <v>28</v>
      </c>
      <c r="P621" s="37">
        <v>4</v>
      </c>
    </row>
    <row r="622" spans="1:17" ht="15.75">
      <c r="A622" s="1005"/>
      <c r="B622" s="16" t="s">
        <v>104</v>
      </c>
      <c r="C622" s="37">
        <v>35</v>
      </c>
      <c r="D622" s="37">
        <v>27</v>
      </c>
      <c r="E622" s="37">
        <v>331</v>
      </c>
      <c r="F622" s="37">
        <v>251</v>
      </c>
      <c r="G622" s="37">
        <v>359</v>
      </c>
      <c r="H622" s="37">
        <v>283</v>
      </c>
      <c r="I622" s="37">
        <v>310</v>
      </c>
      <c r="J622" s="37">
        <v>204</v>
      </c>
      <c r="K622" s="37">
        <v>248</v>
      </c>
      <c r="L622" s="37">
        <v>159</v>
      </c>
      <c r="M622" s="37">
        <v>180</v>
      </c>
      <c r="N622" s="37">
        <v>128</v>
      </c>
      <c r="O622" s="37">
        <v>162</v>
      </c>
      <c r="P622" s="37">
        <v>120</v>
      </c>
    </row>
    <row r="623" spans="1:17" ht="15.75">
      <c r="A623" s="1005"/>
      <c r="B623" s="16" t="s">
        <v>105</v>
      </c>
      <c r="C623" s="37">
        <v>13</v>
      </c>
      <c r="D623" s="37">
        <v>14</v>
      </c>
      <c r="E623" s="37">
        <v>250</v>
      </c>
      <c r="F623" s="37">
        <v>164</v>
      </c>
      <c r="G623" s="37">
        <v>183</v>
      </c>
      <c r="H623" s="37">
        <v>106</v>
      </c>
      <c r="I623" s="37">
        <v>125</v>
      </c>
      <c r="J623" s="37">
        <v>66</v>
      </c>
      <c r="K623" s="37">
        <v>76</v>
      </c>
      <c r="L623" s="37">
        <v>48</v>
      </c>
      <c r="M623" s="37">
        <v>97</v>
      </c>
      <c r="N623" s="37">
        <v>53</v>
      </c>
      <c r="O623" s="37">
        <v>84</v>
      </c>
      <c r="P623" s="37">
        <v>39</v>
      </c>
    </row>
    <row r="624" spans="1:17" ht="15.75">
      <c r="A624" s="1005"/>
      <c r="B624" s="16" t="s">
        <v>106</v>
      </c>
      <c r="C624" s="37">
        <v>104</v>
      </c>
      <c r="D624" s="37">
        <v>68</v>
      </c>
      <c r="E624" s="37">
        <v>312</v>
      </c>
      <c r="F624" s="37">
        <v>209</v>
      </c>
      <c r="G624" s="37">
        <v>283</v>
      </c>
      <c r="H624" s="37">
        <v>199</v>
      </c>
      <c r="I624" s="37">
        <v>280</v>
      </c>
      <c r="J624" s="37">
        <v>206</v>
      </c>
      <c r="K624" s="37">
        <v>184</v>
      </c>
      <c r="L624" s="37">
        <v>149</v>
      </c>
      <c r="M624" s="37">
        <v>185</v>
      </c>
      <c r="N624" s="37">
        <v>132</v>
      </c>
      <c r="O624" s="37">
        <v>167</v>
      </c>
      <c r="P624" s="37">
        <v>111</v>
      </c>
    </row>
    <row r="625" spans="1:16" ht="15.75">
      <c r="A625" s="1005" t="s">
        <v>63</v>
      </c>
      <c r="B625" s="1011"/>
      <c r="C625" s="37">
        <v>12</v>
      </c>
      <c r="D625" s="37">
        <v>6</v>
      </c>
      <c r="E625" s="37">
        <v>85</v>
      </c>
      <c r="F625" s="37">
        <v>55</v>
      </c>
      <c r="G625" s="37">
        <v>82</v>
      </c>
      <c r="H625" s="37">
        <v>41</v>
      </c>
      <c r="I625" s="37">
        <v>53</v>
      </c>
      <c r="J625" s="37">
        <v>24</v>
      </c>
      <c r="K625" s="37">
        <v>52</v>
      </c>
      <c r="L625" s="37">
        <v>26</v>
      </c>
      <c r="M625" s="37">
        <v>76</v>
      </c>
      <c r="N625" s="37">
        <v>48</v>
      </c>
      <c r="O625" s="37">
        <v>55</v>
      </c>
      <c r="P625" s="37">
        <v>36</v>
      </c>
    </row>
    <row r="626" spans="1:16" ht="15.75">
      <c r="A626" s="1005" t="s">
        <v>64</v>
      </c>
      <c r="B626" s="1011"/>
      <c r="C626" s="37">
        <v>38</v>
      </c>
      <c r="D626" s="37">
        <v>17</v>
      </c>
      <c r="E626" s="37">
        <v>274</v>
      </c>
      <c r="F626" s="37">
        <v>112</v>
      </c>
      <c r="G626" s="37">
        <v>144</v>
      </c>
      <c r="H626" s="37">
        <v>57</v>
      </c>
      <c r="I626" s="37">
        <v>126</v>
      </c>
      <c r="J626" s="37">
        <v>61</v>
      </c>
      <c r="K626" s="37">
        <v>101</v>
      </c>
      <c r="L626" s="37">
        <v>41</v>
      </c>
      <c r="M626" s="37">
        <v>135</v>
      </c>
      <c r="N626" s="37">
        <v>42</v>
      </c>
      <c r="O626" s="37">
        <v>59</v>
      </c>
      <c r="P626" s="37">
        <v>28</v>
      </c>
    </row>
    <row r="627" spans="1:16" ht="15.75">
      <c r="A627" s="1005" t="s">
        <v>133</v>
      </c>
      <c r="B627" s="1011"/>
      <c r="C627" s="37">
        <v>38</v>
      </c>
      <c r="D627" s="37">
        <v>84</v>
      </c>
      <c r="E627" s="37">
        <v>399</v>
      </c>
      <c r="F627" s="37">
        <v>202</v>
      </c>
      <c r="G627" s="37">
        <v>384</v>
      </c>
      <c r="H627" s="37">
        <v>164</v>
      </c>
      <c r="I627" s="37">
        <v>339</v>
      </c>
      <c r="J627" s="37">
        <v>129</v>
      </c>
      <c r="K627" s="37">
        <v>276</v>
      </c>
      <c r="L627" s="37">
        <v>104</v>
      </c>
      <c r="M627" s="37">
        <v>267</v>
      </c>
      <c r="N627" s="37">
        <v>103</v>
      </c>
      <c r="O627" s="37">
        <v>193</v>
      </c>
      <c r="P627" s="37">
        <v>73</v>
      </c>
    </row>
    <row r="628" spans="1:16" ht="15.75">
      <c r="A628" s="1005" t="s">
        <v>135</v>
      </c>
      <c r="B628" s="1011"/>
      <c r="C628" s="37">
        <v>72</v>
      </c>
      <c r="D628" s="37">
        <v>35</v>
      </c>
      <c r="E628" s="37">
        <v>763</v>
      </c>
      <c r="F628" s="37">
        <v>296</v>
      </c>
      <c r="G628" s="37">
        <v>398</v>
      </c>
      <c r="H628" s="37">
        <v>186</v>
      </c>
      <c r="I628" s="37">
        <v>427</v>
      </c>
      <c r="J628" s="37">
        <v>198</v>
      </c>
      <c r="K628" s="37">
        <v>332</v>
      </c>
      <c r="L628" s="37">
        <v>161</v>
      </c>
      <c r="M628" s="37">
        <v>270</v>
      </c>
      <c r="N628" s="37">
        <v>148</v>
      </c>
      <c r="O628" s="37">
        <v>187</v>
      </c>
      <c r="P628" s="37">
        <v>118</v>
      </c>
    </row>
    <row r="629" spans="1:16" ht="15.75">
      <c r="A629" s="1005" t="s">
        <v>134</v>
      </c>
      <c r="B629" s="1011"/>
      <c r="C629" s="37">
        <v>76</v>
      </c>
      <c r="D629" s="37">
        <v>56</v>
      </c>
      <c r="E629" s="37">
        <v>289</v>
      </c>
      <c r="F629" s="37">
        <v>145</v>
      </c>
      <c r="G629" s="37">
        <v>284</v>
      </c>
      <c r="H629" s="37">
        <v>131</v>
      </c>
      <c r="I629" s="37">
        <v>176</v>
      </c>
      <c r="J629" s="37">
        <v>96</v>
      </c>
      <c r="K629" s="37">
        <v>133</v>
      </c>
      <c r="L629" s="37">
        <v>65</v>
      </c>
      <c r="M629" s="37">
        <v>127</v>
      </c>
      <c r="N629" s="37">
        <v>68</v>
      </c>
      <c r="O629" s="37">
        <v>105</v>
      </c>
      <c r="P629" s="37">
        <v>34</v>
      </c>
    </row>
    <row r="630" spans="1:16" ht="15.75">
      <c r="A630" s="1005" t="s">
        <v>68</v>
      </c>
      <c r="B630" s="1011"/>
      <c r="C630" s="37">
        <v>11</v>
      </c>
      <c r="D630" s="37">
        <v>4</v>
      </c>
      <c r="E630" s="37">
        <v>163</v>
      </c>
      <c r="F630" s="37">
        <v>57</v>
      </c>
      <c r="G630" s="37">
        <v>106</v>
      </c>
      <c r="H630" s="37">
        <v>29</v>
      </c>
      <c r="I630" s="37">
        <v>60</v>
      </c>
      <c r="J630" s="37">
        <v>31</v>
      </c>
      <c r="K630" s="37">
        <v>80</v>
      </c>
      <c r="L630" s="37">
        <v>33</v>
      </c>
      <c r="M630" s="37">
        <v>54</v>
      </c>
      <c r="N630" s="37">
        <v>15</v>
      </c>
      <c r="O630" s="37">
        <v>65</v>
      </c>
      <c r="P630" s="37">
        <v>17</v>
      </c>
    </row>
    <row r="631" spans="1:16" ht="15.75">
      <c r="A631" s="1005" t="s">
        <v>69</v>
      </c>
      <c r="B631" s="1011"/>
      <c r="C631" s="37">
        <v>16</v>
      </c>
      <c r="D631" s="37">
        <v>6</v>
      </c>
      <c r="E631" s="37">
        <v>211</v>
      </c>
      <c r="F631" s="37">
        <v>70</v>
      </c>
      <c r="G631" s="37">
        <v>165</v>
      </c>
      <c r="H631" s="37">
        <v>50</v>
      </c>
      <c r="I631" s="37">
        <v>93</v>
      </c>
      <c r="J631" s="37">
        <v>29</v>
      </c>
      <c r="K631" s="37">
        <v>60</v>
      </c>
      <c r="L631" s="37">
        <v>20</v>
      </c>
      <c r="M631" s="37">
        <v>55</v>
      </c>
      <c r="N631" s="37">
        <v>18</v>
      </c>
      <c r="O631" s="37">
        <v>52</v>
      </c>
      <c r="P631" s="37">
        <v>18</v>
      </c>
    </row>
    <row r="632" spans="1:16" ht="15.75">
      <c r="A632" s="1005" t="s">
        <v>70</v>
      </c>
      <c r="B632" s="1011"/>
      <c r="C632" s="37">
        <v>61</v>
      </c>
      <c r="D632" s="37">
        <v>30</v>
      </c>
      <c r="E632" s="37">
        <v>618</v>
      </c>
      <c r="F632" s="37">
        <v>261</v>
      </c>
      <c r="G632" s="37">
        <v>532</v>
      </c>
      <c r="H632" s="37">
        <v>205</v>
      </c>
      <c r="I632" s="37">
        <v>410</v>
      </c>
      <c r="J632" s="37">
        <v>160</v>
      </c>
      <c r="K632" s="37">
        <v>303</v>
      </c>
      <c r="L632" s="37">
        <v>95</v>
      </c>
      <c r="M632" s="37">
        <v>325</v>
      </c>
      <c r="N632" s="37">
        <v>74</v>
      </c>
      <c r="O632" s="37">
        <v>325</v>
      </c>
      <c r="P632" s="37">
        <v>84</v>
      </c>
    </row>
    <row r="633" spans="1:16" ht="15.75">
      <c r="A633" s="1005" t="s">
        <v>71</v>
      </c>
      <c r="B633" s="1011"/>
      <c r="C633" s="37">
        <v>16</v>
      </c>
      <c r="D633" s="37">
        <v>5</v>
      </c>
      <c r="E633" s="37">
        <v>213</v>
      </c>
      <c r="F633" s="37">
        <v>81</v>
      </c>
      <c r="G633" s="37">
        <v>35</v>
      </c>
      <c r="H633" s="37">
        <v>41</v>
      </c>
      <c r="I633" s="37">
        <v>180</v>
      </c>
      <c r="J633" s="37">
        <v>38</v>
      </c>
      <c r="K633" s="37">
        <v>74</v>
      </c>
      <c r="L633" s="37">
        <v>27</v>
      </c>
      <c r="M633" s="37">
        <v>71</v>
      </c>
      <c r="N633" s="37">
        <v>28</v>
      </c>
      <c r="O633" s="37">
        <v>93</v>
      </c>
      <c r="P633" s="37">
        <v>32</v>
      </c>
    </row>
    <row r="634" spans="1:16" ht="15.75">
      <c r="A634" s="1005" t="s">
        <v>72</v>
      </c>
      <c r="B634" s="1011"/>
      <c r="C634" s="37">
        <v>309</v>
      </c>
      <c r="D634" s="37">
        <v>129</v>
      </c>
      <c r="E634" s="37">
        <v>3682</v>
      </c>
      <c r="F634" s="37">
        <v>1598</v>
      </c>
      <c r="G634" s="37">
        <v>2846</v>
      </c>
      <c r="H634" s="37">
        <v>1142</v>
      </c>
      <c r="I634" s="37">
        <v>2225</v>
      </c>
      <c r="J634" s="37">
        <v>907</v>
      </c>
      <c r="K634" s="37">
        <v>1999</v>
      </c>
      <c r="L634" s="37">
        <v>859</v>
      </c>
      <c r="M634" s="37">
        <v>1800</v>
      </c>
      <c r="N634" s="37">
        <v>637</v>
      </c>
      <c r="O634" s="37">
        <v>1701</v>
      </c>
      <c r="P634" s="37">
        <v>668</v>
      </c>
    </row>
    <row r="635" spans="1:16" ht="15.75">
      <c r="A635" s="1004" t="s">
        <v>32</v>
      </c>
      <c r="B635" s="1015"/>
      <c r="C635" s="38">
        <f t="shared" ref="C635:P635" si="78">SUM(C615:C634)</f>
        <v>1167</v>
      </c>
      <c r="D635" s="38">
        <f t="shared" si="78"/>
        <v>764</v>
      </c>
      <c r="E635" s="38">
        <f t="shared" si="78"/>
        <v>10238</v>
      </c>
      <c r="F635" s="38">
        <f t="shared" si="78"/>
        <v>5058</v>
      </c>
      <c r="G635" s="38">
        <f t="shared" si="78"/>
        <v>7566</v>
      </c>
      <c r="H635" s="38">
        <f t="shared" si="78"/>
        <v>3601</v>
      </c>
      <c r="I635" s="38">
        <f t="shared" si="78"/>
        <v>6648</v>
      </c>
      <c r="J635" s="38">
        <f t="shared" si="78"/>
        <v>3216</v>
      </c>
      <c r="K635" s="38">
        <f t="shared" si="78"/>
        <v>5233</v>
      </c>
      <c r="L635" s="38">
        <f t="shared" si="78"/>
        <v>2462</v>
      </c>
      <c r="M635" s="38">
        <f t="shared" si="78"/>
        <v>4750</v>
      </c>
      <c r="N635" s="38">
        <f t="shared" si="78"/>
        <v>2105</v>
      </c>
      <c r="O635" s="38">
        <f t="shared" si="78"/>
        <v>4268</v>
      </c>
      <c r="P635" s="38">
        <f t="shared" si="78"/>
        <v>1844</v>
      </c>
    </row>
    <row r="636" spans="1:16" ht="15.75">
      <c r="A636" s="28"/>
      <c r="B636" s="28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</row>
    <row r="639" spans="1:16" ht="30.75">
      <c r="A639" s="59"/>
      <c r="B639" s="1030" t="s">
        <v>1</v>
      </c>
      <c r="C639" s="1030"/>
      <c r="D639" s="1030"/>
      <c r="E639" s="1030"/>
      <c r="F639" s="1030"/>
      <c r="G639" s="1030"/>
      <c r="H639" s="1030"/>
      <c r="I639" s="1030"/>
      <c r="J639" s="1030"/>
      <c r="K639" s="1030"/>
      <c r="L639" s="1030"/>
      <c r="M639" s="1030"/>
      <c r="N639" s="1030"/>
      <c r="O639" s="1030"/>
    </row>
    <row r="640" spans="1:16" ht="30.75">
      <c r="A640" s="59"/>
      <c r="B640" s="1037"/>
      <c r="C640" s="1037"/>
      <c r="D640" s="1037"/>
      <c r="E640" s="1037"/>
      <c r="F640" s="1037"/>
      <c r="G640" s="1037"/>
      <c r="H640" s="1037"/>
      <c r="I640" s="1037"/>
      <c r="J640" s="1037"/>
      <c r="K640" s="1037"/>
      <c r="L640" s="1037"/>
      <c r="M640" s="1037"/>
      <c r="N640" s="1037"/>
      <c r="O640" s="1037"/>
    </row>
    <row r="641" spans="1:15">
      <c r="A641" s="65"/>
      <c r="B641" s="1027" t="s">
        <v>40</v>
      </c>
      <c r="C641" s="1027"/>
      <c r="D641" s="1027" t="s">
        <v>41</v>
      </c>
      <c r="E641" s="1027"/>
      <c r="F641" s="1027" t="s">
        <v>42</v>
      </c>
      <c r="G641" s="1027"/>
      <c r="H641" s="1027" t="s">
        <v>43</v>
      </c>
      <c r="I641" s="1027"/>
      <c r="J641" s="1027" t="s">
        <v>73</v>
      </c>
      <c r="K641" s="1027"/>
      <c r="L641" s="1027" t="s">
        <v>44</v>
      </c>
      <c r="M641" s="1027"/>
      <c r="N641" s="1027" t="s">
        <v>45</v>
      </c>
      <c r="O641" s="1027"/>
    </row>
    <row r="642" spans="1:15">
      <c r="A642" s="66"/>
      <c r="B642" s="1027"/>
      <c r="C642" s="1027"/>
      <c r="D642" s="1027"/>
      <c r="E642" s="1027"/>
      <c r="F642" s="1027"/>
      <c r="G642" s="1027"/>
      <c r="H642" s="1027"/>
      <c r="I642" s="1027"/>
      <c r="J642" s="1027"/>
      <c r="K642" s="1027"/>
      <c r="L642" s="1027"/>
      <c r="M642" s="1027"/>
      <c r="N642" s="1027"/>
      <c r="O642" s="1027"/>
    </row>
    <row r="643" spans="1:15" ht="15.75">
      <c r="A643" s="66"/>
      <c r="B643" s="1027"/>
      <c r="C643" s="1027"/>
      <c r="D643" s="60" t="s">
        <v>33</v>
      </c>
      <c r="E643" s="60" t="s">
        <v>34</v>
      </c>
      <c r="F643" s="60" t="s">
        <v>33</v>
      </c>
      <c r="G643" s="60" t="s">
        <v>34</v>
      </c>
      <c r="H643" s="60" t="s">
        <v>33</v>
      </c>
      <c r="I643" s="60" t="s">
        <v>34</v>
      </c>
      <c r="J643" s="60" t="s">
        <v>33</v>
      </c>
      <c r="K643" s="60" t="s">
        <v>34</v>
      </c>
      <c r="L643" s="60" t="s">
        <v>33</v>
      </c>
      <c r="M643" s="60" t="s">
        <v>34</v>
      </c>
      <c r="N643" s="60" t="s">
        <v>33</v>
      </c>
      <c r="O643" s="60" t="s">
        <v>34</v>
      </c>
    </row>
    <row r="644" spans="1:15" ht="15.75">
      <c r="A644" s="66"/>
      <c r="B644" s="1028" t="s">
        <v>52</v>
      </c>
      <c r="C644" s="1028"/>
      <c r="D644" s="67">
        <f>C615+C586</f>
        <v>5194</v>
      </c>
      <c r="E644" s="67">
        <f>D615+D586</f>
        <v>4393</v>
      </c>
      <c r="F644" s="67">
        <f>E586++E615</f>
        <v>41209</v>
      </c>
      <c r="G644" s="67">
        <f t="shared" ref="G644:L644" si="79">F615+F586</f>
        <v>38469</v>
      </c>
      <c r="H644" s="67">
        <f t="shared" si="79"/>
        <v>46655</v>
      </c>
      <c r="I644" s="67">
        <f t="shared" si="79"/>
        <v>42240</v>
      </c>
      <c r="J644" s="67">
        <f t="shared" si="79"/>
        <v>45161</v>
      </c>
      <c r="K644" s="67">
        <f t="shared" si="79"/>
        <v>40530</v>
      </c>
      <c r="L644" s="67">
        <f t="shared" si="79"/>
        <v>42070</v>
      </c>
      <c r="M644" s="67">
        <f>N615+N586</f>
        <v>34938</v>
      </c>
      <c r="N644" s="67">
        <f>M615+M586</f>
        <v>41768</v>
      </c>
      <c r="O644" s="67">
        <f>N615+N586</f>
        <v>34938</v>
      </c>
    </row>
    <row r="645" spans="1:15" ht="15.75">
      <c r="A645" s="66"/>
      <c r="B645" s="1028" t="s">
        <v>53</v>
      </c>
      <c r="C645" s="1028"/>
      <c r="D645" s="67">
        <f t="shared" ref="D645:E663" si="80">C616+C587</f>
        <v>2597</v>
      </c>
      <c r="E645" s="67">
        <f t="shared" si="80"/>
        <v>2297</v>
      </c>
      <c r="F645" s="67">
        <f t="shared" ref="F645:F663" si="81">E587++E616</f>
        <v>20612</v>
      </c>
      <c r="G645" s="67">
        <f t="shared" ref="G645:L663" si="82">F616+F587</f>
        <v>18660</v>
      </c>
      <c r="H645" s="67">
        <f t="shared" si="82"/>
        <v>19346</v>
      </c>
      <c r="I645" s="67">
        <f t="shared" si="82"/>
        <v>17830</v>
      </c>
      <c r="J645" s="67">
        <f t="shared" si="82"/>
        <v>23609</v>
      </c>
      <c r="K645" s="67">
        <f t="shared" si="82"/>
        <v>19801</v>
      </c>
      <c r="L645" s="67">
        <f t="shared" si="82"/>
        <v>21885</v>
      </c>
      <c r="M645" s="67">
        <f t="shared" ref="M645:M663" si="83">N616+N587</f>
        <v>18413</v>
      </c>
      <c r="N645" s="67">
        <f t="shared" ref="N645:O663" si="84">M616+M587</f>
        <v>26445</v>
      </c>
      <c r="O645" s="67">
        <f t="shared" si="84"/>
        <v>18413</v>
      </c>
    </row>
    <row r="646" spans="1:15" ht="15.75">
      <c r="A646" s="66"/>
      <c r="B646" s="1028" t="s">
        <v>54</v>
      </c>
      <c r="C646" s="1028"/>
      <c r="D646" s="67">
        <f t="shared" si="80"/>
        <v>2270</v>
      </c>
      <c r="E646" s="67">
        <f t="shared" si="80"/>
        <v>1962</v>
      </c>
      <c r="F646" s="67">
        <f t="shared" si="81"/>
        <v>16052</v>
      </c>
      <c r="G646" s="67">
        <f t="shared" si="82"/>
        <v>14760</v>
      </c>
      <c r="H646" s="67">
        <f t="shared" si="82"/>
        <v>14789</v>
      </c>
      <c r="I646" s="67">
        <f t="shared" si="82"/>
        <v>13431</v>
      </c>
      <c r="J646" s="67">
        <f t="shared" si="82"/>
        <v>17137</v>
      </c>
      <c r="K646" s="67">
        <f t="shared" si="82"/>
        <v>15527</v>
      </c>
      <c r="L646" s="67">
        <f t="shared" si="82"/>
        <v>16305</v>
      </c>
      <c r="M646" s="67">
        <f t="shared" si="83"/>
        <v>13887</v>
      </c>
      <c r="N646" s="67">
        <f t="shared" si="84"/>
        <v>16307</v>
      </c>
      <c r="O646" s="67">
        <f t="shared" si="84"/>
        <v>13887</v>
      </c>
    </row>
    <row r="647" spans="1:15" ht="15.75">
      <c r="A647" s="66"/>
      <c r="B647" s="1028" t="s">
        <v>55</v>
      </c>
      <c r="C647" s="1028"/>
      <c r="D647" s="67">
        <f t="shared" si="80"/>
        <v>2426</v>
      </c>
      <c r="E647" s="67">
        <f t="shared" si="80"/>
        <v>2209</v>
      </c>
      <c r="F647" s="67">
        <f t="shared" si="81"/>
        <v>19181</v>
      </c>
      <c r="G647" s="67">
        <f t="shared" si="82"/>
        <v>17773</v>
      </c>
      <c r="H647" s="67">
        <f t="shared" si="82"/>
        <v>21742</v>
      </c>
      <c r="I647" s="67">
        <f t="shared" si="82"/>
        <v>19892</v>
      </c>
      <c r="J647" s="67">
        <f t="shared" si="82"/>
        <v>20934</v>
      </c>
      <c r="K647" s="67">
        <f t="shared" si="82"/>
        <v>19205</v>
      </c>
      <c r="L647" s="67">
        <f t="shared" si="82"/>
        <v>19893</v>
      </c>
      <c r="M647" s="67">
        <f t="shared" si="83"/>
        <v>17808</v>
      </c>
      <c r="N647" s="67">
        <f t="shared" si="84"/>
        <v>20706</v>
      </c>
      <c r="O647" s="67">
        <f t="shared" si="84"/>
        <v>17808</v>
      </c>
    </row>
    <row r="648" spans="1:15" ht="15.75">
      <c r="A648" s="66"/>
      <c r="B648" s="1028" t="s">
        <v>56</v>
      </c>
      <c r="C648" s="60" t="s">
        <v>57</v>
      </c>
      <c r="D648" s="67">
        <f t="shared" si="80"/>
        <v>1526</v>
      </c>
      <c r="E648" s="67">
        <f t="shared" si="80"/>
        <v>1458</v>
      </c>
      <c r="F648" s="67">
        <f t="shared" si="81"/>
        <v>15631</v>
      </c>
      <c r="G648" s="67">
        <f t="shared" si="82"/>
        <v>14811</v>
      </c>
      <c r="H648" s="67">
        <f t="shared" si="82"/>
        <v>14975</v>
      </c>
      <c r="I648" s="67">
        <f t="shared" si="82"/>
        <v>13294</v>
      </c>
      <c r="J648" s="67">
        <f t="shared" si="82"/>
        <v>16184</v>
      </c>
      <c r="K648" s="67">
        <f t="shared" si="82"/>
        <v>15256</v>
      </c>
      <c r="L648" s="67">
        <f t="shared" si="82"/>
        <v>15486</v>
      </c>
      <c r="M648" s="67">
        <f t="shared" si="83"/>
        <v>14067</v>
      </c>
      <c r="N648" s="67">
        <f t="shared" si="84"/>
        <v>15309</v>
      </c>
      <c r="O648" s="67">
        <f t="shared" si="84"/>
        <v>14067</v>
      </c>
    </row>
    <row r="649" spans="1:15" ht="15.75">
      <c r="A649" s="66"/>
      <c r="B649" s="1028"/>
      <c r="C649" s="60" t="s">
        <v>58</v>
      </c>
      <c r="D649" s="67">
        <f t="shared" si="80"/>
        <v>2507</v>
      </c>
      <c r="E649" s="67">
        <f t="shared" si="80"/>
        <v>2413</v>
      </c>
      <c r="F649" s="67">
        <f t="shared" si="81"/>
        <v>28907</v>
      </c>
      <c r="G649" s="67">
        <f t="shared" si="82"/>
        <v>26623</v>
      </c>
      <c r="H649" s="67">
        <f t="shared" si="82"/>
        <v>32574</v>
      </c>
      <c r="I649" s="67">
        <f t="shared" si="82"/>
        <v>30225</v>
      </c>
      <c r="J649" s="67">
        <f t="shared" si="82"/>
        <v>30813</v>
      </c>
      <c r="K649" s="67">
        <f t="shared" si="82"/>
        <v>28008</v>
      </c>
      <c r="L649" s="67">
        <f t="shared" si="82"/>
        <v>29555</v>
      </c>
      <c r="M649" s="67">
        <f t="shared" si="83"/>
        <v>25891</v>
      </c>
      <c r="N649" s="67">
        <f t="shared" si="84"/>
        <v>29860</v>
      </c>
      <c r="O649" s="67">
        <f t="shared" si="84"/>
        <v>25891</v>
      </c>
    </row>
    <row r="650" spans="1:15" ht="15.75">
      <c r="A650" s="66"/>
      <c r="B650" s="1028"/>
      <c r="C650" s="60" t="s">
        <v>59</v>
      </c>
      <c r="D650" s="67">
        <f t="shared" si="80"/>
        <v>1535</v>
      </c>
      <c r="E650" s="67">
        <f t="shared" si="80"/>
        <v>1529</v>
      </c>
      <c r="F650" s="67">
        <f t="shared" si="81"/>
        <v>14815</v>
      </c>
      <c r="G650" s="67">
        <f t="shared" si="82"/>
        <v>13148</v>
      </c>
      <c r="H650" s="67">
        <f t="shared" si="82"/>
        <v>13414</v>
      </c>
      <c r="I650" s="67">
        <f t="shared" si="82"/>
        <v>11872</v>
      </c>
      <c r="J650" s="67">
        <f t="shared" si="82"/>
        <v>14720</v>
      </c>
      <c r="K650" s="67">
        <f t="shared" si="82"/>
        <v>13578</v>
      </c>
      <c r="L650" s="67">
        <f t="shared" si="82"/>
        <v>13595</v>
      </c>
      <c r="M650" s="67">
        <f t="shared" si="83"/>
        <v>12300</v>
      </c>
      <c r="N650" s="67">
        <f t="shared" si="84"/>
        <v>14684</v>
      </c>
      <c r="O650" s="67">
        <f t="shared" si="84"/>
        <v>12300</v>
      </c>
    </row>
    <row r="651" spans="1:15" ht="15.75">
      <c r="A651" s="66"/>
      <c r="B651" s="1028"/>
      <c r="C651" s="60" t="s">
        <v>60</v>
      </c>
      <c r="D651" s="67">
        <f t="shared" si="80"/>
        <v>897</v>
      </c>
      <c r="E651" s="67">
        <f t="shared" si="80"/>
        <v>744</v>
      </c>
      <c r="F651" s="67">
        <f t="shared" si="81"/>
        <v>9122</v>
      </c>
      <c r="G651" s="67">
        <f t="shared" si="82"/>
        <v>8704</v>
      </c>
      <c r="H651" s="67">
        <f t="shared" si="82"/>
        <v>8605</v>
      </c>
      <c r="I651" s="67">
        <f t="shared" si="82"/>
        <v>7744</v>
      </c>
      <c r="J651" s="67">
        <f t="shared" si="82"/>
        <v>8850</v>
      </c>
      <c r="K651" s="67">
        <f t="shared" si="82"/>
        <v>9495</v>
      </c>
      <c r="L651" s="67">
        <f t="shared" si="82"/>
        <v>9600</v>
      </c>
      <c r="M651" s="67">
        <f t="shared" si="83"/>
        <v>8452</v>
      </c>
      <c r="N651" s="67">
        <f t="shared" si="84"/>
        <v>9616</v>
      </c>
      <c r="O651" s="67">
        <f t="shared" si="84"/>
        <v>8452</v>
      </c>
    </row>
    <row r="652" spans="1:15" ht="15.75">
      <c r="A652" s="66"/>
      <c r="B652" s="1028"/>
      <c r="C652" s="60" t="s">
        <v>61</v>
      </c>
      <c r="D652" s="67">
        <f t="shared" si="80"/>
        <v>1747</v>
      </c>
      <c r="E652" s="67">
        <f t="shared" si="80"/>
        <v>1734</v>
      </c>
      <c r="F652" s="67">
        <f t="shared" si="81"/>
        <v>18195</v>
      </c>
      <c r="G652" s="67">
        <f t="shared" si="82"/>
        <v>16992</v>
      </c>
      <c r="H652" s="67">
        <f t="shared" si="82"/>
        <v>17007</v>
      </c>
      <c r="I652" s="67">
        <f t="shared" si="82"/>
        <v>14702</v>
      </c>
      <c r="J652" s="67">
        <f t="shared" si="82"/>
        <v>19237</v>
      </c>
      <c r="K652" s="67">
        <f t="shared" si="82"/>
        <v>17387</v>
      </c>
      <c r="L652" s="67">
        <f t="shared" si="82"/>
        <v>18130</v>
      </c>
      <c r="M652" s="67">
        <f t="shared" si="83"/>
        <v>16494</v>
      </c>
      <c r="N652" s="67">
        <f t="shared" si="84"/>
        <v>18970</v>
      </c>
      <c r="O652" s="67">
        <f t="shared" si="84"/>
        <v>16494</v>
      </c>
    </row>
    <row r="653" spans="1:15" ht="15.75">
      <c r="A653" s="66"/>
      <c r="B653" s="1028"/>
      <c r="C653" s="60" t="s">
        <v>62</v>
      </c>
      <c r="D653" s="67">
        <f t="shared" si="80"/>
        <v>1236</v>
      </c>
      <c r="E653" s="67">
        <f t="shared" si="80"/>
        <v>1202</v>
      </c>
      <c r="F653" s="67">
        <f t="shared" si="81"/>
        <v>13712</v>
      </c>
      <c r="G653" s="67">
        <f t="shared" si="82"/>
        <v>12929</v>
      </c>
      <c r="H653" s="67">
        <f t="shared" si="82"/>
        <v>12824</v>
      </c>
      <c r="I653" s="67">
        <f t="shared" si="82"/>
        <v>11789</v>
      </c>
      <c r="J653" s="67">
        <f t="shared" si="82"/>
        <v>13982</v>
      </c>
      <c r="K653" s="67">
        <f t="shared" si="82"/>
        <v>13317</v>
      </c>
      <c r="L653" s="67">
        <f t="shared" si="82"/>
        <v>13639</v>
      </c>
      <c r="M653" s="67">
        <f t="shared" si="83"/>
        <v>12108</v>
      </c>
      <c r="N653" s="67">
        <f t="shared" si="84"/>
        <v>13589</v>
      </c>
      <c r="O653" s="67">
        <f t="shared" si="84"/>
        <v>12108</v>
      </c>
    </row>
    <row r="654" spans="1:15" ht="15.75">
      <c r="A654" s="66"/>
      <c r="B654" s="1028" t="s">
        <v>63</v>
      </c>
      <c r="C654" s="1028"/>
      <c r="D654" s="67">
        <f t="shared" si="80"/>
        <v>3308</v>
      </c>
      <c r="E654" s="67">
        <f t="shared" si="80"/>
        <v>3137</v>
      </c>
      <c r="F654" s="67">
        <f t="shared" si="81"/>
        <v>23400</v>
      </c>
      <c r="G654" s="67">
        <f t="shared" si="82"/>
        <v>20614</v>
      </c>
      <c r="H654" s="67">
        <f t="shared" si="82"/>
        <v>24601</v>
      </c>
      <c r="I654" s="67">
        <f t="shared" si="82"/>
        <v>21773</v>
      </c>
      <c r="J654" s="67">
        <f t="shared" si="82"/>
        <v>26741</v>
      </c>
      <c r="K654" s="67">
        <f t="shared" si="82"/>
        <v>24069</v>
      </c>
      <c r="L654" s="67">
        <f t="shared" si="82"/>
        <v>26846</v>
      </c>
      <c r="M654" s="67">
        <f t="shared" si="83"/>
        <v>22366</v>
      </c>
      <c r="N654" s="67">
        <f t="shared" si="84"/>
        <v>26557</v>
      </c>
      <c r="O654" s="67">
        <f t="shared" si="84"/>
        <v>22366</v>
      </c>
    </row>
    <row r="655" spans="1:15" ht="15.75">
      <c r="A655" s="66"/>
      <c r="B655" s="1028" t="s">
        <v>64</v>
      </c>
      <c r="C655" s="1028"/>
      <c r="D655" s="67">
        <f t="shared" si="80"/>
        <v>2349</v>
      </c>
      <c r="E655" s="67">
        <f t="shared" si="80"/>
        <v>2298</v>
      </c>
      <c r="F655" s="67">
        <f t="shared" si="81"/>
        <v>25968</v>
      </c>
      <c r="G655" s="67">
        <f t="shared" si="82"/>
        <v>23632</v>
      </c>
      <c r="H655" s="67">
        <f t="shared" si="82"/>
        <v>25740</v>
      </c>
      <c r="I655" s="67">
        <f t="shared" si="82"/>
        <v>22456</v>
      </c>
      <c r="J655" s="67">
        <f t="shared" si="82"/>
        <v>28883</v>
      </c>
      <c r="K655" s="67">
        <f t="shared" si="82"/>
        <v>25727</v>
      </c>
      <c r="L655" s="67">
        <f t="shared" si="82"/>
        <v>27866</v>
      </c>
      <c r="M655" s="67">
        <f t="shared" si="83"/>
        <v>23294</v>
      </c>
      <c r="N655" s="67">
        <f t="shared" si="84"/>
        <v>27577</v>
      </c>
      <c r="O655" s="67">
        <f t="shared" si="84"/>
        <v>23294</v>
      </c>
    </row>
    <row r="656" spans="1:15" ht="15.75">
      <c r="A656" s="66"/>
      <c r="B656" s="1028" t="s">
        <v>65</v>
      </c>
      <c r="C656" s="1028"/>
      <c r="D656" s="67">
        <f t="shared" si="80"/>
        <v>1315</v>
      </c>
      <c r="E656" s="67">
        <f t="shared" si="80"/>
        <v>1267</v>
      </c>
      <c r="F656" s="67">
        <f t="shared" si="81"/>
        <v>14801</v>
      </c>
      <c r="G656" s="67">
        <f t="shared" si="82"/>
        <v>14425</v>
      </c>
      <c r="H656" s="67">
        <f t="shared" si="82"/>
        <v>15406</v>
      </c>
      <c r="I656" s="67">
        <f t="shared" si="82"/>
        <v>13627</v>
      </c>
      <c r="J656" s="67">
        <f t="shared" si="82"/>
        <v>16869</v>
      </c>
      <c r="K656" s="67">
        <f t="shared" si="82"/>
        <v>15690</v>
      </c>
      <c r="L656" s="67">
        <f t="shared" si="82"/>
        <v>16950</v>
      </c>
      <c r="M656" s="67">
        <f t="shared" si="83"/>
        <v>13927</v>
      </c>
      <c r="N656" s="67">
        <f t="shared" si="84"/>
        <v>16243</v>
      </c>
      <c r="O656" s="67">
        <f t="shared" si="84"/>
        <v>13927</v>
      </c>
    </row>
    <row r="657" spans="1:15" ht="15.75">
      <c r="A657" s="66"/>
      <c r="B657" s="1028" t="s">
        <v>66</v>
      </c>
      <c r="C657" s="1028"/>
      <c r="D657" s="67">
        <f t="shared" si="80"/>
        <v>1550</v>
      </c>
      <c r="E657" s="67">
        <f t="shared" si="80"/>
        <v>1318</v>
      </c>
      <c r="F657" s="67">
        <f t="shared" si="81"/>
        <v>18626</v>
      </c>
      <c r="G657" s="67">
        <f t="shared" si="82"/>
        <v>16917</v>
      </c>
      <c r="H657" s="67">
        <f t="shared" si="82"/>
        <v>19913</v>
      </c>
      <c r="I657" s="67">
        <f t="shared" si="82"/>
        <v>16659</v>
      </c>
      <c r="J657" s="67">
        <f t="shared" si="82"/>
        <v>20596</v>
      </c>
      <c r="K657" s="67">
        <f t="shared" si="82"/>
        <v>18079</v>
      </c>
      <c r="L657" s="67">
        <f t="shared" si="82"/>
        <v>19447</v>
      </c>
      <c r="M657" s="67">
        <f t="shared" si="83"/>
        <v>17087</v>
      </c>
      <c r="N657" s="67">
        <f t="shared" si="84"/>
        <v>19330</v>
      </c>
      <c r="O657" s="67">
        <f t="shared" si="84"/>
        <v>17087</v>
      </c>
    </row>
    <row r="658" spans="1:15" ht="15.75">
      <c r="A658" s="66"/>
      <c r="B658" s="1028" t="s">
        <v>67</v>
      </c>
      <c r="C658" s="1028"/>
      <c r="D658" s="67">
        <f t="shared" si="80"/>
        <v>1408</v>
      </c>
      <c r="E658" s="67">
        <f t="shared" si="80"/>
        <v>1356</v>
      </c>
      <c r="F658" s="67">
        <f t="shared" si="81"/>
        <v>17095</v>
      </c>
      <c r="G658" s="67">
        <f t="shared" si="82"/>
        <v>15504</v>
      </c>
      <c r="H658" s="67">
        <f t="shared" si="82"/>
        <v>17730</v>
      </c>
      <c r="I658" s="67">
        <f t="shared" si="82"/>
        <v>14145</v>
      </c>
      <c r="J658" s="67">
        <f t="shared" si="82"/>
        <v>18966</v>
      </c>
      <c r="K658" s="67">
        <f t="shared" si="82"/>
        <v>16379</v>
      </c>
      <c r="L658" s="67">
        <f t="shared" si="82"/>
        <v>17974</v>
      </c>
      <c r="M658" s="67">
        <f t="shared" si="83"/>
        <v>14320</v>
      </c>
      <c r="N658" s="67">
        <f t="shared" si="84"/>
        <v>18047</v>
      </c>
      <c r="O658" s="67">
        <f t="shared" si="84"/>
        <v>14320</v>
      </c>
    </row>
    <row r="659" spans="1:15" ht="15.75">
      <c r="A659" s="66"/>
      <c r="B659" s="1028" t="s">
        <v>68</v>
      </c>
      <c r="C659" s="1028"/>
      <c r="D659" s="67">
        <f t="shared" si="80"/>
        <v>806</v>
      </c>
      <c r="E659" s="67">
        <f t="shared" si="80"/>
        <v>829</v>
      </c>
      <c r="F659" s="67">
        <f t="shared" si="81"/>
        <v>9978</v>
      </c>
      <c r="G659" s="67">
        <f t="shared" si="82"/>
        <v>8929</v>
      </c>
      <c r="H659" s="67">
        <f t="shared" si="82"/>
        <v>10075</v>
      </c>
      <c r="I659" s="67">
        <f t="shared" si="82"/>
        <v>8579</v>
      </c>
      <c r="J659" s="67">
        <f t="shared" si="82"/>
        <v>10978</v>
      </c>
      <c r="K659" s="67">
        <f t="shared" si="82"/>
        <v>9557</v>
      </c>
      <c r="L659" s="67">
        <f t="shared" si="82"/>
        <v>10782</v>
      </c>
      <c r="M659" s="67">
        <f t="shared" si="83"/>
        <v>8304</v>
      </c>
      <c r="N659" s="67">
        <f t="shared" si="84"/>
        <v>10139</v>
      </c>
      <c r="O659" s="67">
        <f t="shared" si="84"/>
        <v>8304</v>
      </c>
    </row>
    <row r="660" spans="1:15" ht="15.75">
      <c r="A660" s="66"/>
      <c r="B660" s="1028" t="s">
        <v>69</v>
      </c>
      <c r="C660" s="1028"/>
      <c r="D660" s="67">
        <f t="shared" si="80"/>
        <v>1370</v>
      </c>
      <c r="E660" s="67">
        <f t="shared" si="80"/>
        <v>1366</v>
      </c>
      <c r="F660" s="67">
        <f t="shared" si="81"/>
        <v>16452</v>
      </c>
      <c r="G660" s="67">
        <f t="shared" si="82"/>
        <v>14307</v>
      </c>
      <c r="H660" s="67">
        <f t="shared" si="82"/>
        <v>18002</v>
      </c>
      <c r="I660" s="67">
        <f t="shared" si="82"/>
        <v>14542</v>
      </c>
      <c r="J660" s="67">
        <f t="shared" si="82"/>
        <v>18819</v>
      </c>
      <c r="K660" s="67">
        <f t="shared" si="82"/>
        <v>15965</v>
      </c>
      <c r="L660" s="67">
        <f t="shared" si="82"/>
        <v>18114</v>
      </c>
      <c r="M660" s="67">
        <f t="shared" si="83"/>
        <v>14154</v>
      </c>
      <c r="N660" s="67">
        <f t="shared" si="84"/>
        <v>17291</v>
      </c>
      <c r="O660" s="67">
        <f t="shared" si="84"/>
        <v>14154</v>
      </c>
    </row>
    <row r="661" spans="1:15" ht="15.75">
      <c r="A661" s="66"/>
      <c r="B661" s="1028" t="s">
        <v>70</v>
      </c>
      <c r="C661" s="1028"/>
      <c r="D661" s="67">
        <f t="shared" si="80"/>
        <v>2570</v>
      </c>
      <c r="E661" s="67">
        <f t="shared" si="80"/>
        <v>2434</v>
      </c>
      <c r="F661" s="67">
        <f t="shared" si="81"/>
        <v>25971</v>
      </c>
      <c r="G661" s="67">
        <f t="shared" si="82"/>
        <v>23365</v>
      </c>
      <c r="H661" s="67">
        <f t="shared" si="82"/>
        <v>26869</v>
      </c>
      <c r="I661" s="67">
        <f t="shared" si="82"/>
        <v>21025</v>
      </c>
      <c r="J661" s="67">
        <f t="shared" si="82"/>
        <v>28980</v>
      </c>
      <c r="K661" s="67">
        <f t="shared" si="82"/>
        <v>25205</v>
      </c>
      <c r="L661" s="67">
        <f t="shared" si="82"/>
        <v>28132</v>
      </c>
      <c r="M661" s="67">
        <f t="shared" si="83"/>
        <v>22361</v>
      </c>
      <c r="N661" s="67">
        <f t="shared" si="84"/>
        <v>27299</v>
      </c>
      <c r="O661" s="67">
        <f t="shared" si="84"/>
        <v>22361</v>
      </c>
    </row>
    <row r="662" spans="1:15" ht="15.75">
      <c r="A662" s="66"/>
      <c r="B662" s="1028" t="s">
        <v>71</v>
      </c>
      <c r="C662" s="1028"/>
      <c r="D662" s="67">
        <f t="shared" si="80"/>
        <v>2226</v>
      </c>
      <c r="E662" s="67">
        <f t="shared" si="80"/>
        <v>3165</v>
      </c>
      <c r="F662" s="67">
        <f t="shared" si="81"/>
        <v>11624</v>
      </c>
      <c r="G662" s="67">
        <f t="shared" si="82"/>
        <v>11012</v>
      </c>
      <c r="H662" s="67">
        <f t="shared" si="82"/>
        <v>14355</v>
      </c>
      <c r="I662" s="67">
        <f t="shared" si="82"/>
        <v>10870</v>
      </c>
      <c r="J662" s="67">
        <f t="shared" si="82"/>
        <v>15210</v>
      </c>
      <c r="K662" s="67">
        <f t="shared" si="82"/>
        <v>12332</v>
      </c>
      <c r="L662" s="67">
        <f t="shared" si="82"/>
        <v>16439</v>
      </c>
      <c r="M662" s="67">
        <f t="shared" si="83"/>
        <v>10959</v>
      </c>
      <c r="N662" s="67">
        <f t="shared" si="84"/>
        <v>16740</v>
      </c>
      <c r="O662" s="67">
        <f t="shared" si="84"/>
        <v>10959</v>
      </c>
    </row>
    <row r="663" spans="1:15" ht="15.75">
      <c r="A663" s="66"/>
      <c r="B663" s="1028" t="s">
        <v>72</v>
      </c>
      <c r="C663" s="1028"/>
      <c r="D663" s="67">
        <f t="shared" si="80"/>
        <v>3364</v>
      </c>
      <c r="E663" s="67">
        <f t="shared" si="80"/>
        <v>3380</v>
      </c>
      <c r="F663" s="67">
        <f t="shared" si="81"/>
        <v>38031</v>
      </c>
      <c r="G663" s="67">
        <f t="shared" si="82"/>
        <v>35374</v>
      </c>
      <c r="H663" s="67">
        <f t="shared" si="82"/>
        <v>38111</v>
      </c>
      <c r="I663" s="67">
        <f t="shared" si="82"/>
        <v>33376</v>
      </c>
      <c r="J663" s="67">
        <f t="shared" si="82"/>
        <v>41975</v>
      </c>
      <c r="K663" s="67">
        <f t="shared" si="82"/>
        <v>38201</v>
      </c>
      <c r="L663" s="67">
        <f t="shared" si="82"/>
        <v>40672</v>
      </c>
      <c r="M663" s="67">
        <f t="shared" si="83"/>
        <v>34311</v>
      </c>
      <c r="N663" s="67">
        <f t="shared" si="84"/>
        <v>39755</v>
      </c>
      <c r="O663" s="67">
        <f t="shared" si="84"/>
        <v>34311</v>
      </c>
    </row>
    <row r="664" spans="1:15" ht="15.75">
      <c r="A664" s="66"/>
      <c r="B664" s="1028" t="s">
        <v>32</v>
      </c>
      <c r="C664" s="1028"/>
      <c r="D664" s="67">
        <f t="shared" ref="D664:O664" si="85">SUM(D644:D663)</f>
        <v>42201</v>
      </c>
      <c r="E664" s="67">
        <f t="shared" si="85"/>
        <v>40491</v>
      </c>
      <c r="F664" s="67">
        <f t="shared" si="85"/>
        <v>399382</v>
      </c>
      <c r="G664" s="67">
        <f t="shared" si="85"/>
        <v>366948</v>
      </c>
      <c r="H664" s="67">
        <f t="shared" si="85"/>
        <v>412733</v>
      </c>
      <c r="I664" s="67">
        <f t="shared" si="85"/>
        <v>360071</v>
      </c>
      <c r="J664" s="67">
        <f t="shared" si="85"/>
        <v>438644</v>
      </c>
      <c r="K664" s="67">
        <f t="shared" si="85"/>
        <v>393308</v>
      </c>
      <c r="L664" s="67">
        <f t="shared" si="85"/>
        <v>423380</v>
      </c>
      <c r="M664" s="67">
        <f t="shared" si="85"/>
        <v>355441</v>
      </c>
      <c r="N664" s="67">
        <f t="shared" si="85"/>
        <v>426232</v>
      </c>
      <c r="O664" s="67">
        <f t="shared" si="85"/>
        <v>355441</v>
      </c>
    </row>
    <row r="668" spans="1:15" ht="30.75">
      <c r="A668" s="17"/>
      <c r="B668" s="993" t="s">
        <v>164</v>
      </c>
      <c r="C668" s="993"/>
      <c r="D668" s="993"/>
      <c r="E668" s="993"/>
      <c r="F668" s="993"/>
      <c r="G668" s="993"/>
      <c r="H668" s="993"/>
      <c r="I668" s="993"/>
      <c r="J668" s="993"/>
      <c r="K668" s="993"/>
      <c r="L668" s="993"/>
      <c r="M668" s="993"/>
      <c r="N668" s="993"/>
      <c r="O668" s="17" t="s">
        <v>23</v>
      </c>
    </row>
    <row r="669" spans="1:15">
      <c r="A669" s="993"/>
      <c r="B669" s="993"/>
      <c r="C669" s="993"/>
      <c r="D669" s="993"/>
      <c r="E669" s="993"/>
      <c r="F669" s="993"/>
      <c r="G669" s="993"/>
      <c r="H669" s="993"/>
      <c r="I669" s="993"/>
      <c r="J669" s="993"/>
      <c r="K669" s="993"/>
      <c r="L669" s="993"/>
      <c r="M669" s="993"/>
      <c r="N669" s="993"/>
      <c r="O669" s="993"/>
    </row>
    <row r="670" spans="1:15">
      <c r="A670" s="993"/>
      <c r="B670" s="993"/>
      <c r="C670" s="993"/>
      <c r="D670" s="993"/>
      <c r="E670" s="993"/>
      <c r="F670" s="993"/>
      <c r="G670" s="993"/>
      <c r="H670" s="993"/>
      <c r="I670" s="993"/>
      <c r="J670" s="993"/>
      <c r="K670" s="993"/>
      <c r="L670" s="993"/>
      <c r="M670" s="993"/>
      <c r="N670" s="993"/>
      <c r="O670" s="993"/>
    </row>
    <row r="671" spans="1:15" ht="15.75">
      <c r="B671" s="1004" t="s">
        <v>114</v>
      </c>
      <c r="C671" s="1015"/>
      <c r="D671" s="1004" t="s">
        <v>141</v>
      </c>
      <c r="E671" s="1004"/>
      <c r="F671" s="1004" t="s">
        <v>142</v>
      </c>
      <c r="G671" s="1004"/>
      <c r="H671" s="1004" t="s">
        <v>143</v>
      </c>
      <c r="I671" s="1004"/>
      <c r="J671" s="1004" t="s">
        <v>144</v>
      </c>
      <c r="K671" s="1004"/>
      <c r="L671" s="1004" t="s">
        <v>32</v>
      </c>
      <c r="M671" s="1004"/>
      <c r="N671" s="1004"/>
    </row>
    <row r="672" spans="1:15" ht="15.75">
      <c r="B672" s="1004"/>
      <c r="C672" s="1015"/>
      <c r="D672" s="26" t="s">
        <v>33</v>
      </c>
      <c r="E672" s="26" t="s">
        <v>34</v>
      </c>
      <c r="F672" s="26" t="s">
        <v>33</v>
      </c>
      <c r="G672" s="26" t="s">
        <v>34</v>
      </c>
      <c r="H672" s="26" t="s">
        <v>33</v>
      </c>
      <c r="I672" s="26" t="s">
        <v>34</v>
      </c>
      <c r="J672" s="26" t="s">
        <v>33</v>
      </c>
      <c r="K672" s="26" t="s">
        <v>34</v>
      </c>
      <c r="L672" s="26" t="s">
        <v>33</v>
      </c>
      <c r="M672" s="26" t="s">
        <v>34</v>
      </c>
      <c r="N672" s="25" t="s">
        <v>32</v>
      </c>
      <c r="O672" s="5"/>
    </row>
    <row r="673" spans="2:15" ht="15.75">
      <c r="B673" s="1040" t="s">
        <v>52</v>
      </c>
      <c r="C673" s="1041"/>
      <c r="D673" s="37">
        <v>81</v>
      </c>
      <c r="E673" s="37">
        <v>28</v>
      </c>
      <c r="F673" s="37">
        <v>35</v>
      </c>
      <c r="G673" s="37">
        <v>11</v>
      </c>
      <c r="H673" s="37">
        <v>13</v>
      </c>
      <c r="I673" s="37">
        <v>7</v>
      </c>
      <c r="J673" s="37">
        <v>14</v>
      </c>
      <c r="K673" s="37">
        <v>1</v>
      </c>
      <c r="L673" s="37">
        <f>J673+H673+F673+D673+O615+M615+K615+I615+G615+E615+C615</f>
        <v>3341</v>
      </c>
      <c r="M673" s="37">
        <f>K673+I673+G673+E673+P615+N615+L615+J615+H615+F615+D615</f>
        <v>1581</v>
      </c>
      <c r="N673" s="71">
        <f t="shared" ref="N673:N693" si="86">SUM(L673,M673)</f>
        <v>4922</v>
      </c>
      <c r="O673" s="70"/>
    </row>
    <row r="674" spans="2:15" ht="15.75">
      <c r="B674" s="1040" t="s">
        <v>53</v>
      </c>
      <c r="C674" s="1041"/>
      <c r="D674" s="37">
        <v>3</v>
      </c>
      <c r="E674" s="37">
        <v>2</v>
      </c>
      <c r="F674" s="37">
        <v>0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f t="shared" ref="L674:L693" si="87">J674+H674+F674+D674+O616+M616+K616+I616+G616+E616+C616</f>
        <v>355</v>
      </c>
      <c r="M674" s="37">
        <f>K674+I674+G674+E674+P616+N616+L616+J616+H616+F616+D616</f>
        <v>85</v>
      </c>
      <c r="N674" s="71">
        <f t="shared" si="86"/>
        <v>440</v>
      </c>
      <c r="O674" s="5"/>
    </row>
    <row r="675" spans="2:15" ht="15.75">
      <c r="B675" s="1040" t="s">
        <v>54</v>
      </c>
      <c r="C675" s="1041"/>
      <c r="D675" s="37">
        <v>11</v>
      </c>
      <c r="E675" s="37">
        <v>2</v>
      </c>
      <c r="F675" s="37">
        <v>6</v>
      </c>
      <c r="G675" s="37">
        <v>0</v>
      </c>
      <c r="H675" s="37">
        <v>0</v>
      </c>
      <c r="I675" s="37">
        <v>0</v>
      </c>
      <c r="J675" s="37">
        <v>1</v>
      </c>
      <c r="K675" s="37">
        <v>0</v>
      </c>
      <c r="L675" s="37">
        <f t="shared" si="87"/>
        <v>833</v>
      </c>
      <c r="M675" s="37">
        <f t="shared" ref="M675:M693" si="88">K675+I675+G675+E675+P617+N617+L617+J617+H617+F617+D617</f>
        <v>552</v>
      </c>
      <c r="N675" s="71">
        <f t="shared" si="86"/>
        <v>1385</v>
      </c>
      <c r="O675" s="70"/>
    </row>
    <row r="676" spans="2:15" ht="15.75">
      <c r="B676" s="1040" t="s">
        <v>55</v>
      </c>
      <c r="C676" s="1041"/>
      <c r="D676" s="37">
        <v>0</v>
      </c>
      <c r="E676" s="37">
        <v>0</v>
      </c>
      <c r="F676" s="37">
        <v>0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f t="shared" si="87"/>
        <v>0</v>
      </c>
      <c r="M676" s="37">
        <f t="shared" si="88"/>
        <v>0</v>
      </c>
      <c r="N676" s="71">
        <f t="shared" si="86"/>
        <v>0</v>
      </c>
      <c r="O676" s="70"/>
    </row>
    <row r="677" spans="2:15" ht="15.75">
      <c r="B677" s="1040" t="s">
        <v>56</v>
      </c>
      <c r="C677" s="41" t="s">
        <v>99</v>
      </c>
      <c r="D677" s="37">
        <v>69</v>
      </c>
      <c r="E677" s="37">
        <v>12</v>
      </c>
      <c r="F677" s="37">
        <v>21</v>
      </c>
      <c r="G677" s="37">
        <v>4</v>
      </c>
      <c r="H677" s="37">
        <v>11</v>
      </c>
      <c r="I677" s="37">
        <v>0</v>
      </c>
      <c r="J677" s="37">
        <v>4</v>
      </c>
      <c r="K677" s="37">
        <v>1</v>
      </c>
      <c r="L677" s="37">
        <f t="shared" si="87"/>
        <v>1980</v>
      </c>
      <c r="M677" s="37">
        <f t="shared" si="88"/>
        <v>898</v>
      </c>
      <c r="N677" s="71">
        <f t="shared" si="86"/>
        <v>2878</v>
      </c>
      <c r="O677" s="70"/>
    </row>
    <row r="678" spans="2:15" ht="15.75">
      <c r="B678" s="1040"/>
      <c r="C678" s="41" t="s">
        <v>100</v>
      </c>
      <c r="D678" s="37">
        <v>146</v>
      </c>
      <c r="E678" s="37">
        <v>123</v>
      </c>
      <c r="F678" s="37">
        <v>17</v>
      </c>
      <c r="G678" s="37">
        <v>5</v>
      </c>
      <c r="H678" s="37">
        <v>2</v>
      </c>
      <c r="I678" s="37">
        <v>0</v>
      </c>
      <c r="J678" s="37">
        <v>3</v>
      </c>
      <c r="K678" s="37">
        <v>1</v>
      </c>
      <c r="L678" s="37">
        <f t="shared" si="87"/>
        <v>3823</v>
      </c>
      <c r="M678" s="37">
        <f t="shared" si="88"/>
        <v>2661</v>
      </c>
      <c r="N678" s="71">
        <f t="shared" si="86"/>
        <v>6484</v>
      </c>
      <c r="O678" s="70"/>
    </row>
    <row r="679" spans="2:15" ht="15.75">
      <c r="B679" s="1040"/>
      <c r="C679" s="41" t="s">
        <v>101</v>
      </c>
      <c r="D679" s="37">
        <v>5</v>
      </c>
      <c r="E679" s="37">
        <v>2</v>
      </c>
      <c r="F679" s="37">
        <v>0</v>
      </c>
      <c r="G679" s="37">
        <v>1</v>
      </c>
      <c r="H679" s="37">
        <v>1</v>
      </c>
      <c r="I679" s="37">
        <v>1</v>
      </c>
      <c r="J679" s="37">
        <v>0</v>
      </c>
      <c r="K679" s="37">
        <v>0</v>
      </c>
      <c r="L679" s="37">
        <f t="shared" si="87"/>
        <v>177</v>
      </c>
      <c r="M679" s="37">
        <f t="shared" si="88"/>
        <v>50</v>
      </c>
      <c r="N679" s="71">
        <f t="shared" si="86"/>
        <v>227</v>
      </c>
      <c r="O679" s="70"/>
    </row>
    <row r="680" spans="2:15" ht="15.75">
      <c r="B680" s="1040"/>
      <c r="C680" s="41" t="s">
        <v>104</v>
      </c>
      <c r="D680" s="37">
        <v>40</v>
      </c>
      <c r="E680" s="37">
        <v>17</v>
      </c>
      <c r="F680" s="37">
        <v>10</v>
      </c>
      <c r="G680" s="37">
        <v>3</v>
      </c>
      <c r="H680" s="37">
        <v>3</v>
      </c>
      <c r="I680" s="37">
        <v>1</v>
      </c>
      <c r="J680" s="37">
        <v>0</v>
      </c>
      <c r="K680" s="37">
        <v>0</v>
      </c>
      <c r="L680" s="37">
        <f t="shared" si="87"/>
        <v>1678</v>
      </c>
      <c r="M680" s="37">
        <f t="shared" si="88"/>
        <v>1193</v>
      </c>
      <c r="N680" s="71">
        <f t="shared" si="86"/>
        <v>2871</v>
      </c>
      <c r="O680" s="70"/>
    </row>
    <row r="681" spans="2:15" ht="15.75">
      <c r="B681" s="1040"/>
      <c r="C681" s="41" t="s">
        <v>105</v>
      </c>
      <c r="D681" s="37">
        <v>10</v>
      </c>
      <c r="E681" s="37">
        <v>5</v>
      </c>
      <c r="F681" s="37">
        <v>1</v>
      </c>
      <c r="G681" s="37">
        <v>1</v>
      </c>
      <c r="H681" s="37">
        <v>1</v>
      </c>
      <c r="I681" s="37">
        <v>0</v>
      </c>
      <c r="J681" s="37">
        <v>1</v>
      </c>
      <c r="K681" s="37">
        <v>0</v>
      </c>
      <c r="L681" s="37">
        <f t="shared" si="87"/>
        <v>841</v>
      </c>
      <c r="M681" s="37">
        <f t="shared" si="88"/>
        <v>496</v>
      </c>
      <c r="N681" s="71">
        <f t="shared" si="86"/>
        <v>1337</v>
      </c>
      <c r="O681" s="70"/>
    </row>
    <row r="682" spans="2:15" ht="15.75">
      <c r="B682" s="1040"/>
      <c r="C682" s="41" t="s">
        <v>106</v>
      </c>
      <c r="D682" s="37">
        <v>48</v>
      </c>
      <c r="E682" s="37">
        <v>21</v>
      </c>
      <c r="F682" s="37">
        <v>26</v>
      </c>
      <c r="G682" s="37">
        <v>8</v>
      </c>
      <c r="H682" s="37">
        <v>6</v>
      </c>
      <c r="I682" s="37">
        <v>2</v>
      </c>
      <c r="J682" s="37">
        <v>0</v>
      </c>
      <c r="K682" s="37">
        <v>0</v>
      </c>
      <c r="L682" s="37">
        <f t="shared" si="87"/>
        <v>1595</v>
      </c>
      <c r="M682" s="37">
        <f t="shared" si="88"/>
        <v>1105</v>
      </c>
      <c r="N682" s="71">
        <f t="shared" si="86"/>
        <v>2700</v>
      </c>
      <c r="O682" s="70"/>
    </row>
    <row r="683" spans="2:15" ht="15.75">
      <c r="B683" s="1040" t="s">
        <v>63</v>
      </c>
      <c r="C683" s="1041"/>
      <c r="D683" s="37">
        <v>13</v>
      </c>
      <c r="E683" s="37">
        <v>14</v>
      </c>
      <c r="F683" s="37">
        <v>15</v>
      </c>
      <c r="G683" s="37">
        <v>13</v>
      </c>
      <c r="H683" s="37">
        <v>2</v>
      </c>
      <c r="I683" s="37">
        <v>2</v>
      </c>
      <c r="J683" s="37">
        <v>1</v>
      </c>
      <c r="K683" s="37">
        <v>1</v>
      </c>
      <c r="L683" s="37">
        <f t="shared" si="87"/>
        <v>446</v>
      </c>
      <c r="M683" s="37">
        <f t="shared" si="88"/>
        <v>266</v>
      </c>
      <c r="N683" s="71">
        <f t="shared" si="86"/>
        <v>712</v>
      </c>
      <c r="O683" s="70"/>
    </row>
    <row r="684" spans="2:15" ht="15.75">
      <c r="B684" s="1040" t="s">
        <v>64</v>
      </c>
      <c r="C684" s="1041"/>
      <c r="D684" s="37">
        <v>35</v>
      </c>
      <c r="E684" s="37">
        <v>14</v>
      </c>
      <c r="F684" s="37">
        <v>12</v>
      </c>
      <c r="G684" s="37">
        <v>5</v>
      </c>
      <c r="H684" s="37">
        <v>5</v>
      </c>
      <c r="I684" s="37">
        <v>0</v>
      </c>
      <c r="J684" s="37">
        <v>0</v>
      </c>
      <c r="K684" s="37">
        <v>0</v>
      </c>
      <c r="L684" s="37">
        <f t="shared" si="87"/>
        <v>929</v>
      </c>
      <c r="M684" s="37">
        <f t="shared" si="88"/>
        <v>377</v>
      </c>
      <c r="N684" s="71">
        <f t="shared" si="86"/>
        <v>1306</v>
      </c>
      <c r="O684" s="70"/>
    </row>
    <row r="685" spans="2:15" ht="15.75">
      <c r="B685" s="1040" t="s">
        <v>133</v>
      </c>
      <c r="C685" s="1041"/>
      <c r="D685" s="37">
        <v>107</v>
      </c>
      <c r="E685" s="37">
        <v>43</v>
      </c>
      <c r="F685" s="37">
        <v>55</v>
      </c>
      <c r="G685" s="37">
        <v>10</v>
      </c>
      <c r="H685" s="37">
        <v>18</v>
      </c>
      <c r="I685" s="37">
        <v>5</v>
      </c>
      <c r="J685" s="37">
        <v>18</v>
      </c>
      <c r="K685" s="37">
        <v>3</v>
      </c>
      <c r="L685" s="37">
        <f t="shared" si="87"/>
        <v>2094</v>
      </c>
      <c r="M685" s="37">
        <f t="shared" si="88"/>
        <v>920</v>
      </c>
      <c r="N685" s="71">
        <f t="shared" si="86"/>
        <v>3014</v>
      </c>
      <c r="O685" s="70"/>
    </row>
    <row r="686" spans="2:15" ht="15.75">
      <c r="B686" s="1040" t="s">
        <v>135</v>
      </c>
      <c r="C686" s="1041"/>
      <c r="D686" s="37">
        <v>109</v>
      </c>
      <c r="E686" s="37">
        <v>55</v>
      </c>
      <c r="F686" s="37">
        <v>25</v>
      </c>
      <c r="G686" s="37">
        <v>4</v>
      </c>
      <c r="H686" s="37">
        <v>9</v>
      </c>
      <c r="I686" s="37">
        <v>1</v>
      </c>
      <c r="J686" s="37">
        <v>3</v>
      </c>
      <c r="K686" s="37">
        <v>0</v>
      </c>
      <c r="L686" s="37">
        <f t="shared" si="87"/>
        <v>2595</v>
      </c>
      <c r="M686" s="37">
        <f t="shared" si="88"/>
        <v>1202</v>
      </c>
      <c r="N686" s="71">
        <f t="shared" si="86"/>
        <v>3797</v>
      </c>
      <c r="O686" s="70"/>
    </row>
    <row r="687" spans="2:15" ht="15.75">
      <c r="B687" s="1040" t="s">
        <v>134</v>
      </c>
      <c r="C687" s="1041"/>
      <c r="D687" s="37">
        <v>39</v>
      </c>
      <c r="E687" s="37">
        <v>16</v>
      </c>
      <c r="F687" s="37">
        <v>17</v>
      </c>
      <c r="G687" s="37">
        <v>1</v>
      </c>
      <c r="H687" s="37">
        <v>5</v>
      </c>
      <c r="I687" s="37">
        <v>1</v>
      </c>
      <c r="J687" s="37">
        <v>1</v>
      </c>
      <c r="K687" s="37">
        <v>0</v>
      </c>
      <c r="L687" s="37">
        <f t="shared" si="87"/>
        <v>1252</v>
      </c>
      <c r="M687" s="37">
        <f t="shared" si="88"/>
        <v>613</v>
      </c>
      <c r="N687" s="71">
        <f t="shared" si="86"/>
        <v>1865</v>
      </c>
      <c r="O687" s="70"/>
    </row>
    <row r="688" spans="2:15" ht="15.75">
      <c r="B688" s="1040" t="s">
        <v>68</v>
      </c>
      <c r="C688" s="1041"/>
      <c r="D688" s="37">
        <v>18</v>
      </c>
      <c r="E688" s="37">
        <v>2</v>
      </c>
      <c r="F688" s="37">
        <v>2</v>
      </c>
      <c r="G688" s="37">
        <v>0</v>
      </c>
      <c r="H688" s="37">
        <v>1</v>
      </c>
      <c r="I688" s="37">
        <v>0</v>
      </c>
      <c r="J688" s="37">
        <v>0</v>
      </c>
      <c r="K688" s="37">
        <v>0</v>
      </c>
      <c r="L688" s="37">
        <f t="shared" si="87"/>
        <v>560</v>
      </c>
      <c r="M688" s="37">
        <f t="shared" si="88"/>
        <v>188</v>
      </c>
      <c r="N688" s="71">
        <f t="shared" si="86"/>
        <v>748</v>
      </c>
      <c r="O688" s="70"/>
    </row>
    <row r="689" spans="1:15" ht="15.75">
      <c r="B689" s="1040" t="s">
        <v>69</v>
      </c>
      <c r="C689" s="1041"/>
      <c r="D689" s="37">
        <v>26</v>
      </c>
      <c r="E689" s="37">
        <v>9</v>
      </c>
      <c r="F689" s="37">
        <v>10</v>
      </c>
      <c r="G689" s="37">
        <v>4</v>
      </c>
      <c r="H689" s="37">
        <v>5</v>
      </c>
      <c r="I689" s="37">
        <v>11</v>
      </c>
      <c r="J689" s="37">
        <v>2</v>
      </c>
      <c r="K689" s="37">
        <v>0</v>
      </c>
      <c r="L689" s="37">
        <f t="shared" si="87"/>
        <v>695</v>
      </c>
      <c r="M689" s="37">
        <f t="shared" si="88"/>
        <v>235</v>
      </c>
      <c r="N689" s="71">
        <f t="shared" si="86"/>
        <v>930</v>
      </c>
      <c r="O689" s="70"/>
    </row>
    <row r="690" spans="1:15" ht="15.75">
      <c r="B690" s="1040" t="s">
        <v>70</v>
      </c>
      <c r="C690" s="1041"/>
      <c r="D690" s="37">
        <v>142</v>
      </c>
      <c r="E690" s="37">
        <v>37</v>
      </c>
      <c r="F690" s="37">
        <v>74</v>
      </c>
      <c r="G690" s="37">
        <v>10</v>
      </c>
      <c r="H690" s="37">
        <v>24</v>
      </c>
      <c r="I690" s="37">
        <v>3</v>
      </c>
      <c r="J690" s="37">
        <v>8</v>
      </c>
      <c r="K690" s="37">
        <v>2</v>
      </c>
      <c r="L690" s="37">
        <f t="shared" si="87"/>
        <v>2822</v>
      </c>
      <c r="M690" s="37">
        <f t="shared" si="88"/>
        <v>961</v>
      </c>
      <c r="N690" s="71">
        <f t="shared" si="86"/>
        <v>3783</v>
      </c>
      <c r="O690" s="70"/>
    </row>
    <row r="691" spans="1:15" ht="15.75">
      <c r="B691" s="1040" t="s">
        <v>71</v>
      </c>
      <c r="C691" s="1041"/>
      <c r="D691" s="37">
        <v>50</v>
      </c>
      <c r="E691" s="37">
        <v>18</v>
      </c>
      <c r="F691" s="37">
        <v>6</v>
      </c>
      <c r="G691" s="37">
        <v>2</v>
      </c>
      <c r="H691" s="37">
        <v>0</v>
      </c>
      <c r="I691" s="37">
        <v>0</v>
      </c>
      <c r="J691" s="37">
        <v>0</v>
      </c>
      <c r="K691" s="37">
        <v>0</v>
      </c>
      <c r="L691" s="37">
        <f t="shared" si="87"/>
        <v>738</v>
      </c>
      <c r="M691" s="37">
        <f t="shared" si="88"/>
        <v>272</v>
      </c>
      <c r="N691" s="71">
        <f t="shared" si="86"/>
        <v>1010</v>
      </c>
      <c r="O691" s="70"/>
    </row>
    <row r="692" spans="1:15" ht="15.75">
      <c r="B692" s="1040" t="s">
        <v>72</v>
      </c>
      <c r="C692" s="1041"/>
      <c r="D692" s="37">
        <v>696</v>
      </c>
      <c r="E692" s="37">
        <v>254</v>
      </c>
      <c r="F692" s="37">
        <v>253</v>
      </c>
      <c r="G692" s="37">
        <v>70</v>
      </c>
      <c r="H692" s="37">
        <v>113</v>
      </c>
      <c r="I692" s="37">
        <v>24</v>
      </c>
      <c r="J692" s="37">
        <v>101</v>
      </c>
      <c r="K692" s="37">
        <v>52</v>
      </c>
      <c r="L692" s="37">
        <f t="shared" si="87"/>
        <v>15725</v>
      </c>
      <c r="M692" s="37">
        <f t="shared" si="88"/>
        <v>6340</v>
      </c>
      <c r="N692" s="71">
        <f t="shared" si="86"/>
        <v>22065</v>
      </c>
      <c r="O692" s="70"/>
    </row>
    <row r="693" spans="1:15" ht="15.75">
      <c r="B693" s="1042" t="s">
        <v>32</v>
      </c>
      <c r="C693" s="1043"/>
      <c r="D693" s="38">
        <f t="shared" ref="D693:K693" si="89">SUM(D673:D692)</f>
        <v>1648</v>
      </c>
      <c r="E693" s="38">
        <f t="shared" si="89"/>
        <v>674</v>
      </c>
      <c r="F693" s="38">
        <f t="shared" si="89"/>
        <v>585</v>
      </c>
      <c r="G693" s="38">
        <f t="shared" si="89"/>
        <v>152</v>
      </c>
      <c r="H693" s="38">
        <f t="shared" si="89"/>
        <v>219</v>
      </c>
      <c r="I693" s="38">
        <f t="shared" si="89"/>
        <v>58</v>
      </c>
      <c r="J693" s="38">
        <f t="shared" si="89"/>
        <v>157</v>
      </c>
      <c r="K693" s="38">
        <f t="shared" si="89"/>
        <v>61</v>
      </c>
      <c r="L693" s="37">
        <f t="shared" si="87"/>
        <v>42479</v>
      </c>
      <c r="M693" s="37">
        <f t="shared" si="88"/>
        <v>19995</v>
      </c>
      <c r="N693" s="71">
        <f t="shared" si="86"/>
        <v>62474</v>
      </c>
      <c r="O693" s="70"/>
    </row>
    <row r="694" spans="1:15">
      <c r="O694" s="5"/>
    </row>
    <row r="696" spans="1:15" ht="20.25">
      <c r="A696" s="1044"/>
      <c r="B696" s="1044"/>
      <c r="C696" s="1044"/>
      <c r="D696" s="1044"/>
      <c r="E696" s="1044"/>
      <c r="F696" s="1044"/>
      <c r="G696" s="1044"/>
      <c r="H696" s="1044"/>
      <c r="I696" s="1044"/>
      <c r="J696" s="1044"/>
      <c r="K696" s="1044"/>
      <c r="L696" s="1044"/>
      <c r="M696" s="1044"/>
      <c r="N696" s="1044"/>
      <c r="O696" s="1044"/>
    </row>
    <row r="697" spans="1:15" ht="30.75">
      <c r="A697" s="1045" t="s">
        <v>24</v>
      </c>
      <c r="B697" s="1045"/>
      <c r="C697" s="1045"/>
      <c r="D697" s="1045"/>
      <c r="E697" s="1045"/>
      <c r="F697" s="1045"/>
      <c r="G697" s="1045"/>
      <c r="H697" s="1045"/>
      <c r="I697" s="1045"/>
      <c r="J697" s="1045"/>
      <c r="K697" s="1045"/>
      <c r="L697" s="1045"/>
      <c r="M697" s="1045"/>
      <c r="N697" s="1045"/>
      <c r="O697" s="1045"/>
    </row>
    <row r="698" spans="1:15" ht="20.25">
      <c r="A698" s="1"/>
      <c r="B698" s="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1:15">
      <c r="A699" s="985" t="s">
        <v>40</v>
      </c>
      <c r="B699" s="985"/>
      <c r="C699" s="985" t="s">
        <v>46</v>
      </c>
      <c r="D699" s="985"/>
      <c r="E699" s="985" t="s">
        <v>47</v>
      </c>
      <c r="F699" s="985"/>
      <c r="G699" s="985" t="s">
        <v>48</v>
      </c>
      <c r="H699" s="985"/>
      <c r="I699" s="985" t="s">
        <v>49</v>
      </c>
      <c r="J699" s="985"/>
      <c r="K699" s="985" t="s">
        <v>50</v>
      </c>
      <c r="L699" s="985"/>
      <c r="M699" s="985" t="s">
        <v>51</v>
      </c>
      <c r="N699" s="985"/>
      <c r="O699" s="985"/>
    </row>
    <row r="700" spans="1:15">
      <c r="A700" s="985"/>
      <c r="B700" s="985"/>
      <c r="C700" s="985"/>
      <c r="D700" s="985"/>
      <c r="E700" s="985"/>
      <c r="F700" s="985"/>
      <c r="G700" s="985"/>
      <c r="H700" s="985"/>
      <c r="I700" s="985"/>
      <c r="J700" s="985"/>
      <c r="K700" s="985"/>
      <c r="L700" s="985"/>
      <c r="M700" s="985"/>
      <c r="N700" s="985"/>
      <c r="O700" s="985"/>
    </row>
    <row r="701" spans="1:15" ht="15.75">
      <c r="A701" s="985"/>
      <c r="B701" s="985"/>
      <c r="C701" s="18" t="s">
        <v>33</v>
      </c>
      <c r="D701" s="18" t="s">
        <v>34</v>
      </c>
      <c r="E701" s="18" t="s">
        <v>33</v>
      </c>
      <c r="F701" s="18" t="s">
        <v>34</v>
      </c>
      <c r="G701" s="18" t="s">
        <v>33</v>
      </c>
      <c r="H701" s="18" t="s">
        <v>34</v>
      </c>
      <c r="I701" s="18" t="s">
        <v>33</v>
      </c>
      <c r="J701" s="18" t="s">
        <v>34</v>
      </c>
      <c r="K701" s="18" t="s">
        <v>33</v>
      </c>
      <c r="L701" s="18" t="s">
        <v>34</v>
      </c>
      <c r="M701" s="18" t="s">
        <v>33</v>
      </c>
      <c r="N701" s="18" t="s">
        <v>34</v>
      </c>
      <c r="O701" s="18" t="s">
        <v>35</v>
      </c>
    </row>
    <row r="702" spans="1:15" ht="15.75">
      <c r="A702" s="989" t="s">
        <v>52</v>
      </c>
      <c r="B702" s="989"/>
      <c r="C702" s="4">
        <v>38196</v>
      </c>
      <c r="D702" s="4">
        <v>30804</v>
      </c>
      <c r="E702" s="4">
        <v>21313</v>
      </c>
      <c r="F702" s="4">
        <v>14638</v>
      </c>
      <c r="G702" s="4">
        <v>12405</v>
      </c>
      <c r="H702" s="4">
        <v>6481</v>
      </c>
      <c r="I702" s="4">
        <v>5715</v>
      </c>
      <c r="J702" s="4">
        <v>2272</v>
      </c>
      <c r="K702" s="4">
        <v>1325</v>
      </c>
      <c r="L702" s="4">
        <v>378</v>
      </c>
      <c r="M702" s="4">
        <f>K702+I702+G702+E702+C702+M586+K586+I586+G586+E586+C586</f>
        <v>298147</v>
      </c>
      <c r="N702" s="4">
        <f>L702+J702+H702+F702+D702+N586+L586+J586+H586+F586+D586</f>
        <v>250665</v>
      </c>
      <c r="O702" s="4">
        <f>SUM(N702,M702)</f>
        <v>548812</v>
      </c>
    </row>
    <row r="703" spans="1:15" ht="15.75">
      <c r="A703" s="989" t="s">
        <v>53</v>
      </c>
      <c r="B703" s="989"/>
      <c r="C703" s="4">
        <v>18399</v>
      </c>
      <c r="D703" s="4">
        <v>17121</v>
      </c>
      <c r="E703" s="4">
        <v>9873</v>
      </c>
      <c r="F703" s="4">
        <v>8521</v>
      </c>
      <c r="G703" s="4">
        <v>4632</v>
      </c>
      <c r="H703" s="4">
        <v>3693</v>
      </c>
      <c r="I703" s="4">
        <v>1521</v>
      </c>
      <c r="J703" s="4">
        <v>1472</v>
      </c>
      <c r="K703" s="4">
        <v>544</v>
      </c>
      <c r="L703" s="4">
        <v>258</v>
      </c>
      <c r="M703" s="4">
        <f t="shared" ref="M703:M722" si="90">K703+I703+G703+E703+C703+M587+K587+I587+G587+E587+C587</f>
        <v>149154</v>
      </c>
      <c r="N703" s="4">
        <f t="shared" ref="N703:N722" si="91">L703+J703+H703+F703+D703+N587+L587+J587+H587+F587+D587</f>
        <v>128052</v>
      </c>
      <c r="O703" s="4">
        <f>SUM(N703,M703)</f>
        <v>277206</v>
      </c>
    </row>
    <row r="704" spans="1:15" ht="15.75">
      <c r="A704" s="989" t="s">
        <v>54</v>
      </c>
      <c r="B704" s="989"/>
      <c r="C704" s="4">
        <v>15378</v>
      </c>
      <c r="D704" s="4">
        <v>12429</v>
      </c>
      <c r="E704" s="4">
        <v>7650</v>
      </c>
      <c r="F704" s="4">
        <v>5961</v>
      </c>
      <c r="G704" s="4">
        <v>3312</v>
      </c>
      <c r="H704" s="4">
        <v>2224</v>
      </c>
      <c r="I704" s="4">
        <v>1481</v>
      </c>
      <c r="J704" s="4">
        <v>705</v>
      </c>
      <c r="K704" s="4">
        <v>359</v>
      </c>
      <c r="L704" s="4">
        <v>164</v>
      </c>
      <c r="M704" s="4">
        <f t="shared" si="90"/>
        <v>110274</v>
      </c>
      <c r="N704" s="4">
        <f t="shared" si="91"/>
        <v>94938</v>
      </c>
      <c r="O704" s="4">
        <f t="shared" ref="O704:O722" si="92">SUM(N704,M704)</f>
        <v>205212</v>
      </c>
    </row>
    <row r="705" spans="1:15" ht="15.75">
      <c r="A705" s="989" t="s">
        <v>55</v>
      </c>
      <c r="B705" s="989"/>
      <c r="C705" s="4">
        <v>19299</v>
      </c>
      <c r="D705" s="4">
        <v>16269</v>
      </c>
      <c r="E705" s="4">
        <v>7594</v>
      </c>
      <c r="F705" s="4">
        <v>5453</v>
      </c>
      <c r="G705" s="4">
        <v>4204</v>
      </c>
      <c r="H705" s="4">
        <v>2446</v>
      </c>
      <c r="I705" s="4">
        <v>2158</v>
      </c>
      <c r="J705" s="4">
        <v>956</v>
      </c>
      <c r="K705" s="4">
        <v>573</v>
      </c>
      <c r="L705" s="4">
        <v>181</v>
      </c>
      <c r="M705" s="4">
        <f t="shared" si="90"/>
        <v>138710</v>
      </c>
      <c r="N705" s="4">
        <f t="shared" si="91"/>
        <v>120081</v>
      </c>
      <c r="O705" s="4">
        <f t="shared" si="92"/>
        <v>258791</v>
      </c>
    </row>
    <row r="706" spans="1:15" ht="15.75">
      <c r="A706" s="1046" t="s">
        <v>56</v>
      </c>
      <c r="B706" s="3" t="s">
        <v>57</v>
      </c>
      <c r="C706" s="4">
        <v>14087</v>
      </c>
      <c r="D706" s="4">
        <v>13065</v>
      </c>
      <c r="E706" s="4">
        <v>6605</v>
      </c>
      <c r="F706" s="4">
        <v>5750</v>
      </c>
      <c r="G706" s="4">
        <v>2473</v>
      </c>
      <c r="H706" s="4">
        <v>1614</v>
      </c>
      <c r="I706" s="4">
        <v>1209</v>
      </c>
      <c r="J706" s="4">
        <v>683</v>
      </c>
      <c r="K706" s="4">
        <v>307</v>
      </c>
      <c r="L706" s="4">
        <v>141</v>
      </c>
      <c r="M706" s="4">
        <f t="shared" si="90"/>
        <v>102094</v>
      </c>
      <c r="N706" s="4">
        <f t="shared" si="91"/>
        <v>93748</v>
      </c>
      <c r="O706" s="4">
        <f t="shared" si="92"/>
        <v>195842</v>
      </c>
    </row>
    <row r="707" spans="1:15" ht="15.75">
      <c r="A707" s="1046"/>
      <c r="B707" s="3" t="s">
        <v>58</v>
      </c>
      <c r="C707" s="4">
        <v>25300</v>
      </c>
      <c r="D707" s="4">
        <v>21162</v>
      </c>
      <c r="E707" s="4">
        <v>8533</v>
      </c>
      <c r="F707" s="4">
        <v>6671</v>
      </c>
      <c r="G707" s="4">
        <v>4478</v>
      </c>
      <c r="H707" s="4">
        <v>2755</v>
      </c>
      <c r="I707" s="4">
        <v>2073</v>
      </c>
      <c r="J707" s="4">
        <v>942</v>
      </c>
      <c r="K707" s="4">
        <v>540</v>
      </c>
      <c r="L707" s="4">
        <v>154</v>
      </c>
      <c r="M707" s="4">
        <f t="shared" si="90"/>
        <v>191874</v>
      </c>
      <c r="N707" s="4">
        <f t="shared" si="91"/>
        <v>168243</v>
      </c>
      <c r="O707" s="4">
        <f t="shared" si="92"/>
        <v>360117</v>
      </c>
    </row>
    <row r="708" spans="1:15" ht="15.75">
      <c r="A708" s="1046"/>
      <c r="B708" s="3" t="s">
        <v>59</v>
      </c>
      <c r="C708" s="4">
        <v>13167</v>
      </c>
      <c r="D708" s="4">
        <v>11761</v>
      </c>
      <c r="E708" s="4">
        <v>6303</v>
      </c>
      <c r="F708" s="4">
        <v>6127</v>
      </c>
      <c r="G708" s="4">
        <v>3148</v>
      </c>
      <c r="H708" s="4">
        <v>2346</v>
      </c>
      <c r="I708" s="4">
        <v>1418</v>
      </c>
      <c r="J708" s="4">
        <v>778</v>
      </c>
      <c r="K708" s="4">
        <v>332</v>
      </c>
      <c r="L708" s="4">
        <v>171</v>
      </c>
      <c r="M708" s="4">
        <f t="shared" si="90"/>
        <v>96988</v>
      </c>
      <c r="N708" s="4">
        <f t="shared" si="91"/>
        <v>86708</v>
      </c>
      <c r="O708" s="4">
        <f t="shared" si="92"/>
        <v>183696</v>
      </c>
    </row>
    <row r="709" spans="1:15" ht="15.75">
      <c r="A709" s="1046"/>
      <c r="B709" s="3" t="s">
        <v>60</v>
      </c>
      <c r="C709" s="4">
        <v>8581</v>
      </c>
      <c r="D709" s="4">
        <v>7444</v>
      </c>
      <c r="E709" s="4">
        <v>4123</v>
      </c>
      <c r="F709" s="4">
        <v>3485</v>
      </c>
      <c r="G709" s="4">
        <v>1740</v>
      </c>
      <c r="H709" s="4">
        <v>1199</v>
      </c>
      <c r="I709" s="4">
        <v>728</v>
      </c>
      <c r="J709" s="4">
        <v>414</v>
      </c>
      <c r="K709" s="4">
        <v>182</v>
      </c>
      <c r="L709" s="4">
        <v>107</v>
      </c>
      <c r="M709" s="4">
        <f t="shared" si="90"/>
        <v>60581</v>
      </c>
      <c r="N709" s="4">
        <f t="shared" si="91"/>
        <v>55076</v>
      </c>
      <c r="O709" s="4">
        <f t="shared" si="92"/>
        <v>115657</v>
      </c>
    </row>
    <row r="710" spans="1:15" ht="15.75">
      <c r="A710" s="1046"/>
      <c r="B710" s="3" t="s">
        <v>61</v>
      </c>
      <c r="C710" s="4">
        <v>17584</v>
      </c>
      <c r="D710" s="4">
        <v>15812</v>
      </c>
      <c r="E710" s="4">
        <v>8099</v>
      </c>
      <c r="F710" s="4">
        <v>7775</v>
      </c>
      <c r="G710" s="4">
        <v>3525</v>
      </c>
      <c r="H710" s="4">
        <v>2545</v>
      </c>
      <c r="I710" s="4">
        <v>1632</v>
      </c>
      <c r="J710" s="4">
        <v>961</v>
      </c>
      <c r="K710" s="4">
        <v>424</v>
      </c>
      <c r="L710" s="4">
        <v>174</v>
      </c>
      <c r="M710" s="4">
        <f t="shared" si="90"/>
        <v>123806</v>
      </c>
      <c r="N710" s="4">
        <f t="shared" si="91"/>
        <v>110589</v>
      </c>
      <c r="O710" s="4">
        <f t="shared" si="92"/>
        <v>234395</v>
      </c>
    </row>
    <row r="711" spans="1:15" ht="15.75">
      <c r="A711" s="1046"/>
      <c r="B711" s="3" t="s">
        <v>62</v>
      </c>
      <c r="C711" s="4">
        <v>12518</v>
      </c>
      <c r="D711" s="4">
        <v>10799</v>
      </c>
      <c r="E711" s="4">
        <v>5696</v>
      </c>
      <c r="F711" s="4">
        <v>4986</v>
      </c>
      <c r="G711" s="4">
        <v>2479</v>
      </c>
      <c r="H711" s="4">
        <v>1787</v>
      </c>
      <c r="I711" s="4">
        <v>1184</v>
      </c>
      <c r="J711" s="4">
        <v>516</v>
      </c>
      <c r="K711" s="4">
        <v>412</v>
      </c>
      <c r="L711" s="4">
        <v>163</v>
      </c>
      <c r="M711" s="4">
        <f t="shared" si="90"/>
        <v>89923</v>
      </c>
      <c r="N711" s="4">
        <f t="shared" si="91"/>
        <v>81080</v>
      </c>
      <c r="O711" s="4">
        <f t="shared" si="92"/>
        <v>171003</v>
      </c>
    </row>
    <row r="712" spans="1:15" ht="15.75">
      <c r="A712" s="989" t="s">
        <v>63</v>
      </c>
      <c r="B712" s="989"/>
      <c r="C712" s="4">
        <v>23901</v>
      </c>
      <c r="D712" s="4">
        <v>20445</v>
      </c>
      <c r="E712" s="4">
        <v>12086</v>
      </c>
      <c r="F712" s="4">
        <v>10029</v>
      </c>
      <c r="G712" s="4">
        <v>5974</v>
      </c>
      <c r="H712" s="4">
        <v>4292</v>
      </c>
      <c r="I712" s="4">
        <v>3204</v>
      </c>
      <c r="J712" s="4">
        <v>1831</v>
      </c>
      <c r="K712" s="4">
        <v>923</v>
      </c>
      <c r="L712" s="4">
        <v>492</v>
      </c>
      <c r="M712" s="4">
        <f t="shared" si="90"/>
        <v>177181</v>
      </c>
      <c r="N712" s="4">
        <f t="shared" si="91"/>
        <v>152258</v>
      </c>
      <c r="O712" s="4">
        <f t="shared" si="92"/>
        <v>329439</v>
      </c>
    </row>
    <row r="713" spans="1:15" ht="15.75">
      <c r="A713" s="989" t="s">
        <v>64</v>
      </c>
      <c r="B713" s="989"/>
      <c r="C713" s="4">
        <v>26621</v>
      </c>
      <c r="D713" s="4">
        <v>21822</v>
      </c>
      <c r="E713" s="4">
        <v>14333</v>
      </c>
      <c r="F713" s="4">
        <v>11083</v>
      </c>
      <c r="G713" s="4">
        <v>7768</v>
      </c>
      <c r="H713" s="4">
        <v>5108</v>
      </c>
      <c r="I713" s="4">
        <v>4536</v>
      </c>
      <c r="J713" s="4">
        <v>2411</v>
      </c>
      <c r="K713" s="4">
        <v>1338</v>
      </c>
      <c r="L713" s="4">
        <v>567</v>
      </c>
      <c r="M713" s="4">
        <f t="shared" si="90"/>
        <v>192161</v>
      </c>
      <c r="N713" s="4">
        <f t="shared" si="91"/>
        <v>162384</v>
      </c>
      <c r="O713" s="4">
        <f t="shared" si="92"/>
        <v>354545</v>
      </c>
    </row>
    <row r="714" spans="1:15" ht="15.75">
      <c r="A714" s="989" t="s">
        <v>65</v>
      </c>
      <c r="B714" s="989"/>
      <c r="C714" s="4">
        <v>15445</v>
      </c>
      <c r="D714" s="4">
        <v>13100</v>
      </c>
      <c r="E714" s="4">
        <v>8847</v>
      </c>
      <c r="F714" s="4">
        <v>7464</v>
      </c>
      <c r="G714" s="4">
        <v>5073</v>
      </c>
      <c r="H714" s="4">
        <v>3632</v>
      </c>
      <c r="I714" s="4">
        <v>2915</v>
      </c>
      <c r="J714" s="4">
        <v>1679</v>
      </c>
      <c r="K714" s="4">
        <v>970</v>
      </c>
      <c r="L714" s="4">
        <v>435</v>
      </c>
      <c r="M714" s="4">
        <f t="shared" si="90"/>
        <v>113131</v>
      </c>
      <c r="N714" s="4">
        <f t="shared" si="91"/>
        <v>99038</v>
      </c>
      <c r="O714" s="4">
        <f t="shared" si="92"/>
        <v>212169</v>
      </c>
    </row>
    <row r="715" spans="1:15" ht="15.75">
      <c r="A715" s="989" t="s">
        <v>66</v>
      </c>
      <c r="B715" s="989"/>
      <c r="C715" s="4">
        <v>17395</v>
      </c>
      <c r="D715" s="4">
        <v>15500</v>
      </c>
      <c r="E715" s="4">
        <v>8380</v>
      </c>
      <c r="F715" s="4">
        <v>7681</v>
      </c>
      <c r="G715" s="4">
        <v>4530</v>
      </c>
      <c r="H715" s="4">
        <v>3205</v>
      </c>
      <c r="I715" s="4">
        <v>2309</v>
      </c>
      <c r="J715" s="4">
        <v>1254</v>
      </c>
      <c r="K715" s="4">
        <v>575</v>
      </c>
      <c r="L715" s="4">
        <v>383</v>
      </c>
      <c r="M715" s="4">
        <f t="shared" si="90"/>
        <v>130389</v>
      </c>
      <c r="N715" s="4">
        <f t="shared" si="91"/>
        <v>114716</v>
      </c>
      <c r="O715" s="4">
        <f t="shared" si="92"/>
        <v>245105</v>
      </c>
    </row>
    <row r="716" spans="1:15" ht="15.75">
      <c r="A716" s="989" t="s">
        <v>67</v>
      </c>
      <c r="B716" s="989"/>
      <c r="C716" s="4">
        <v>16299</v>
      </c>
      <c r="D716" s="4">
        <v>12518</v>
      </c>
      <c r="E716" s="4">
        <v>7205</v>
      </c>
      <c r="F716" s="4">
        <v>6190</v>
      </c>
      <c r="G716" s="4">
        <v>3736</v>
      </c>
      <c r="H716" s="4">
        <v>2654</v>
      </c>
      <c r="I716" s="4">
        <v>1815</v>
      </c>
      <c r="J716" s="4">
        <v>1088</v>
      </c>
      <c r="K716" s="4">
        <v>516</v>
      </c>
      <c r="L716" s="4">
        <v>263</v>
      </c>
      <c r="M716" s="4">
        <f t="shared" si="90"/>
        <v>119706</v>
      </c>
      <c r="N716" s="4">
        <f t="shared" si="91"/>
        <v>99132</v>
      </c>
      <c r="O716" s="4">
        <f t="shared" si="92"/>
        <v>218838</v>
      </c>
    </row>
    <row r="717" spans="1:15" ht="15.75">
      <c r="A717" s="989" t="s">
        <v>68</v>
      </c>
      <c r="B717" s="989"/>
      <c r="C717" s="4">
        <v>9472</v>
      </c>
      <c r="D717" s="4">
        <v>7336</v>
      </c>
      <c r="E717" s="4">
        <v>6168</v>
      </c>
      <c r="F717" s="4">
        <v>4512</v>
      </c>
      <c r="G717" s="4">
        <v>3678</v>
      </c>
      <c r="H717" s="4">
        <v>2065</v>
      </c>
      <c r="I717" s="4">
        <v>2179</v>
      </c>
      <c r="J717" s="4">
        <v>877</v>
      </c>
      <c r="K717" s="4">
        <v>570</v>
      </c>
      <c r="L717" s="4">
        <v>192</v>
      </c>
      <c r="M717" s="4">
        <f t="shared" si="90"/>
        <v>74351</v>
      </c>
      <c r="N717" s="4">
        <f t="shared" si="91"/>
        <v>60310</v>
      </c>
      <c r="O717" s="4">
        <f t="shared" si="92"/>
        <v>134661</v>
      </c>
    </row>
    <row r="718" spans="1:15" ht="15.75">
      <c r="A718" s="989" t="s">
        <v>69</v>
      </c>
      <c r="B718" s="989"/>
      <c r="C718" s="4">
        <v>15919</v>
      </c>
      <c r="D718" s="4">
        <v>11482</v>
      </c>
      <c r="E718" s="4">
        <v>8972</v>
      </c>
      <c r="F718" s="4">
        <v>6413</v>
      </c>
      <c r="G718" s="4">
        <v>4736</v>
      </c>
      <c r="H718" s="4">
        <v>2561</v>
      </c>
      <c r="I718" s="4">
        <v>2597</v>
      </c>
      <c r="J718" s="4">
        <v>1029</v>
      </c>
      <c r="K718" s="4">
        <v>743</v>
      </c>
      <c r="L718" s="4">
        <v>193</v>
      </c>
      <c r="M718" s="4">
        <f t="shared" si="90"/>
        <v>122415</v>
      </c>
      <c r="N718" s="4">
        <f t="shared" si="91"/>
        <v>96651</v>
      </c>
      <c r="O718" s="4">
        <f t="shared" si="92"/>
        <v>219066</v>
      </c>
    </row>
    <row r="719" spans="1:15" ht="15.75">
      <c r="A719" s="989" t="s">
        <v>70</v>
      </c>
      <c r="B719" s="989"/>
      <c r="C719" s="4">
        <v>25128</v>
      </c>
      <c r="D719" s="4">
        <v>20367</v>
      </c>
      <c r="E719" s="4">
        <v>15551</v>
      </c>
      <c r="F719" s="4">
        <v>13162</v>
      </c>
      <c r="G719" s="4">
        <v>8913</v>
      </c>
      <c r="H719" s="4">
        <v>5732</v>
      </c>
      <c r="I719" s="4">
        <v>4909</v>
      </c>
      <c r="J719" s="4">
        <v>2316</v>
      </c>
      <c r="K719" s="4">
        <v>1579</v>
      </c>
      <c r="L719" s="4">
        <v>566</v>
      </c>
      <c r="M719" s="4">
        <f t="shared" si="90"/>
        <v>193652</v>
      </c>
      <c r="N719" s="4">
        <f t="shared" si="91"/>
        <v>160427</v>
      </c>
      <c r="O719" s="4">
        <f t="shared" si="92"/>
        <v>354079</v>
      </c>
    </row>
    <row r="720" spans="1:15" ht="15.75">
      <c r="A720" s="989" t="s">
        <v>71</v>
      </c>
      <c r="B720" s="989"/>
      <c r="C720" s="4">
        <v>14882</v>
      </c>
      <c r="D720" s="4">
        <v>9925</v>
      </c>
      <c r="E720" s="4">
        <v>9152</v>
      </c>
      <c r="F720" s="4">
        <v>5656</v>
      </c>
      <c r="G720" s="4">
        <v>3874</v>
      </c>
      <c r="H720" s="4">
        <v>2941</v>
      </c>
      <c r="I720" s="4">
        <v>2460</v>
      </c>
      <c r="J720" s="4">
        <v>1210</v>
      </c>
      <c r="K720" s="4">
        <v>987</v>
      </c>
      <c r="L720" s="4">
        <v>450</v>
      </c>
      <c r="M720" s="4">
        <f t="shared" si="90"/>
        <v>107360</v>
      </c>
      <c r="N720" s="4">
        <f t="shared" si="91"/>
        <v>80585</v>
      </c>
      <c r="O720" s="4">
        <f t="shared" si="92"/>
        <v>187945</v>
      </c>
    </row>
    <row r="721" spans="1:16" ht="15.75">
      <c r="A721" s="989" t="s">
        <v>72</v>
      </c>
      <c r="B721" s="989"/>
      <c r="C721" s="4">
        <v>34338</v>
      </c>
      <c r="D721" s="4">
        <v>29533</v>
      </c>
      <c r="E721" s="4">
        <v>17168</v>
      </c>
      <c r="F721" s="4">
        <v>15319</v>
      </c>
      <c r="G721" s="4">
        <v>8168</v>
      </c>
      <c r="H721" s="4">
        <v>5869</v>
      </c>
      <c r="I721" s="4">
        <v>4300</v>
      </c>
      <c r="J721" s="4">
        <v>2119</v>
      </c>
      <c r="K721" s="4">
        <v>973</v>
      </c>
      <c r="L721" s="4">
        <v>443</v>
      </c>
      <c r="M721" s="4">
        <f t="shared" si="90"/>
        <v>253994</v>
      </c>
      <c r="N721" s="4">
        <f t="shared" si="91"/>
        <v>228273</v>
      </c>
      <c r="O721" s="4">
        <f t="shared" si="92"/>
        <v>482267</v>
      </c>
    </row>
    <row r="722" spans="1:16" ht="15.75">
      <c r="A722" s="992" t="s">
        <v>32</v>
      </c>
      <c r="B722" s="992"/>
      <c r="C722" s="20">
        <f t="shared" ref="C722:L722" si="93">SUM(C702:C721)</f>
        <v>381909</v>
      </c>
      <c r="D722" s="20">
        <f t="shared" si="93"/>
        <v>318694</v>
      </c>
      <c r="E722" s="20">
        <f t="shared" si="93"/>
        <v>193651</v>
      </c>
      <c r="F722" s="20">
        <f t="shared" si="93"/>
        <v>156876</v>
      </c>
      <c r="G722" s="20">
        <f t="shared" si="93"/>
        <v>98846</v>
      </c>
      <c r="H722" s="20">
        <f t="shared" si="93"/>
        <v>65149</v>
      </c>
      <c r="I722" s="20">
        <f t="shared" si="93"/>
        <v>50343</v>
      </c>
      <c r="J722" s="20">
        <f t="shared" si="93"/>
        <v>25513</v>
      </c>
      <c r="K722" s="20">
        <f t="shared" si="93"/>
        <v>14172</v>
      </c>
      <c r="L722" s="20">
        <f t="shared" si="93"/>
        <v>5875</v>
      </c>
      <c r="M722" s="4">
        <f t="shared" si="90"/>
        <v>2845891</v>
      </c>
      <c r="N722" s="4">
        <f t="shared" si="91"/>
        <v>2442954</v>
      </c>
      <c r="O722" s="4">
        <f t="shared" si="92"/>
        <v>5288845</v>
      </c>
    </row>
    <row r="726" spans="1:16" ht="30.75">
      <c r="B726" s="1045" t="s">
        <v>151</v>
      </c>
      <c r="C726" s="1045"/>
      <c r="D726" s="1045"/>
      <c r="E726" s="1045"/>
      <c r="F726" s="1045"/>
      <c r="G726" s="1045"/>
      <c r="H726" s="1045"/>
      <c r="I726" s="1045"/>
      <c r="J726" s="1045"/>
      <c r="K726" s="1045"/>
      <c r="L726" s="1045"/>
      <c r="M726" s="1045"/>
      <c r="N726" s="1045"/>
      <c r="O726" s="1045"/>
      <c r="P726" s="1045"/>
    </row>
    <row r="727" spans="1:16" ht="20.25">
      <c r="B727" s="1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5.75">
      <c r="B728" s="985" t="s">
        <v>40</v>
      </c>
      <c r="C728" s="985"/>
      <c r="D728" s="985" t="s">
        <v>46</v>
      </c>
      <c r="E728" s="985"/>
      <c r="F728" s="985" t="s">
        <v>47</v>
      </c>
      <c r="G728" s="985"/>
      <c r="H728" s="985" t="s">
        <v>48</v>
      </c>
      <c r="I728" s="985"/>
      <c r="J728" s="985" t="s">
        <v>49</v>
      </c>
      <c r="K728" s="985"/>
      <c r="L728" s="985" t="s">
        <v>50</v>
      </c>
      <c r="M728" s="985"/>
      <c r="N728" s="985" t="s">
        <v>51</v>
      </c>
      <c r="O728" s="985"/>
      <c r="P728" s="985"/>
    </row>
    <row r="729" spans="1:16" ht="15.75">
      <c r="B729" s="985"/>
      <c r="C729" s="985"/>
      <c r="D729" s="19" t="s">
        <v>33</v>
      </c>
      <c r="E729" s="19" t="s">
        <v>34</v>
      </c>
      <c r="F729" s="19" t="s">
        <v>33</v>
      </c>
      <c r="G729" s="19" t="s">
        <v>34</v>
      </c>
      <c r="H729" s="19" t="s">
        <v>33</v>
      </c>
      <c r="I729" s="19" t="s">
        <v>34</v>
      </c>
      <c r="J729" s="19" t="s">
        <v>33</v>
      </c>
      <c r="K729" s="19" t="s">
        <v>34</v>
      </c>
      <c r="L729" s="19" t="s">
        <v>33</v>
      </c>
      <c r="M729" s="19" t="s">
        <v>34</v>
      </c>
      <c r="N729" s="19" t="s">
        <v>33</v>
      </c>
      <c r="O729" s="19" t="s">
        <v>34</v>
      </c>
      <c r="P729" s="18" t="s">
        <v>35</v>
      </c>
    </row>
    <row r="730" spans="1:16" ht="15.75">
      <c r="B730" s="989" t="s">
        <v>52</v>
      </c>
      <c r="C730" s="989"/>
      <c r="D730" s="31">
        <f>O615+C702</f>
        <v>38530</v>
      </c>
      <c r="E730" s="31">
        <f>P615+D702</f>
        <v>30932</v>
      </c>
      <c r="F730" s="8">
        <f t="shared" ref="F730:M730" si="94">D673+E702</f>
        <v>21394</v>
      </c>
      <c r="G730" s="8">
        <f t="shared" si="94"/>
        <v>14666</v>
      </c>
      <c r="H730" s="8">
        <f t="shared" si="94"/>
        <v>12440</v>
      </c>
      <c r="I730" s="8">
        <f t="shared" si="94"/>
        <v>6492</v>
      </c>
      <c r="J730" s="8">
        <f t="shared" si="94"/>
        <v>5728</v>
      </c>
      <c r="K730" s="8">
        <f t="shared" si="94"/>
        <v>2279</v>
      </c>
      <c r="L730" s="8">
        <f t="shared" si="94"/>
        <v>1339</v>
      </c>
      <c r="M730" s="8">
        <f t="shared" si="94"/>
        <v>379</v>
      </c>
      <c r="N730" s="8">
        <f>L730+J730+H730+F730+D730+N644+L644+J644+H644+F644+D644</f>
        <v>301488</v>
      </c>
      <c r="O730" s="8">
        <f>M730+K730+I730+G730+E730+O644+M644+K644+I644+G644+E644</f>
        <v>250256</v>
      </c>
      <c r="P730" s="8">
        <v>551744</v>
      </c>
    </row>
    <row r="731" spans="1:16" ht="15.75">
      <c r="B731" s="989" t="s">
        <v>53</v>
      </c>
      <c r="C731" s="989"/>
      <c r="D731" s="31">
        <f t="shared" ref="D731:D749" si="95">O616+C703</f>
        <v>18442</v>
      </c>
      <c r="E731" s="31">
        <f t="shared" ref="E731:E749" si="96">P616+D703</f>
        <v>17130</v>
      </c>
      <c r="F731" s="8">
        <f t="shared" ref="F731:F749" si="97">D674+E703</f>
        <v>9876</v>
      </c>
      <c r="G731" s="8">
        <f t="shared" ref="G731:G749" si="98">E674+F703</f>
        <v>8523</v>
      </c>
      <c r="H731" s="8">
        <f t="shared" ref="H731:H749" si="99">F674+G703</f>
        <v>4632</v>
      </c>
      <c r="I731" s="8">
        <f t="shared" ref="I731:I749" si="100">G674+H703</f>
        <v>3693</v>
      </c>
      <c r="J731" s="8">
        <f t="shared" ref="J731:J749" si="101">H674+I703</f>
        <v>1521</v>
      </c>
      <c r="K731" s="8">
        <f t="shared" ref="K731:K749" si="102">I674+J703</f>
        <v>1472</v>
      </c>
      <c r="L731" s="8">
        <f t="shared" ref="L731:L749" si="103">J674+K703</f>
        <v>544</v>
      </c>
      <c r="M731" s="8">
        <f t="shared" ref="M731:M749" si="104">K674+L703</f>
        <v>258</v>
      </c>
      <c r="N731" s="8">
        <f t="shared" ref="N731:N750" si="105">L731+J731+H731+F731+D731+N645+L645+J645+H645+F645+D645</f>
        <v>149509</v>
      </c>
      <c r="O731" s="8">
        <f t="shared" ref="O731:O750" si="106">M731+K731+I731+G731+E731+O645+M645+K645+I645+G645+E645</f>
        <v>126490</v>
      </c>
      <c r="P731" s="8">
        <v>275999</v>
      </c>
    </row>
    <row r="732" spans="1:16" ht="15.75">
      <c r="B732" s="989" t="s">
        <v>54</v>
      </c>
      <c r="C732" s="989"/>
      <c r="D732" s="31">
        <f t="shared" si="95"/>
        <v>15427</v>
      </c>
      <c r="E732" s="31">
        <f t="shared" si="96"/>
        <v>12454</v>
      </c>
      <c r="F732" s="8">
        <f t="shared" si="97"/>
        <v>7661</v>
      </c>
      <c r="G732" s="8">
        <f t="shared" si="98"/>
        <v>5963</v>
      </c>
      <c r="H732" s="8">
        <f t="shared" si="99"/>
        <v>3318</v>
      </c>
      <c r="I732" s="8">
        <f t="shared" si="100"/>
        <v>2224</v>
      </c>
      <c r="J732" s="8">
        <f t="shared" si="101"/>
        <v>1481</v>
      </c>
      <c r="K732" s="8">
        <f t="shared" si="102"/>
        <v>705</v>
      </c>
      <c r="L732" s="8">
        <f t="shared" si="103"/>
        <v>360</v>
      </c>
      <c r="M732" s="8">
        <f t="shared" si="104"/>
        <v>164</v>
      </c>
      <c r="N732" s="8">
        <f t="shared" si="105"/>
        <v>111107</v>
      </c>
      <c r="O732" s="8">
        <f t="shared" si="106"/>
        <v>94964</v>
      </c>
      <c r="P732" s="8">
        <v>206071</v>
      </c>
    </row>
    <row r="733" spans="1:16" ht="15.75">
      <c r="B733" s="989" t="s">
        <v>55</v>
      </c>
      <c r="C733" s="989"/>
      <c r="D733" s="31">
        <f t="shared" si="95"/>
        <v>19299</v>
      </c>
      <c r="E733" s="31">
        <f t="shared" si="96"/>
        <v>16269</v>
      </c>
      <c r="F733" s="8">
        <f t="shared" si="97"/>
        <v>7594</v>
      </c>
      <c r="G733" s="8">
        <f t="shared" si="98"/>
        <v>5453</v>
      </c>
      <c r="H733" s="8">
        <f t="shared" si="99"/>
        <v>4204</v>
      </c>
      <c r="I733" s="8">
        <f t="shared" si="100"/>
        <v>2446</v>
      </c>
      <c r="J733" s="8">
        <f t="shared" si="101"/>
        <v>2158</v>
      </c>
      <c r="K733" s="8">
        <f t="shared" si="102"/>
        <v>956</v>
      </c>
      <c r="L733" s="8">
        <f t="shared" si="103"/>
        <v>573</v>
      </c>
      <c r="M733" s="8">
        <f t="shared" si="104"/>
        <v>181</v>
      </c>
      <c r="N733" s="8">
        <f t="shared" si="105"/>
        <v>138710</v>
      </c>
      <c r="O733" s="8">
        <f t="shared" si="106"/>
        <v>120000</v>
      </c>
      <c r="P733" s="8">
        <v>258710</v>
      </c>
    </row>
    <row r="734" spans="1:16" ht="15.75">
      <c r="B734" s="1046" t="s">
        <v>56</v>
      </c>
      <c r="C734" s="3" t="s">
        <v>57</v>
      </c>
      <c r="D734" s="31">
        <f t="shared" si="95"/>
        <v>14264</v>
      </c>
      <c r="E734" s="31">
        <f t="shared" si="96"/>
        <v>13133</v>
      </c>
      <c r="F734" s="8">
        <f t="shared" si="97"/>
        <v>6674</v>
      </c>
      <c r="G734" s="8">
        <f t="shared" si="98"/>
        <v>5762</v>
      </c>
      <c r="H734" s="8">
        <f t="shared" si="99"/>
        <v>2494</v>
      </c>
      <c r="I734" s="8">
        <f t="shared" si="100"/>
        <v>1618</v>
      </c>
      <c r="J734" s="8">
        <f t="shared" si="101"/>
        <v>1220</v>
      </c>
      <c r="K734" s="8">
        <f t="shared" si="102"/>
        <v>683</v>
      </c>
      <c r="L734" s="8">
        <f t="shared" si="103"/>
        <v>311</v>
      </c>
      <c r="M734" s="8">
        <f t="shared" si="104"/>
        <v>142</v>
      </c>
      <c r="N734" s="8">
        <f t="shared" si="105"/>
        <v>104074</v>
      </c>
      <c r="O734" s="8">
        <f t="shared" si="106"/>
        <v>94291</v>
      </c>
      <c r="P734" s="8">
        <v>198365</v>
      </c>
    </row>
    <row r="735" spans="1:16" ht="15.75">
      <c r="B735" s="1046"/>
      <c r="C735" s="3" t="s">
        <v>58</v>
      </c>
      <c r="D735" s="31">
        <f t="shared" si="95"/>
        <v>25689</v>
      </c>
      <c r="E735" s="31">
        <f t="shared" si="96"/>
        <v>21394</v>
      </c>
      <c r="F735" s="8">
        <f t="shared" si="97"/>
        <v>8679</v>
      </c>
      <c r="G735" s="8">
        <f t="shared" si="98"/>
        <v>6794</v>
      </c>
      <c r="H735" s="8">
        <f t="shared" si="99"/>
        <v>4495</v>
      </c>
      <c r="I735" s="8">
        <f t="shared" si="100"/>
        <v>2760</v>
      </c>
      <c r="J735" s="8">
        <f t="shared" si="101"/>
        <v>2075</v>
      </c>
      <c r="K735" s="8">
        <f t="shared" si="102"/>
        <v>942</v>
      </c>
      <c r="L735" s="8">
        <f t="shared" si="103"/>
        <v>543</v>
      </c>
      <c r="M735" s="8">
        <f t="shared" si="104"/>
        <v>155</v>
      </c>
      <c r="N735" s="8">
        <f t="shared" si="105"/>
        <v>195697</v>
      </c>
      <c r="O735" s="8">
        <f t="shared" si="106"/>
        <v>171096</v>
      </c>
      <c r="P735" s="8">
        <v>366793</v>
      </c>
    </row>
    <row r="736" spans="1:16" ht="15.75">
      <c r="B736" s="1046"/>
      <c r="C736" s="3" t="s">
        <v>59</v>
      </c>
      <c r="D736" s="31">
        <f t="shared" si="95"/>
        <v>13195</v>
      </c>
      <c r="E736" s="31">
        <f t="shared" si="96"/>
        <v>11765</v>
      </c>
      <c r="F736" s="8">
        <f t="shared" si="97"/>
        <v>6308</v>
      </c>
      <c r="G736" s="8">
        <f t="shared" si="98"/>
        <v>6129</v>
      </c>
      <c r="H736" s="8">
        <f t="shared" si="99"/>
        <v>3148</v>
      </c>
      <c r="I736" s="8">
        <f t="shared" si="100"/>
        <v>2347</v>
      </c>
      <c r="J736" s="8">
        <f t="shared" si="101"/>
        <v>1419</v>
      </c>
      <c r="K736" s="8">
        <f t="shared" si="102"/>
        <v>779</v>
      </c>
      <c r="L736" s="8">
        <f t="shared" si="103"/>
        <v>332</v>
      </c>
      <c r="M736" s="8">
        <f t="shared" si="104"/>
        <v>171</v>
      </c>
      <c r="N736" s="8">
        <f t="shared" si="105"/>
        <v>97165</v>
      </c>
      <c r="O736" s="8">
        <f t="shared" si="106"/>
        <v>85918</v>
      </c>
      <c r="P736" s="8">
        <v>183083</v>
      </c>
    </row>
    <row r="737" spans="2:16" ht="15.75">
      <c r="B737" s="1046"/>
      <c r="C737" s="3" t="s">
        <v>60</v>
      </c>
      <c r="D737" s="31">
        <f t="shared" si="95"/>
        <v>8743</v>
      </c>
      <c r="E737" s="31">
        <f t="shared" si="96"/>
        <v>7564</v>
      </c>
      <c r="F737" s="8">
        <f t="shared" si="97"/>
        <v>4163</v>
      </c>
      <c r="G737" s="8">
        <f t="shared" si="98"/>
        <v>3502</v>
      </c>
      <c r="H737" s="8">
        <f t="shared" si="99"/>
        <v>1750</v>
      </c>
      <c r="I737" s="8">
        <f t="shared" si="100"/>
        <v>1202</v>
      </c>
      <c r="J737" s="8">
        <f t="shared" si="101"/>
        <v>731</v>
      </c>
      <c r="K737" s="8">
        <f t="shared" si="102"/>
        <v>415</v>
      </c>
      <c r="L737" s="8">
        <f t="shared" si="103"/>
        <v>182</v>
      </c>
      <c r="M737" s="8">
        <f t="shared" si="104"/>
        <v>107</v>
      </c>
      <c r="N737" s="8">
        <f t="shared" si="105"/>
        <v>62259</v>
      </c>
      <c r="O737" s="8">
        <f t="shared" si="106"/>
        <v>56381</v>
      </c>
      <c r="P737" s="8">
        <v>118640</v>
      </c>
    </row>
    <row r="738" spans="2:16" ht="15.75">
      <c r="B738" s="1046"/>
      <c r="C738" s="3" t="s">
        <v>61</v>
      </c>
      <c r="D738" s="31">
        <f t="shared" si="95"/>
        <v>17668</v>
      </c>
      <c r="E738" s="31">
        <f t="shared" si="96"/>
        <v>15851</v>
      </c>
      <c r="F738" s="8">
        <f t="shared" si="97"/>
        <v>8109</v>
      </c>
      <c r="G738" s="8">
        <f t="shared" si="98"/>
        <v>7780</v>
      </c>
      <c r="H738" s="8">
        <f t="shared" si="99"/>
        <v>3526</v>
      </c>
      <c r="I738" s="8">
        <f t="shared" si="100"/>
        <v>2546</v>
      </c>
      <c r="J738" s="8">
        <f t="shared" si="101"/>
        <v>1633</v>
      </c>
      <c r="K738" s="8">
        <f t="shared" si="102"/>
        <v>961</v>
      </c>
      <c r="L738" s="8">
        <f t="shared" si="103"/>
        <v>425</v>
      </c>
      <c r="M738" s="8">
        <f t="shared" si="104"/>
        <v>174</v>
      </c>
      <c r="N738" s="8">
        <f t="shared" si="105"/>
        <v>124647</v>
      </c>
      <c r="O738" s="8">
        <f t="shared" si="106"/>
        <v>111115</v>
      </c>
      <c r="P738" s="8">
        <v>235762</v>
      </c>
    </row>
    <row r="739" spans="2:16" ht="15.75">
      <c r="B739" s="1046"/>
      <c r="C739" s="3" t="s">
        <v>62</v>
      </c>
      <c r="D739" s="31">
        <f t="shared" si="95"/>
        <v>12685</v>
      </c>
      <c r="E739" s="31">
        <f t="shared" si="96"/>
        <v>10910</v>
      </c>
      <c r="F739" s="8">
        <f t="shared" si="97"/>
        <v>5744</v>
      </c>
      <c r="G739" s="8">
        <f t="shared" si="98"/>
        <v>5007</v>
      </c>
      <c r="H739" s="8">
        <f t="shared" si="99"/>
        <v>2505</v>
      </c>
      <c r="I739" s="8">
        <f t="shared" si="100"/>
        <v>1795</v>
      </c>
      <c r="J739" s="8">
        <f t="shared" si="101"/>
        <v>1190</v>
      </c>
      <c r="K739" s="8">
        <f t="shared" si="102"/>
        <v>518</v>
      </c>
      <c r="L739" s="8">
        <f t="shared" si="103"/>
        <v>412</v>
      </c>
      <c r="M739" s="8">
        <f t="shared" si="104"/>
        <v>163</v>
      </c>
      <c r="N739" s="8">
        <f t="shared" si="105"/>
        <v>91518</v>
      </c>
      <c r="O739" s="8">
        <f t="shared" si="106"/>
        <v>81846</v>
      </c>
      <c r="P739" s="8">
        <v>173364</v>
      </c>
    </row>
    <row r="740" spans="2:16" ht="15.75">
      <c r="B740" s="989" t="s">
        <v>63</v>
      </c>
      <c r="C740" s="989"/>
      <c r="D740" s="31">
        <f t="shared" si="95"/>
        <v>23956</v>
      </c>
      <c r="E740" s="31">
        <f t="shared" si="96"/>
        <v>20481</v>
      </c>
      <c r="F740" s="8">
        <f t="shared" si="97"/>
        <v>12099</v>
      </c>
      <c r="G740" s="8">
        <f t="shared" si="98"/>
        <v>10043</v>
      </c>
      <c r="H740" s="8">
        <f t="shared" si="99"/>
        <v>5989</v>
      </c>
      <c r="I740" s="8">
        <f t="shared" si="100"/>
        <v>4305</v>
      </c>
      <c r="J740" s="8">
        <f t="shared" si="101"/>
        <v>3206</v>
      </c>
      <c r="K740" s="8">
        <f t="shared" si="102"/>
        <v>1833</v>
      </c>
      <c r="L740" s="8">
        <f t="shared" si="103"/>
        <v>924</v>
      </c>
      <c r="M740" s="8">
        <f t="shared" si="104"/>
        <v>493</v>
      </c>
      <c r="N740" s="8">
        <f t="shared" si="105"/>
        <v>177627</v>
      </c>
      <c r="O740" s="8">
        <f t="shared" si="106"/>
        <v>151480</v>
      </c>
      <c r="P740" s="8">
        <v>329107</v>
      </c>
    </row>
    <row r="741" spans="2:16" ht="15.75">
      <c r="B741" s="989" t="s">
        <v>64</v>
      </c>
      <c r="C741" s="989"/>
      <c r="D741" s="31">
        <f t="shared" si="95"/>
        <v>26680</v>
      </c>
      <c r="E741" s="31">
        <f t="shared" si="96"/>
        <v>21850</v>
      </c>
      <c r="F741" s="8">
        <f t="shared" si="97"/>
        <v>14368</v>
      </c>
      <c r="G741" s="8">
        <f t="shared" si="98"/>
        <v>11097</v>
      </c>
      <c r="H741" s="8">
        <f t="shared" si="99"/>
        <v>7780</v>
      </c>
      <c r="I741" s="8">
        <f t="shared" si="100"/>
        <v>5113</v>
      </c>
      <c r="J741" s="8">
        <f t="shared" si="101"/>
        <v>4541</v>
      </c>
      <c r="K741" s="8">
        <f t="shared" si="102"/>
        <v>2411</v>
      </c>
      <c r="L741" s="8">
        <f t="shared" si="103"/>
        <v>1338</v>
      </c>
      <c r="M741" s="8">
        <f t="shared" si="104"/>
        <v>567</v>
      </c>
      <c r="N741" s="8">
        <f t="shared" si="105"/>
        <v>193090</v>
      </c>
      <c r="O741" s="8">
        <f t="shared" si="106"/>
        <v>161739</v>
      </c>
      <c r="P741" s="8">
        <v>354829</v>
      </c>
    </row>
    <row r="742" spans="2:16" ht="15.75">
      <c r="B742" s="989" t="s">
        <v>65</v>
      </c>
      <c r="C742" s="989"/>
      <c r="D742" s="31">
        <f t="shared" si="95"/>
        <v>15638</v>
      </c>
      <c r="E742" s="31">
        <f t="shared" si="96"/>
        <v>13173</v>
      </c>
      <c r="F742" s="8">
        <f t="shared" si="97"/>
        <v>8954</v>
      </c>
      <c r="G742" s="8">
        <f t="shared" si="98"/>
        <v>7507</v>
      </c>
      <c r="H742" s="8">
        <f t="shared" si="99"/>
        <v>5128</v>
      </c>
      <c r="I742" s="8">
        <f t="shared" si="100"/>
        <v>3642</v>
      </c>
      <c r="J742" s="8">
        <f t="shared" si="101"/>
        <v>2933</v>
      </c>
      <c r="K742" s="8">
        <f t="shared" si="102"/>
        <v>1684</v>
      </c>
      <c r="L742" s="8">
        <f t="shared" si="103"/>
        <v>988</v>
      </c>
      <c r="M742" s="8">
        <f t="shared" si="104"/>
        <v>438</v>
      </c>
      <c r="N742" s="8">
        <f t="shared" si="105"/>
        <v>115225</v>
      </c>
      <c r="O742" s="8">
        <f t="shared" si="106"/>
        <v>99307</v>
      </c>
      <c r="P742" s="8">
        <v>214532</v>
      </c>
    </row>
    <row r="743" spans="2:16" ht="15.75">
      <c r="B743" s="989" t="s">
        <v>66</v>
      </c>
      <c r="C743" s="989"/>
      <c r="D743" s="31">
        <f t="shared" si="95"/>
        <v>17582</v>
      </c>
      <c r="E743" s="31">
        <f t="shared" si="96"/>
        <v>15618</v>
      </c>
      <c r="F743" s="8">
        <f t="shared" si="97"/>
        <v>8489</v>
      </c>
      <c r="G743" s="8">
        <f t="shared" si="98"/>
        <v>7736</v>
      </c>
      <c r="H743" s="8">
        <f t="shared" si="99"/>
        <v>4555</v>
      </c>
      <c r="I743" s="8">
        <f t="shared" si="100"/>
        <v>3209</v>
      </c>
      <c r="J743" s="8">
        <f t="shared" si="101"/>
        <v>2318</v>
      </c>
      <c r="K743" s="8">
        <f t="shared" si="102"/>
        <v>1255</v>
      </c>
      <c r="L743" s="8">
        <f t="shared" si="103"/>
        <v>578</v>
      </c>
      <c r="M743" s="8">
        <f t="shared" si="104"/>
        <v>383</v>
      </c>
      <c r="N743" s="8">
        <f t="shared" si="105"/>
        <v>132984</v>
      </c>
      <c r="O743" s="8">
        <f t="shared" si="106"/>
        <v>115348</v>
      </c>
      <c r="P743" s="8">
        <v>248332</v>
      </c>
    </row>
    <row r="744" spans="2:16" ht="15.75">
      <c r="B744" s="989" t="s">
        <v>67</v>
      </c>
      <c r="C744" s="989"/>
      <c r="D744" s="31">
        <f t="shared" si="95"/>
        <v>16404</v>
      </c>
      <c r="E744" s="31">
        <f t="shared" si="96"/>
        <v>12552</v>
      </c>
      <c r="F744" s="8">
        <f t="shared" si="97"/>
        <v>7244</v>
      </c>
      <c r="G744" s="8">
        <f t="shared" si="98"/>
        <v>6206</v>
      </c>
      <c r="H744" s="8">
        <f t="shared" si="99"/>
        <v>3753</v>
      </c>
      <c r="I744" s="8">
        <f t="shared" si="100"/>
        <v>2655</v>
      </c>
      <c r="J744" s="8">
        <f t="shared" si="101"/>
        <v>1820</v>
      </c>
      <c r="K744" s="8">
        <f t="shared" si="102"/>
        <v>1089</v>
      </c>
      <c r="L744" s="8">
        <f t="shared" si="103"/>
        <v>517</v>
      </c>
      <c r="M744" s="8">
        <f t="shared" si="104"/>
        <v>263</v>
      </c>
      <c r="N744" s="8">
        <f t="shared" si="105"/>
        <v>120958</v>
      </c>
      <c r="O744" s="8">
        <f t="shared" si="106"/>
        <v>98789</v>
      </c>
      <c r="P744" s="8">
        <v>219747</v>
      </c>
    </row>
    <row r="745" spans="2:16" ht="15.75">
      <c r="B745" s="989" t="s">
        <v>68</v>
      </c>
      <c r="C745" s="989"/>
      <c r="D745" s="31">
        <f t="shared" si="95"/>
        <v>9537</v>
      </c>
      <c r="E745" s="31">
        <f t="shared" si="96"/>
        <v>7353</v>
      </c>
      <c r="F745" s="8">
        <f t="shared" si="97"/>
        <v>6186</v>
      </c>
      <c r="G745" s="8">
        <f t="shared" si="98"/>
        <v>4514</v>
      </c>
      <c r="H745" s="8">
        <f t="shared" si="99"/>
        <v>3680</v>
      </c>
      <c r="I745" s="8">
        <f t="shared" si="100"/>
        <v>2065</v>
      </c>
      <c r="J745" s="8">
        <f t="shared" si="101"/>
        <v>2180</v>
      </c>
      <c r="K745" s="8">
        <f t="shared" si="102"/>
        <v>877</v>
      </c>
      <c r="L745" s="8">
        <f t="shared" si="103"/>
        <v>570</v>
      </c>
      <c r="M745" s="8">
        <f t="shared" si="104"/>
        <v>192</v>
      </c>
      <c r="N745" s="8">
        <f t="shared" si="105"/>
        <v>74911</v>
      </c>
      <c r="O745" s="8">
        <f t="shared" si="106"/>
        <v>59503</v>
      </c>
      <c r="P745" s="8">
        <v>134414</v>
      </c>
    </row>
    <row r="746" spans="2:16" ht="15.75">
      <c r="B746" s="989" t="s">
        <v>69</v>
      </c>
      <c r="C746" s="989"/>
      <c r="D746" s="31">
        <f t="shared" si="95"/>
        <v>15971</v>
      </c>
      <c r="E746" s="31">
        <f t="shared" si="96"/>
        <v>11500</v>
      </c>
      <c r="F746" s="8">
        <f t="shared" si="97"/>
        <v>8998</v>
      </c>
      <c r="G746" s="8">
        <f t="shared" si="98"/>
        <v>6422</v>
      </c>
      <c r="H746" s="8">
        <f t="shared" si="99"/>
        <v>4746</v>
      </c>
      <c r="I746" s="8">
        <f t="shared" si="100"/>
        <v>2565</v>
      </c>
      <c r="J746" s="8">
        <f t="shared" si="101"/>
        <v>2602</v>
      </c>
      <c r="K746" s="8">
        <f t="shared" si="102"/>
        <v>1040</v>
      </c>
      <c r="L746" s="8">
        <f t="shared" si="103"/>
        <v>745</v>
      </c>
      <c r="M746" s="8">
        <f t="shared" si="104"/>
        <v>193</v>
      </c>
      <c r="N746" s="8">
        <f t="shared" si="105"/>
        <v>123110</v>
      </c>
      <c r="O746" s="8">
        <f t="shared" si="106"/>
        <v>96208</v>
      </c>
      <c r="P746" s="8">
        <v>219318</v>
      </c>
    </row>
    <row r="747" spans="2:16" ht="15.75">
      <c r="B747" s="989" t="s">
        <v>70</v>
      </c>
      <c r="C747" s="989"/>
      <c r="D747" s="31">
        <f t="shared" si="95"/>
        <v>25453</v>
      </c>
      <c r="E747" s="31">
        <f t="shared" si="96"/>
        <v>20451</v>
      </c>
      <c r="F747" s="8">
        <f t="shared" si="97"/>
        <v>15693</v>
      </c>
      <c r="G747" s="8">
        <f t="shared" si="98"/>
        <v>13199</v>
      </c>
      <c r="H747" s="8">
        <f t="shared" si="99"/>
        <v>8987</v>
      </c>
      <c r="I747" s="8">
        <f t="shared" si="100"/>
        <v>5742</v>
      </c>
      <c r="J747" s="8">
        <f t="shared" si="101"/>
        <v>4933</v>
      </c>
      <c r="K747" s="8">
        <f t="shared" si="102"/>
        <v>2319</v>
      </c>
      <c r="L747" s="8">
        <f t="shared" si="103"/>
        <v>1587</v>
      </c>
      <c r="M747" s="8">
        <f t="shared" si="104"/>
        <v>568</v>
      </c>
      <c r="N747" s="8">
        <f t="shared" si="105"/>
        <v>196474</v>
      </c>
      <c r="O747" s="8">
        <f t="shared" si="106"/>
        <v>159030</v>
      </c>
      <c r="P747" s="8">
        <v>355504</v>
      </c>
    </row>
    <row r="748" spans="2:16" ht="15.75">
      <c r="B748" s="989" t="s">
        <v>71</v>
      </c>
      <c r="C748" s="989"/>
      <c r="D748" s="31">
        <f t="shared" si="95"/>
        <v>14975</v>
      </c>
      <c r="E748" s="31">
        <f t="shared" si="96"/>
        <v>9957</v>
      </c>
      <c r="F748" s="8">
        <f t="shared" si="97"/>
        <v>9202</v>
      </c>
      <c r="G748" s="8">
        <f t="shared" si="98"/>
        <v>5674</v>
      </c>
      <c r="H748" s="8">
        <f t="shared" si="99"/>
        <v>3880</v>
      </c>
      <c r="I748" s="8">
        <f t="shared" si="100"/>
        <v>2943</v>
      </c>
      <c r="J748" s="8">
        <f t="shared" si="101"/>
        <v>2460</v>
      </c>
      <c r="K748" s="8">
        <f t="shared" si="102"/>
        <v>1210</v>
      </c>
      <c r="L748" s="8">
        <f t="shared" si="103"/>
        <v>987</v>
      </c>
      <c r="M748" s="8">
        <f t="shared" si="104"/>
        <v>450</v>
      </c>
      <c r="N748" s="8">
        <f t="shared" si="105"/>
        <v>108098</v>
      </c>
      <c r="O748" s="8">
        <f t="shared" si="106"/>
        <v>79531</v>
      </c>
      <c r="P748" s="8">
        <v>187629</v>
      </c>
    </row>
    <row r="749" spans="2:16" ht="15.75">
      <c r="B749" s="989" t="s">
        <v>72</v>
      </c>
      <c r="C749" s="989"/>
      <c r="D749" s="31">
        <f t="shared" si="95"/>
        <v>36039</v>
      </c>
      <c r="E749" s="31">
        <f t="shared" si="96"/>
        <v>30201</v>
      </c>
      <c r="F749" s="8">
        <f t="shared" si="97"/>
        <v>17864</v>
      </c>
      <c r="G749" s="8">
        <f t="shared" si="98"/>
        <v>15573</v>
      </c>
      <c r="H749" s="8">
        <f t="shared" si="99"/>
        <v>8421</v>
      </c>
      <c r="I749" s="8">
        <f t="shared" si="100"/>
        <v>5939</v>
      </c>
      <c r="J749" s="8">
        <f t="shared" si="101"/>
        <v>4413</v>
      </c>
      <c r="K749" s="8">
        <f t="shared" si="102"/>
        <v>2143</v>
      </c>
      <c r="L749" s="8">
        <f t="shared" si="103"/>
        <v>1074</v>
      </c>
      <c r="M749" s="8">
        <f t="shared" si="104"/>
        <v>495</v>
      </c>
      <c r="N749" s="8">
        <f t="shared" si="105"/>
        <v>269719</v>
      </c>
      <c r="O749" s="8">
        <f t="shared" si="106"/>
        <v>233304</v>
      </c>
      <c r="P749" s="8">
        <v>503023</v>
      </c>
    </row>
    <row r="750" spans="2:16" ht="15.75">
      <c r="B750" s="992" t="s">
        <v>32</v>
      </c>
      <c r="C750" s="992"/>
      <c r="D750" s="23">
        <f t="shared" ref="D750:M750" si="107">SUM(D730:D749)</f>
        <v>386177</v>
      </c>
      <c r="E750" s="23">
        <f t="shared" si="107"/>
        <v>320538</v>
      </c>
      <c r="F750" s="23">
        <f t="shared" si="107"/>
        <v>195299</v>
      </c>
      <c r="G750" s="23">
        <f t="shared" si="107"/>
        <v>157550</v>
      </c>
      <c r="H750" s="23">
        <f t="shared" si="107"/>
        <v>99431</v>
      </c>
      <c r="I750" s="23">
        <f t="shared" si="107"/>
        <v>65301</v>
      </c>
      <c r="J750" s="23">
        <f t="shared" si="107"/>
        <v>50562</v>
      </c>
      <c r="K750" s="23">
        <f t="shared" si="107"/>
        <v>25571</v>
      </c>
      <c r="L750" s="23">
        <f t="shared" si="107"/>
        <v>14329</v>
      </c>
      <c r="M750" s="23">
        <f t="shared" si="107"/>
        <v>5936</v>
      </c>
      <c r="N750" s="8">
        <f t="shared" si="105"/>
        <v>2888370</v>
      </c>
      <c r="O750" s="8">
        <f t="shared" si="106"/>
        <v>2446596</v>
      </c>
      <c r="P750" s="23">
        <v>5334966</v>
      </c>
    </row>
    <row r="751" spans="2:16" ht="14.25">
      <c r="N751" s="72"/>
    </row>
    <row r="752" spans="2:16" ht="14.25">
      <c r="K752" s="5"/>
      <c r="L752" s="5"/>
      <c r="M752" s="5"/>
      <c r="N752" s="73"/>
      <c r="O752" s="5"/>
    </row>
    <row r="753" spans="1:15" ht="14.25">
      <c r="K753" s="5"/>
      <c r="L753" s="5"/>
      <c r="M753" s="5"/>
      <c r="N753" s="73"/>
      <c r="O753" s="5"/>
    </row>
    <row r="754" spans="1:15" ht="14.25">
      <c r="A754" s="986" t="s">
        <v>165</v>
      </c>
      <c r="B754" s="987"/>
      <c r="C754" s="987"/>
      <c r="D754" s="987"/>
      <c r="E754" s="986" t="s">
        <v>166</v>
      </c>
      <c r="F754" s="987"/>
      <c r="G754" s="987"/>
      <c r="H754" s="987"/>
      <c r="I754" s="986" t="s">
        <v>167</v>
      </c>
      <c r="J754" s="987"/>
      <c r="K754" s="987"/>
      <c r="L754" s="987"/>
      <c r="M754" s="5"/>
      <c r="N754" s="73"/>
      <c r="O754" s="5"/>
    </row>
    <row r="755" spans="1:15" ht="14.25" customHeight="1">
      <c r="A755" s="988"/>
      <c r="B755" s="988"/>
      <c r="C755" s="988"/>
      <c r="D755" s="988"/>
      <c r="E755" s="988"/>
      <c r="F755" s="988"/>
      <c r="G755" s="988"/>
      <c r="H755" s="988"/>
      <c r="I755" s="988"/>
      <c r="J755" s="988"/>
      <c r="K755" s="988"/>
      <c r="L755" s="988"/>
      <c r="M755" s="5"/>
      <c r="N755" s="73"/>
      <c r="O755" s="5"/>
    </row>
    <row r="756" spans="1:15" ht="15.75">
      <c r="A756" s="985" t="s">
        <v>115</v>
      </c>
      <c r="B756" s="985"/>
      <c r="C756" s="985"/>
      <c r="D756" s="985"/>
      <c r="E756" s="985" t="s">
        <v>115</v>
      </c>
      <c r="F756" s="985"/>
      <c r="G756" s="985"/>
      <c r="H756" s="985"/>
      <c r="I756" s="985" t="s">
        <v>115</v>
      </c>
      <c r="J756" s="985"/>
      <c r="K756" s="985"/>
      <c r="L756" s="985"/>
      <c r="M756" s="5"/>
      <c r="N756" s="5"/>
      <c r="O756" s="5"/>
    </row>
    <row r="757" spans="1:15" ht="15.75">
      <c r="A757" s="19" t="s">
        <v>128</v>
      </c>
      <c r="B757" s="18" t="s">
        <v>34</v>
      </c>
      <c r="C757" s="18" t="s">
        <v>110</v>
      </c>
      <c r="D757" s="18" t="s">
        <v>32</v>
      </c>
      <c r="E757" s="19" t="s">
        <v>128</v>
      </c>
      <c r="F757" s="18" t="s">
        <v>34</v>
      </c>
      <c r="G757" s="18" t="s">
        <v>110</v>
      </c>
      <c r="H757" s="18" t="s">
        <v>32</v>
      </c>
      <c r="I757" s="19" t="s">
        <v>128</v>
      </c>
      <c r="J757" s="18" t="s">
        <v>34</v>
      </c>
      <c r="K757" s="18" t="s">
        <v>110</v>
      </c>
      <c r="L757" s="18" t="s">
        <v>32</v>
      </c>
    </row>
    <row r="758" spans="1:15" ht="15">
      <c r="A758" s="30">
        <v>21</v>
      </c>
      <c r="B758" s="30">
        <v>5</v>
      </c>
      <c r="C758" s="30">
        <v>265</v>
      </c>
      <c r="D758" s="30">
        <f t="shared" ref="D758:D778" si="108">SUM(A758:C758)</f>
        <v>291</v>
      </c>
      <c r="E758" s="30">
        <v>5347</v>
      </c>
      <c r="F758" s="30">
        <v>4551</v>
      </c>
      <c r="G758" s="30">
        <v>5046</v>
      </c>
      <c r="H758" s="30">
        <v>14944</v>
      </c>
      <c r="I758" s="30">
        <f>E758+A758</f>
        <v>5368</v>
      </c>
      <c r="J758" s="30">
        <f>F758+B758</f>
        <v>4556</v>
      </c>
      <c r="K758" s="30">
        <f>G758+C758</f>
        <v>5311</v>
      </c>
      <c r="L758" s="30">
        <f>K758+J758+I758</f>
        <v>15235</v>
      </c>
    </row>
    <row r="759" spans="1:15" ht="15">
      <c r="A759" s="30">
        <v>1</v>
      </c>
      <c r="B759" s="30">
        <v>0</v>
      </c>
      <c r="C759" s="30">
        <v>27</v>
      </c>
      <c r="D759" s="30">
        <f t="shared" si="108"/>
        <v>28</v>
      </c>
      <c r="E759" s="30">
        <v>3413</v>
      </c>
      <c r="F759" s="30">
        <v>2963</v>
      </c>
      <c r="G759" s="30">
        <v>3160</v>
      </c>
      <c r="H759" s="30">
        <v>9536</v>
      </c>
      <c r="I759" s="30">
        <f t="shared" ref="I759:I778" si="109">E759+A759</f>
        <v>3414</v>
      </c>
      <c r="J759" s="30">
        <f t="shared" ref="J759:J778" si="110">F759+B759</f>
        <v>2963</v>
      </c>
      <c r="K759" s="30">
        <f t="shared" ref="K759:K778" si="111">G759+C759</f>
        <v>3187</v>
      </c>
      <c r="L759" s="30">
        <f t="shared" ref="L759:L778" si="112">K759+J759+I759</f>
        <v>9564</v>
      </c>
    </row>
    <row r="760" spans="1:15" ht="15">
      <c r="A760" s="30">
        <v>0</v>
      </c>
      <c r="B760" s="30">
        <v>0</v>
      </c>
      <c r="C760" s="30">
        <v>78</v>
      </c>
      <c r="D760" s="30">
        <f t="shared" si="108"/>
        <v>78</v>
      </c>
      <c r="E760" s="30">
        <v>1506</v>
      </c>
      <c r="F760" s="30">
        <v>1393</v>
      </c>
      <c r="G760" s="30">
        <v>5987</v>
      </c>
      <c r="H760" s="30">
        <v>8886</v>
      </c>
      <c r="I760" s="30">
        <f t="shared" si="109"/>
        <v>1506</v>
      </c>
      <c r="J760" s="30">
        <f t="shared" si="110"/>
        <v>1393</v>
      </c>
      <c r="K760" s="30">
        <f t="shared" si="111"/>
        <v>6065</v>
      </c>
      <c r="L760" s="30">
        <f t="shared" si="112"/>
        <v>8964</v>
      </c>
    </row>
    <row r="761" spans="1:15" ht="15">
      <c r="A761" s="30">
        <v>0</v>
      </c>
      <c r="B761" s="30">
        <v>0</v>
      </c>
      <c r="C761" s="30">
        <v>0</v>
      </c>
      <c r="D761" s="30">
        <f t="shared" si="108"/>
        <v>0</v>
      </c>
      <c r="E761" s="30">
        <v>2128</v>
      </c>
      <c r="F761" s="30">
        <v>1911</v>
      </c>
      <c r="G761" s="30">
        <v>4097</v>
      </c>
      <c r="H761" s="30">
        <v>8136</v>
      </c>
      <c r="I761" s="30">
        <f t="shared" si="109"/>
        <v>2128</v>
      </c>
      <c r="J761" s="30">
        <f t="shared" si="110"/>
        <v>1911</v>
      </c>
      <c r="K761" s="30">
        <f t="shared" si="111"/>
        <v>4097</v>
      </c>
      <c r="L761" s="30">
        <f t="shared" si="112"/>
        <v>8136</v>
      </c>
    </row>
    <row r="762" spans="1:15" ht="15">
      <c r="A762" s="30">
        <v>20</v>
      </c>
      <c r="B762" s="30">
        <v>4</v>
      </c>
      <c r="C762" s="30">
        <v>119</v>
      </c>
      <c r="D762" s="30">
        <f t="shared" si="108"/>
        <v>143</v>
      </c>
      <c r="E762" s="30">
        <v>1438</v>
      </c>
      <c r="F762" s="30">
        <v>1453</v>
      </c>
      <c r="G762" s="30">
        <v>1982</v>
      </c>
      <c r="H762" s="30">
        <v>4873</v>
      </c>
      <c r="I762" s="30">
        <f t="shared" si="109"/>
        <v>1458</v>
      </c>
      <c r="J762" s="30">
        <f t="shared" si="110"/>
        <v>1457</v>
      </c>
      <c r="K762" s="30">
        <f t="shared" si="111"/>
        <v>2101</v>
      </c>
      <c r="L762" s="30">
        <f t="shared" si="112"/>
        <v>5016</v>
      </c>
    </row>
    <row r="763" spans="1:15" ht="15">
      <c r="A763" s="30">
        <v>6</v>
      </c>
      <c r="B763" s="30">
        <v>6</v>
      </c>
      <c r="C763" s="30">
        <v>270</v>
      </c>
      <c r="D763" s="30">
        <f t="shared" si="108"/>
        <v>282</v>
      </c>
      <c r="E763" s="30">
        <v>2881</v>
      </c>
      <c r="F763" s="30">
        <v>2147</v>
      </c>
      <c r="G763" s="30">
        <v>2265</v>
      </c>
      <c r="H763" s="30">
        <v>7293</v>
      </c>
      <c r="I763" s="30">
        <f t="shared" si="109"/>
        <v>2887</v>
      </c>
      <c r="J763" s="30">
        <f t="shared" si="110"/>
        <v>2153</v>
      </c>
      <c r="K763" s="30">
        <f t="shared" si="111"/>
        <v>2535</v>
      </c>
      <c r="L763" s="30">
        <f t="shared" si="112"/>
        <v>7575</v>
      </c>
    </row>
    <row r="764" spans="1:15" ht="15">
      <c r="A764" s="30">
        <v>2</v>
      </c>
      <c r="B764" s="30">
        <v>2</v>
      </c>
      <c r="C764" s="30">
        <v>10</v>
      </c>
      <c r="D764" s="30">
        <f t="shared" si="108"/>
        <v>14</v>
      </c>
      <c r="E764" s="30">
        <v>2275</v>
      </c>
      <c r="F764" s="30">
        <v>2041</v>
      </c>
      <c r="G764" s="30">
        <v>525</v>
      </c>
      <c r="H764" s="30">
        <v>4841</v>
      </c>
      <c r="I764" s="30">
        <f t="shared" si="109"/>
        <v>2277</v>
      </c>
      <c r="J764" s="30">
        <f t="shared" si="110"/>
        <v>2043</v>
      </c>
      <c r="K764" s="30">
        <f t="shared" si="111"/>
        <v>535</v>
      </c>
      <c r="L764" s="30">
        <f t="shared" si="112"/>
        <v>4855</v>
      </c>
    </row>
    <row r="765" spans="1:15" ht="15">
      <c r="A765" s="30">
        <v>0</v>
      </c>
      <c r="B765" s="30">
        <v>0</v>
      </c>
      <c r="C765" s="30">
        <v>181</v>
      </c>
      <c r="D765" s="30">
        <f t="shared" si="108"/>
        <v>181</v>
      </c>
      <c r="E765" s="30">
        <v>632</v>
      </c>
      <c r="F765" s="30">
        <v>585</v>
      </c>
      <c r="G765" s="30">
        <v>2161</v>
      </c>
      <c r="H765" s="30">
        <v>3378</v>
      </c>
      <c r="I765" s="30">
        <f t="shared" si="109"/>
        <v>632</v>
      </c>
      <c r="J765" s="30">
        <f t="shared" si="110"/>
        <v>585</v>
      </c>
      <c r="K765" s="30">
        <f t="shared" si="111"/>
        <v>2342</v>
      </c>
      <c r="L765" s="30">
        <f t="shared" si="112"/>
        <v>3559</v>
      </c>
    </row>
    <row r="766" spans="1:15" ht="15">
      <c r="A766" s="30">
        <v>0</v>
      </c>
      <c r="B766" s="30">
        <v>0</v>
      </c>
      <c r="C766" s="30">
        <v>91</v>
      </c>
      <c r="D766" s="30">
        <f t="shared" si="108"/>
        <v>91</v>
      </c>
      <c r="E766" s="30">
        <v>1789</v>
      </c>
      <c r="F766" s="30">
        <v>1473</v>
      </c>
      <c r="G766" s="30">
        <v>3200</v>
      </c>
      <c r="H766" s="30">
        <v>6462</v>
      </c>
      <c r="I766" s="30">
        <f t="shared" si="109"/>
        <v>1789</v>
      </c>
      <c r="J766" s="30">
        <f t="shared" si="110"/>
        <v>1473</v>
      </c>
      <c r="K766" s="30">
        <f t="shared" si="111"/>
        <v>3291</v>
      </c>
      <c r="L766" s="30">
        <f t="shared" si="112"/>
        <v>6553</v>
      </c>
    </row>
    <row r="767" spans="1:15" ht="15">
      <c r="A767" s="30">
        <v>16</v>
      </c>
      <c r="B767" s="30">
        <v>16</v>
      </c>
      <c r="C767" s="30">
        <v>94</v>
      </c>
      <c r="D767" s="30">
        <f t="shared" si="108"/>
        <v>126</v>
      </c>
      <c r="E767" s="30">
        <v>1677</v>
      </c>
      <c r="F767" s="30">
        <v>1598</v>
      </c>
      <c r="G767" s="30">
        <v>1122</v>
      </c>
      <c r="H767" s="30">
        <v>4397</v>
      </c>
      <c r="I767" s="30">
        <f t="shared" si="109"/>
        <v>1693</v>
      </c>
      <c r="J767" s="30">
        <f t="shared" si="110"/>
        <v>1614</v>
      </c>
      <c r="K767" s="30">
        <f t="shared" si="111"/>
        <v>1216</v>
      </c>
      <c r="L767" s="30">
        <f t="shared" si="112"/>
        <v>4523</v>
      </c>
    </row>
    <row r="768" spans="1:15" ht="15">
      <c r="A768" s="30">
        <v>0</v>
      </c>
      <c r="B768" s="30">
        <v>0</v>
      </c>
      <c r="C768" s="30">
        <v>26</v>
      </c>
      <c r="D768" s="30">
        <f t="shared" si="108"/>
        <v>26</v>
      </c>
      <c r="E768" s="30">
        <v>4420</v>
      </c>
      <c r="F768" s="30">
        <v>4517</v>
      </c>
      <c r="G768" s="30">
        <v>2347</v>
      </c>
      <c r="H768" s="30">
        <v>11284</v>
      </c>
      <c r="I768" s="30">
        <f t="shared" si="109"/>
        <v>4420</v>
      </c>
      <c r="J768" s="30">
        <f t="shared" si="110"/>
        <v>4517</v>
      </c>
      <c r="K768" s="30">
        <f t="shared" si="111"/>
        <v>2373</v>
      </c>
      <c r="L768" s="30">
        <f t="shared" si="112"/>
        <v>11310</v>
      </c>
    </row>
    <row r="769" spans="1:12" ht="15">
      <c r="A769" s="30">
        <v>10</v>
      </c>
      <c r="B769" s="30">
        <v>6</v>
      </c>
      <c r="C769" s="30">
        <v>41</v>
      </c>
      <c r="D769" s="30">
        <f t="shared" si="108"/>
        <v>57</v>
      </c>
      <c r="E769" s="30">
        <v>3605</v>
      </c>
      <c r="F769" s="30">
        <v>3168</v>
      </c>
      <c r="G769" s="30">
        <v>2624</v>
      </c>
      <c r="H769" s="30">
        <v>9397</v>
      </c>
      <c r="I769" s="30">
        <f t="shared" si="109"/>
        <v>3615</v>
      </c>
      <c r="J769" s="30">
        <f t="shared" si="110"/>
        <v>3174</v>
      </c>
      <c r="K769" s="30">
        <f t="shared" si="111"/>
        <v>2665</v>
      </c>
      <c r="L769" s="30">
        <f t="shared" si="112"/>
        <v>9454</v>
      </c>
    </row>
    <row r="770" spans="1:12" ht="15">
      <c r="A770" s="30">
        <v>60</v>
      </c>
      <c r="B770" s="30">
        <v>36</v>
      </c>
      <c r="C770" s="30">
        <v>38</v>
      </c>
      <c r="D770" s="30">
        <f t="shared" si="108"/>
        <v>134</v>
      </c>
      <c r="E770" s="30">
        <v>2807</v>
      </c>
      <c r="F770" s="30">
        <v>2507</v>
      </c>
      <c r="G770" s="30">
        <v>408</v>
      </c>
      <c r="H770" s="30">
        <v>5722</v>
      </c>
      <c r="I770" s="30">
        <f t="shared" si="109"/>
        <v>2867</v>
      </c>
      <c r="J770" s="30">
        <f t="shared" si="110"/>
        <v>2543</v>
      </c>
      <c r="K770" s="30">
        <f t="shared" si="111"/>
        <v>446</v>
      </c>
      <c r="L770" s="30">
        <f t="shared" si="112"/>
        <v>5856</v>
      </c>
    </row>
    <row r="771" spans="1:12" ht="15">
      <c r="A771" s="30">
        <v>95</v>
      </c>
      <c r="B771" s="30">
        <v>50</v>
      </c>
      <c r="C771" s="30">
        <v>0</v>
      </c>
      <c r="D771" s="30">
        <f t="shared" si="108"/>
        <v>145</v>
      </c>
      <c r="E771" s="30">
        <v>3062</v>
      </c>
      <c r="F771" s="30">
        <v>2852</v>
      </c>
      <c r="G771" s="30">
        <v>890</v>
      </c>
      <c r="H771" s="30">
        <v>6804</v>
      </c>
      <c r="I771" s="30">
        <f t="shared" si="109"/>
        <v>3157</v>
      </c>
      <c r="J771" s="30">
        <f t="shared" si="110"/>
        <v>2902</v>
      </c>
      <c r="K771" s="30">
        <f t="shared" si="111"/>
        <v>890</v>
      </c>
      <c r="L771" s="30">
        <f t="shared" si="112"/>
        <v>6949</v>
      </c>
    </row>
    <row r="772" spans="1:12" ht="15">
      <c r="A772" s="30">
        <v>21</v>
      </c>
      <c r="B772" s="30">
        <v>24</v>
      </c>
      <c r="C772" s="30">
        <v>64</v>
      </c>
      <c r="D772" s="30">
        <f t="shared" si="108"/>
        <v>109</v>
      </c>
      <c r="E772" s="30">
        <v>2356</v>
      </c>
      <c r="F772" s="30">
        <v>1904</v>
      </c>
      <c r="G772" s="30">
        <v>2252</v>
      </c>
      <c r="H772" s="30">
        <v>6512</v>
      </c>
      <c r="I772" s="30">
        <f t="shared" si="109"/>
        <v>2377</v>
      </c>
      <c r="J772" s="30">
        <f t="shared" si="110"/>
        <v>1928</v>
      </c>
      <c r="K772" s="30">
        <f t="shared" si="111"/>
        <v>2316</v>
      </c>
      <c r="L772" s="30">
        <f t="shared" si="112"/>
        <v>6621</v>
      </c>
    </row>
    <row r="773" spans="1:12" ht="15">
      <c r="A773" s="30">
        <v>2</v>
      </c>
      <c r="B773" s="30">
        <v>0</v>
      </c>
      <c r="C773" s="30">
        <v>29</v>
      </c>
      <c r="D773" s="30">
        <f t="shared" si="108"/>
        <v>31</v>
      </c>
      <c r="E773" s="30">
        <v>1224</v>
      </c>
      <c r="F773" s="30">
        <v>1052</v>
      </c>
      <c r="G773" s="30">
        <v>2096</v>
      </c>
      <c r="H773" s="30">
        <v>4372</v>
      </c>
      <c r="I773" s="30">
        <f t="shared" si="109"/>
        <v>1226</v>
      </c>
      <c r="J773" s="30">
        <f t="shared" si="110"/>
        <v>1052</v>
      </c>
      <c r="K773" s="30">
        <f t="shared" si="111"/>
        <v>2125</v>
      </c>
      <c r="L773" s="30">
        <f t="shared" si="112"/>
        <v>4403</v>
      </c>
    </row>
    <row r="774" spans="1:12" ht="15">
      <c r="A774" s="30">
        <v>19</v>
      </c>
      <c r="B774" s="30">
        <v>10</v>
      </c>
      <c r="C774" s="30">
        <v>22</v>
      </c>
      <c r="D774" s="30">
        <f t="shared" si="108"/>
        <v>51</v>
      </c>
      <c r="E774" s="30">
        <v>2353</v>
      </c>
      <c r="F774" s="30">
        <v>1976</v>
      </c>
      <c r="G774" s="30">
        <v>2857</v>
      </c>
      <c r="H774" s="30">
        <v>7186</v>
      </c>
      <c r="I774" s="30">
        <f t="shared" si="109"/>
        <v>2372</v>
      </c>
      <c r="J774" s="30">
        <f t="shared" si="110"/>
        <v>1986</v>
      </c>
      <c r="K774" s="30">
        <f t="shared" si="111"/>
        <v>2879</v>
      </c>
      <c r="L774" s="30">
        <f t="shared" si="112"/>
        <v>7237</v>
      </c>
    </row>
    <row r="775" spans="1:12" ht="15">
      <c r="A775" s="30">
        <v>47</v>
      </c>
      <c r="B775" s="30">
        <v>22</v>
      </c>
      <c r="C775" s="30">
        <v>130</v>
      </c>
      <c r="D775" s="30">
        <f t="shared" si="108"/>
        <v>199</v>
      </c>
      <c r="E775" s="30">
        <v>3537</v>
      </c>
      <c r="F775" s="30">
        <v>3088</v>
      </c>
      <c r="G775" s="30">
        <v>3853</v>
      </c>
      <c r="H775" s="30">
        <v>10478</v>
      </c>
      <c r="I775" s="30">
        <f t="shared" si="109"/>
        <v>3584</v>
      </c>
      <c r="J775" s="30">
        <f t="shared" si="110"/>
        <v>3110</v>
      </c>
      <c r="K775" s="30">
        <f t="shared" si="111"/>
        <v>3983</v>
      </c>
      <c r="L775" s="30">
        <f t="shared" si="112"/>
        <v>10677</v>
      </c>
    </row>
    <row r="776" spans="1:12" ht="15">
      <c r="A776" s="30">
        <v>31</v>
      </c>
      <c r="B776" s="30">
        <v>13</v>
      </c>
      <c r="C776" s="30">
        <v>7</v>
      </c>
      <c r="D776" s="30">
        <f t="shared" si="108"/>
        <v>51</v>
      </c>
      <c r="E776" s="30">
        <v>2414</v>
      </c>
      <c r="F776" s="30">
        <v>2010</v>
      </c>
      <c r="G776" s="30">
        <v>1848</v>
      </c>
      <c r="H776" s="30">
        <v>6272</v>
      </c>
      <c r="I776" s="30">
        <f t="shared" si="109"/>
        <v>2445</v>
      </c>
      <c r="J776" s="30">
        <f t="shared" si="110"/>
        <v>2023</v>
      </c>
      <c r="K776" s="30">
        <f t="shared" si="111"/>
        <v>1855</v>
      </c>
      <c r="L776" s="30">
        <f t="shared" si="112"/>
        <v>6323</v>
      </c>
    </row>
    <row r="777" spans="1:12" ht="15">
      <c r="A777" s="30">
        <v>136</v>
      </c>
      <c r="B777" s="30">
        <v>62</v>
      </c>
      <c r="C777" s="30">
        <v>701</v>
      </c>
      <c r="D777" s="30">
        <f t="shared" si="108"/>
        <v>899</v>
      </c>
      <c r="E777" s="30">
        <v>5335</v>
      </c>
      <c r="F777" s="30">
        <v>4247</v>
      </c>
      <c r="G777" s="30">
        <v>1944</v>
      </c>
      <c r="H777" s="30">
        <v>11526</v>
      </c>
      <c r="I777" s="30">
        <f t="shared" si="109"/>
        <v>5471</v>
      </c>
      <c r="J777" s="30">
        <f t="shared" si="110"/>
        <v>4309</v>
      </c>
      <c r="K777" s="30">
        <f t="shared" si="111"/>
        <v>2645</v>
      </c>
      <c r="L777" s="30">
        <f t="shared" si="112"/>
        <v>12425</v>
      </c>
    </row>
    <row r="778" spans="1:12" ht="15">
      <c r="A778" s="24">
        <f>SUM(A758:A777)</f>
        <v>487</v>
      </c>
      <c r="B778" s="24">
        <f>SUM(B758:B777)</f>
        <v>256</v>
      </c>
      <c r="C778" s="24">
        <f>SUM(C758:C777)</f>
        <v>2193</v>
      </c>
      <c r="D778" s="30">
        <f t="shared" si="108"/>
        <v>2936</v>
      </c>
      <c r="E778" s="30">
        <v>54199</v>
      </c>
      <c r="F778" s="30">
        <v>47436</v>
      </c>
      <c r="G778" s="30">
        <v>50664</v>
      </c>
      <c r="H778" s="30">
        <v>152299</v>
      </c>
      <c r="I778" s="30">
        <f t="shared" si="109"/>
        <v>54686</v>
      </c>
      <c r="J778" s="30">
        <f t="shared" si="110"/>
        <v>47692</v>
      </c>
      <c r="K778" s="30">
        <f t="shared" si="111"/>
        <v>52857</v>
      </c>
      <c r="L778" s="30">
        <f t="shared" si="112"/>
        <v>155235</v>
      </c>
    </row>
  </sheetData>
  <customSheetViews>
    <customSheetView guid="{95018BEE-3C9F-4B61-A7BF-FBFA21A07B6A}" state="hidden" topLeftCell="A735">
      <selection activeCell="N763" sqref="N763"/>
      <pageMargins left="0.75" right="0.75" top="1" bottom="1" header="0.5" footer="0.5"/>
      <headerFooter alignWithMargins="0"/>
    </customSheetView>
  </customSheetViews>
  <mergeCells count="657">
    <mergeCell ref="B748:C748"/>
    <mergeCell ref="B749:C749"/>
    <mergeCell ref="B750:C750"/>
    <mergeCell ref="B743:C743"/>
    <mergeCell ref="B744:C744"/>
    <mergeCell ref="B745:C745"/>
    <mergeCell ref="B746:C746"/>
    <mergeCell ref="B734:B739"/>
    <mergeCell ref="B740:C740"/>
    <mergeCell ref="B741:C741"/>
    <mergeCell ref="B742:C742"/>
    <mergeCell ref="B730:C730"/>
    <mergeCell ref="B731:C731"/>
    <mergeCell ref="B732:C732"/>
    <mergeCell ref="B733:C733"/>
    <mergeCell ref="B747:C747"/>
    <mergeCell ref="A720:B720"/>
    <mergeCell ref="A721:B721"/>
    <mergeCell ref="A722:B722"/>
    <mergeCell ref="A715:B715"/>
    <mergeCell ref="A716:B716"/>
    <mergeCell ref="A717:B717"/>
    <mergeCell ref="A718:B718"/>
    <mergeCell ref="B726:P726"/>
    <mergeCell ref="B728:C729"/>
    <mergeCell ref="D728:E728"/>
    <mergeCell ref="F728:G728"/>
    <mergeCell ref="H728:I728"/>
    <mergeCell ref="J728:K728"/>
    <mergeCell ref="L728:M728"/>
    <mergeCell ref="N728:P728"/>
    <mergeCell ref="A706:A711"/>
    <mergeCell ref="A712:B712"/>
    <mergeCell ref="A713:B713"/>
    <mergeCell ref="A714:B714"/>
    <mergeCell ref="A702:B702"/>
    <mergeCell ref="A703:B703"/>
    <mergeCell ref="A704:B704"/>
    <mergeCell ref="A705:B705"/>
    <mergeCell ref="A719:B719"/>
    <mergeCell ref="A696:O696"/>
    <mergeCell ref="A697:O697"/>
    <mergeCell ref="A699:B701"/>
    <mergeCell ref="C699:D700"/>
    <mergeCell ref="E699:F700"/>
    <mergeCell ref="G699:H700"/>
    <mergeCell ref="I699:J700"/>
    <mergeCell ref="K699:L700"/>
    <mergeCell ref="M699:O700"/>
    <mergeCell ref="B691:C691"/>
    <mergeCell ref="B692:C692"/>
    <mergeCell ref="B693:C693"/>
    <mergeCell ref="B686:C686"/>
    <mergeCell ref="B687:C687"/>
    <mergeCell ref="B688:C688"/>
    <mergeCell ref="B689:C689"/>
    <mergeCell ref="B668:N668"/>
    <mergeCell ref="A669:O670"/>
    <mergeCell ref="B671:C672"/>
    <mergeCell ref="D671:E671"/>
    <mergeCell ref="F671:G671"/>
    <mergeCell ref="H671:I671"/>
    <mergeCell ref="J671:K671"/>
    <mergeCell ref="L671:N671"/>
    <mergeCell ref="B677:B682"/>
    <mergeCell ref="B683:C683"/>
    <mergeCell ref="B684:C684"/>
    <mergeCell ref="B685:C685"/>
    <mergeCell ref="B673:C673"/>
    <mergeCell ref="B674:C674"/>
    <mergeCell ref="B675:C675"/>
    <mergeCell ref="B676:C676"/>
    <mergeCell ref="B690:C690"/>
    <mergeCell ref="B664:C664"/>
    <mergeCell ref="B657:C657"/>
    <mergeCell ref="B658:C658"/>
    <mergeCell ref="B659:C659"/>
    <mergeCell ref="B660:C660"/>
    <mergeCell ref="B646:C646"/>
    <mergeCell ref="B647:C647"/>
    <mergeCell ref="O583:P583"/>
    <mergeCell ref="B661:C661"/>
    <mergeCell ref="B662:C662"/>
    <mergeCell ref="B663:C663"/>
    <mergeCell ref="B648:B653"/>
    <mergeCell ref="B654:C654"/>
    <mergeCell ref="B655:C655"/>
    <mergeCell ref="B656:C656"/>
    <mergeCell ref="B644:C644"/>
    <mergeCell ref="B645:C645"/>
    <mergeCell ref="A633:B633"/>
    <mergeCell ref="A634:B634"/>
    <mergeCell ref="A635:B635"/>
    <mergeCell ref="A628:B628"/>
    <mergeCell ref="A629:B629"/>
    <mergeCell ref="A630:B630"/>
    <mergeCell ref="A631:B631"/>
    <mergeCell ref="B639:O640"/>
    <mergeCell ref="B641:C643"/>
    <mergeCell ref="D641:E642"/>
    <mergeCell ref="F641:G642"/>
    <mergeCell ref="H641:I642"/>
    <mergeCell ref="J641:K642"/>
    <mergeCell ref="L641:M642"/>
    <mergeCell ref="N641:O642"/>
    <mergeCell ref="A619:A624"/>
    <mergeCell ref="A625:B625"/>
    <mergeCell ref="A626:B626"/>
    <mergeCell ref="A627:B627"/>
    <mergeCell ref="A616:B616"/>
    <mergeCell ref="A617:B617"/>
    <mergeCell ref="A618:B618"/>
    <mergeCell ref="A632:B632"/>
    <mergeCell ref="A608:N608"/>
    <mergeCell ref="A611:Q611"/>
    <mergeCell ref="A612:Q612"/>
    <mergeCell ref="A603:B603"/>
    <mergeCell ref="A604:B604"/>
    <mergeCell ref="A605:B605"/>
    <mergeCell ref="A606:B606"/>
    <mergeCell ref="I613:J613"/>
    <mergeCell ref="K613:L613"/>
    <mergeCell ref="M613:N613"/>
    <mergeCell ref="O613:P613"/>
    <mergeCell ref="A613:B614"/>
    <mergeCell ref="C613:D613"/>
    <mergeCell ref="E613:F613"/>
    <mergeCell ref="G613:H613"/>
    <mergeCell ref="A600:B600"/>
    <mergeCell ref="A601:B601"/>
    <mergeCell ref="A602:B602"/>
    <mergeCell ref="A590:A595"/>
    <mergeCell ref="A596:B596"/>
    <mergeCell ref="A597:B597"/>
    <mergeCell ref="A598:B598"/>
    <mergeCell ref="A607:N607"/>
    <mergeCell ref="A615:B615"/>
    <mergeCell ref="A589:B589"/>
    <mergeCell ref="A580:N580"/>
    <mergeCell ref="A581:N582"/>
    <mergeCell ref="A583:B585"/>
    <mergeCell ref="C583:D584"/>
    <mergeCell ref="E583:F584"/>
    <mergeCell ref="G583:H584"/>
    <mergeCell ref="A599:B599"/>
    <mergeCell ref="I583:J584"/>
    <mergeCell ref="K583:L584"/>
    <mergeCell ref="M583:N584"/>
    <mergeCell ref="A575:B575"/>
    <mergeCell ref="A576:B576"/>
    <mergeCell ref="A577:B577"/>
    <mergeCell ref="A586:B586"/>
    <mergeCell ref="A587:B587"/>
    <mergeCell ref="A570:B570"/>
    <mergeCell ref="A571:B571"/>
    <mergeCell ref="K555:L555"/>
    <mergeCell ref="A588:B588"/>
    <mergeCell ref="A573:B573"/>
    <mergeCell ref="A561:A566"/>
    <mergeCell ref="A567:B567"/>
    <mergeCell ref="A568:B568"/>
    <mergeCell ref="A569:B569"/>
    <mergeCell ref="A557:B557"/>
    <mergeCell ref="A558:B558"/>
    <mergeCell ref="A559:B559"/>
    <mergeCell ref="A574:B574"/>
    <mergeCell ref="A560:B560"/>
    <mergeCell ref="A572:B572"/>
    <mergeCell ref="A516:B516"/>
    <mergeCell ref="A517:B517"/>
    <mergeCell ref="A518:B518"/>
    <mergeCell ref="A519:B519"/>
    <mergeCell ref="B529:C529"/>
    <mergeCell ref="B530:C530"/>
    <mergeCell ref="B531:C531"/>
    <mergeCell ref="B532:C532"/>
    <mergeCell ref="A522:O522"/>
    <mergeCell ref="A525:Q525"/>
    <mergeCell ref="A526:Q526"/>
    <mergeCell ref="B527:C528"/>
    <mergeCell ref="D527:E527"/>
    <mergeCell ref="F527:G527"/>
    <mergeCell ref="H527:I527"/>
    <mergeCell ref="J527:K527"/>
    <mergeCell ref="L527:M527"/>
    <mergeCell ref="B533:B538"/>
    <mergeCell ref="B539:C539"/>
    <mergeCell ref="B540:C540"/>
    <mergeCell ref="B541:C541"/>
    <mergeCell ref="I555:J555"/>
    <mergeCell ref="N527:P527"/>
    <mergeCell ref="B546:C546"/>
    <mergeCell ref="B547:C547"/>
    <mergeCell ref="B548:C548"/>
    <mergeCell ref="B549:C549"/>
    <mergeCell ref="B542:C542"/>
    <mergeCell ref="B543:C543"/>
    <mergeCell ref="B544:C544"/>
    <mergeCell ref="B545:C545"/>
    <mergeCell ref="A552:O552"/>
    <mergeCell ref="A553:O554"/>
    <mergeCell ref="A555:B556"/>
    <mergeCell ref="C555:D555"/>
    <mergeCell ref="E555:F555"/>
    <mergeCell ref="G555:H555"/>
    <mergeCell ref="M555:O555"/>
    <mergeCell ref="A512:B512"/>
    <mergeCell ref="A513:B513"/>
    <mergeCell ref="K497:L497"/>
    <mergeCell ref="M497:O497"/>
    <mergeCell ref="A514:B514"/>
    <mergeCell ref="A515:B515"/>
    <mergeCell ref="A503:A508"/>
    <mergeCell ref="A509:B509"/>
    <mergeCell ref="A510:B510"/>
    <mergeCell ref="A511:B511"/>
    <mergeCell ref="A499:B499"/>
    <mergeCell ref="A500:B500"/>
    <mergeCell ref="A501:B501"/>
    <mergeCell ref="A502:B502"/>
    <mergeCell ref="A474:A479"/>
    <mergeCell ref="A480:B480"/>
    <mergeCell ref="A481:B481"/>
    <mergeCell ref="A482:B482"/>
    <mergeCell ref="I497:J497"/>
    <mergeCell ref="A470:B470"/>
    <mergeCell ref="A471:B471"/>
    <mergeCell ref="A472:B472"/>
    <mergeCell ref="A473:B473"/>
    <mergeCell ref="A487:B487"/>
    <mergeCell ref="A488:B488"/>
    <mergeCell ref="A489:B489"/>
    <mergeCell ref="A490:B490"/>
    <mergeCell ref="A483:B483"/>
    <mergeCell ref="A484:B484"/>
    <mergeCell ref="A485:B485"/>
    <mergeCell ref="A486:B486"/>
    <mergeCell ref="A494:O494"/>
    <mergeCell ref="A495:O496"/>
    <mergeCell ref="A497:B498"/>
    <mergeCell ref="C497:D497"/>
    <mergeCell ref="E497:F497"/>
    <mergeCell ref="G497:H497"/>
    <mergeCell ref="B451:C451"/>
    <mergeCell ref="B452:C452"/>
    <mergeCell ref="L436:M436"/>
    <mergeCell ref="N436:P436"/>
    <mergeCell ref="A465:O465"/>
    <mergeCell ref="A466:O467"/>
    <mergeCell ref="A468:B469"/>
    <mergeCell ref="C468:D468"/>
    <mergeCell ref="E468:F468"/>
    <mergeCell ref="G468:H468"/>
    <mergeCell ref="B453:C453"/>
    <mergeCell ref="B454:C454"/>
    <mergeCell ref="B442:B447"/>
    <mergeCell ref="B448:C448"/>
    <mergeCell ref="B449:C449"/>
    <mergeCell ref="B450:C450"/>
    <mergeCell ref="I468:J468"/>
    <mergeCell ref="K468:L468"/>
    <mergeCell ref="M468:O468"/>
    <mergeCell ref="B455:C455"/>
    <mergeCell ref="B456:C456"/>
    <mergeCell ref="B457:C457"/>
    <mergeCell ref="B458:C458"/>
    <mergeCell ref="B438:C438"/>
    <mergeCell ref="B439:C439"/>
    <mergeCell ref="B440:C440"/>
    <mergeCell ref="A424:B424"/>
    <mergeCell ref="A425:B425"/>
    <mergeCell ref="A426:B426"/>
    <mergeCell ref="A427:B427"/>
    <mergeCell ref="B441:C441"/>
    <mergeCell ref="A434:Q434"/>
    <mergeCell ref="A435:Q435"/>
    <mergeCell ref="B436:C437"/>
    <mergeCell ref="D436:E436"/>
    <mergeCell ref="F436:G436"/>
    <mergeCell ref="H436:I436"/>
    <mergeCell ref="M324:O324"/>
    <mergeCell ref="A326:B326"/>
    <mergeCell ref="L351:M351"/>
    <mergeCell ref="N351:P351"/>
    <mergeCell ref="A415:A420"/>
    <mergeCell ref="A421:B421"/>
    <mergeCell ref="A422:B422"/>
    <mergeCell ref="A423:B423"/>
    <mergeCell ref="J436:K436"/>
    <mergeCell ref="A411:B411"/>
    <mergeCell ref="A412:B412"/>
    <mergeCell ref="A413:B413"/>
    <mergeCell ref="A414:B414"/>
    <mergeCell ref="A428:B428"/>
    <mergeCell ref="A429:B429"/>
    <mergeCell ref="A430:B430"/>
    <mergeCell ref="A431:B431"/>
    <mergeCell ref="K380:L380"/>
    <mergeCell ref="M380:O380"/>
    <mergeCell ref="B368:C368"/>
    <mergeCell ref="B369:C369"/>
    <mergeCell ref="B370:C370"/>
    <mergeCell ref="B371:C371"/>
    <mergeCell ref="B372:C372"/>
    <mergeCell ref="A309:B309"/>
    <mergeCell ref="A310:B310"/>
    <mergeCell ref="K294:L294"/>
    <mergeCell ref="M294:O294"/>
    <mergeCell ref="A406:O406"/>
    <mergeCell ref="A407:O408"/>
    <mergeCell ref="A409:B410"/>
    <mergeCell ref="C409:D409"/>
    <mergeCell ref="E409:F409"/>
    <mergeCell ref="G409:H409"/>
    <mergeCell ref="A311:B311"/>
    <mergeCell ref="A312:B312"/>
    <mergeCell ref="A300:A305"/>
    <mergeCell ref="A306:B306"/>
    <mergeCell ref="A307:B307"/>
    <mergeCell ref="A308:B308"/>
    <mergeCell ref="I409:J409"/>
    <mergeCell ref="K409:L409"/>
    <mergeCell ref="M409:O409"/>
    <mergeCell ref="A313:B313"/>
    <mergeCell ref="A314:B314"/>
    <mergeCell ref="A315:B315"/>
    <mergeCell ref="A316:B316"/>
    <mergeCell ref="K324:L324"/>
    <mergeCell ref="A296:B296"/>
    <mergeCell ref="A297:B297"/>
    <mergeCell ref="A298:B298"/>
    <mergeCell ref="B279:C279"/>
    <mergeCell ref="B280:C280"/>
    <mergeCell ref="B281:C281"/>
    <mergeCell ref="B282:C282"/>
    <mergeCell ref="A299:B299"/>
    <mergeCell ref="A291:O291"/>
    <mergeCell ref="A292:O293"/>
    <mergeCell ref="A294:B295"/>
    <mergeCell ref="C294:D294"/>
    <mergeCell ref="E294:F294"/>
    <mergeCell ref="G294:H294"/>
    <mergeCell ref="A243:A248"/>
    <mergeCell ref="A249:B249"/>
    <mergeCell ref="A251:B251"/>
    <mergeCell ref="B276:C276"/>
    <mergeCell ref="B277:C277"/>
    <mergeCell ref="B278:C278"/>
    <mergeCell ref="I294:J294"/>
    <mergeCell ref="B267:C267"/>
    <mergeCell ref="B268:C268"/>
    <mergeCell ref="B269:C269"/>
    <mergeCell ref="A262:Q262"/>
    <mergeCell ref="A263:Q263"/>
    <mergeCell ref="B264:C265"/>
    <mergeCell ref="D264:E264"/>
    <mergeCell ref="F264:G264"/>
    <mergeCell ref="H264:I264"/>
    <mergeCell ref="B283:C283"/>
    <mergeCell ref="B284:C284"/>
    <mergeCell ref="B285:C285"/>
    <mergeCell ref="B286:C286"/>
    <mergeCell ref="J264:K264"/>
    <mergeCell ref="L264:M264"/>
    <mergeCell ref="N264:P264"/>
    <mergeCell ref="A402:B402"/>
    <mergeCell ref="B227:C227"/>
    <mergeCell ref="B228:C228"/>
    <mergeCell ref="B229:C229"/>
    <mergeCell ref="B230:C230"/>
    <mergeCell ref="A393:B393"/>
    <mergeCell ref="A394:B394"/>
    <mergeCell ref="A395:B395"/>
    <mergeCell ref="A396:B396"/>
    <mergeCell ref="A397:B397"/>
    <mergeCell ref="A398:B398"/>
    <mergeCell ref="A382:B382"/>
    <mergeCell ref="A383:B383"/>
    <mergeCell ref="A384:B384"/>
    <mergeCell ref="A385:B385"/>
    <mergeCell ref="A386:A391"/>
    <mergeCell ref="A392:B392"/>
    <mergeCell ref="A256:B256"/>
    <mergeCell ref="A257:B257"/>
    <mergeCell ref="A258:B258"/>
    <mergeCell ref="A259:B259"/>
    <mergeCell ref="B266:C266"/>
    <mergeCell ref="B270:B275"/>
    <mergeCell ref="C237:D237"/>
    <mergeCell ref="A378:O379"/>
    <mergeCell ref="A380:B381"/>
    <mergeCell ref="C380:D380"/>
    <mergeCell ref="E380:F380"/>
    <mergeCell ref="G380:H380"/>
    <mergeCell ref="I380:J380"/>
    <mergeCell ref="A327:B327"/>
    <mergeCell ref="A328:B328"/>
    <mergeCell ref="A329:B329"/>
    <mergeCell ref="A330:A335"/>
    <mergeCell ref="A336:B336"/>
    <mergeCell ref="A337:B337"/>
    <mergeCell ref="B373:C373"/>
    <mergeCell ref="B357:B362"/>
    <mergeCell ref="B363:C363"/>
    <mergeCell ref="B364:C364"/>
    <mergeCell ref="B365:C365"/>
    <mergeCell ref="B366:C366"/>
    <mergeCell ref="B367:C367"/>
    <mergeCell ref="A234:O234"/>
    <mergeCell ref="A235:O236"/>
    <mergeCell ref="A250:B250"/>
    <mergeCell ref="I237:J237"/>
    <mergeCell ref="K237:L237"/>
    <mergeCell ref="M237:O237"/>
    <mergeCell ref="A321:O321"/>
    <mergeCell ref="A322:O323"/>
    <mergeCell ref="A324:B325"/>
    <mergeCell ref="C324:D324"/>
    <mergeCell ref="E324:F324"/>
    <mergeCell ref="G324:H324"/>
    <mergeCell ref="I324:J324"/>
    <mergeCell ref="A239:B239"/>
    <mergeCell ref="A240:B240"/>
    <mergeCell ref="A241:B241"/>
    <mergeCell ref="A242:B242"/>
    <mergeCell ref="A237:B238"/>
    <mergeCell ref="E237:F237"/>
    <mergeCell ref="G237:H237"/>
    <mergeCell ref="A252:B252"/>
    <mergeCell ref="A253:B253"/>
    <mergeCell ref="A254:B254"/>
    <mergeCell ref="A255:B255"/>
    <mergeCell ref="A399:B399"/>
    <mergeCell ref="A400:B400"/>
    <mergeCell ref="A401:B401"/>
    <mergeCell ref="A338:B338"/>
    <mergeCell ref="A339:B339"/>
    <mergeCell ref="A340:B340"/>
    <mergeCell ref="A341:B341"/>
    <mergeCell ref="A342:B342"/>
    <mergeCell ref="A343:B343"/>
    <mergeCell ref="B353:C353"/>
    <mergeCell ref="B354:C354"/>
    <mergeCell ref="B355:C355"/>
    <mergeCell ref="B356:C356"/>
    <mergeCell ref="A344:B344"/>
    <mergeCell ref="A345:B345"/>
    <mergeCell ref="A346:B346"/>
    <mergeCell ref="A349:Q349"/>
    <mergeCell ref="A350:Q350"/>
    <mergeCell ref="B351:C352"/>
    <mergeCell ref="D351:E351"/>
    <mergeCell ref="F351:G351"/>
    <mergeCell ref="H351:I351"/>
    <mergeCell ref="J351:K351"/>
    <mergeCell ref="A377:O377"/>
    <mergeCell ref="B223:C223"/>
    <mergeCell ref="B224:C224"/>
    <mergeCell ref="L208:M208"/>
    <mergeCell ref="N208:P208"/>
    <mergeCell ref="B225:C225"/>
    <mergeCell ref="B226:C226"/>
    <mergeCell ref="B214:B219"/>
    <mergeCell ref="B220:C220"/>
    <mergeCell ref="B221:C221"/>
    <mergeCell ref="B222:C222"/>
    <mergeCell ref="B210:C210"/>
    <mergeCell ref="B211:C211"/>
    <mergeCell ref="B212:C212"/>
    <mergeCell ref="B194:C194"/>
    <mergeCell ref="B195:C195"/>
    <mergeCell ref="B196:C196"/>
    <mergeCell ref="B213:C213"/>
    <mergeCell ref="B205:P205"/>
    <mergeCell ref="B206:P207"/>
    <mergeCell ref="B208:C209"/>
    <mergeCell ref="D208:E208"/>
    <mergeCell ref="F208:G208"/>
    <mergeCell ref="H208:I208"/>
    <mergeCell ref="B190:C190"/>
    <mergeCell ref="B191:C191"/>
    <mergeCell ref="B192:C192"/>
    <mergeCell ref="J208:K208"/>
    <mergeCell ref="N178:P178"/>
    <mergeCell ref="A170:B170"/>
    <mergeCell ref="A171:B171"/>
    <mergeCell ref="A172:B172"/>
    <mergeCell ref="A173:B173"/>
    <mergeCell ref="B180:C180"/>
    <mergeCell ref="B181:C181"/>
    <mergeCell ref="B182:C182"/>
    <mergeCell ref="B183:C183"/>
    <mergeCell ref="A177:Q177"/>
    <mergeCell ref="B178:C179"/>
    <mergeCell ref="D178:E178"/>
    <mergeCell ref="F178:G178"/>
    <mergeCell ref="H178:I178"/>
    <mergeCell ref="J178:K178"/>
    <mergeCell ref="B197:C197"/>
    <mergeCell ref="B198:C198"/>
    <mergeCell ref="B199:C199"/>
    <mergeCell ref="B200:C200"/>
    <mergeCell ref="B193:C193"/>
    <mergeCell ref="A167:B167"/>
    <mergeCell ref="A168:B168"/>
    <mergeCell ref="A169:B169"/>
    <mergeCell ref="A157:A162"/>
    <mergeCell ref="A163:B163"/>
    <mergeCell ref="A164:B164"/>
    <mergeCell ref="A165:B165"/>
    <mergeCell ref="L178:M178"/>
    <mergeCell ref="B184:B189"/>
    <mergeCell ref="A155:B155"/>
    <mergeCell ref="A156:B156"/>
    <mergeCell ref="A148:O148"/>
    <mergeCell ref="A149:O150"/>
    <mergeCell ref="A151:B152"/>
    <mergeCell ref="C151:D151"/>
    <mergeCell ref="E151:F151"/>
    <mergeCell ref="G151:H151"/>
    <mergeCell ref="A166:B166"/>
    <mergeCell ref="I151:J151"/>
    <mergeCell ref="K151:L151"/>
    <mergeCell ref="M151:O151"/>
    <mergeCell ref="A143:B143"/>
    <mergeCell ref="A144:B144"/>
    <mergeCell ref="A145:B145"/>
    <mergeCell ref="A153:B153"/>
    <mergeCell ref="A154:B154"/>
    <mergeCell ref="A138:B138"/>
    <mergeCell ref="A139:B139"/>
    <mergeCell ref="O122:Q123"/>
    <mergeCell ref="A140:B140"/>
    <mergeCell ref="A141:B141"/>
    <mergeCell ref="A129:A134"/>
    <mergeCell ref="A135:B135"/>
    <mergeCell ref="A136:B136"/>
    <mergeCell ref="A137:B137"/>
    <mergeCell ref="A125:B125"/>
    <mergeCell ref="A126:B126"/>
    <mergeCell ref="A127:B127"/>
    <mergeCell ref="A128:B128"/>
    <mergeCell ref="A120:Q121"/>
    <mergeCell ref="A122:B124"/>
    <mergeCell ref="C122:D123"/>
    <mergeCell ref="E122:F123"/>
    <mergeCell ref="G122:H123"/>
    <mergeCell ref="I122:J123"/>
    <mergeCell ref="K122:L123"/>
    <mergeCell ref="M122:N123"/>
    <mergeCell ref="A142:B142"/>
    <mergeCell ref="A97:B97"/>
    <mergeCell ref="A98:B98"/>
    <mergeCell ref="A112:B112"/>
    <mergeCell ref="A113:B113"/>
    <mergeCell ref="A114:B114"/>
    <mergeCell ref="A115:B115"/>
    <mergeCell ref="A119:Q119"/>
    <mergeCell ref="G94:H94"/>
    <mergeCell ref="I94:J94"/>
    <mergeCell ref="K94:L94"/>
    <mergeCell ref="A94:B95"/>
    <mergeCell ref="C94:D94"/>
    <mergeCell ref="A108:B108"/>
    <mergeCell ref="A109:B109"/>
    <mergeCell ref="A99:B99"/>
    <mergeCell ref="A100:A105"/>
    <mergeCell ref="A106:B106"/>
    <mergeCell ref="A107:B107"/>
    <mergeCell ref="A110:B110"/>
    <mergeCell ref="A111:B111"/>
    <mergeCell ref="A116:B116"/>
    <mergeCell ref="A88:B88"/>
    <mergeCell ref="A89:B89"/>
    <mergeCell ref="A90:B90"/>
    <mergeCell ref="A92:Q92"/>
    <mergeCell ref="A93:Q93"/>
    <mergeCell ref="O94:Q94"/>
    <mergeCell ref="M94:N94"/>
    <mergeCell ref="E94:F94"/>
    <mergeCell ref="A96:B96"/>
    <mergeCell ref="A87:B87"/>
    <mergeCell ref="A70:B70"/>
    <mergeCell ref="A71:B71"/>
    <mergeCell ref="A72:B72"/>
    <mergeCell ref="A73:B73"/>
    <mergeCell ref="A64:Q64"/>
    <mergeCell ref="A65:Q66"/>
    <mergeCell ref="A67:B69"/>
    <mergeCell ref="C67:D68"/>
    <mergeCell ref="E67:F68"/>
    <mergeCell ref="A83:B83"/>
    <mergeCell ref="A84:B84"/>
    <mergeCell ref="A85:B85"/>
    <mergeCell ref="A86:B86"/>
    <mergeCell ref="A74:A79"/>
    <mergeCell ref="A80:B80"/>
    <mergeCell ref="A81:B81"/>
    <mergeCell ref="A82:B82"/>
    <mergeCell ref="G67:H68"/>
    <mergeCell ref="I67:J68"/>
    <mergeCell ref="K67:L68"/>
    <mergeCell ref="M67:N68"/>
    <mergeCell ref="O67:Q68"/>
    <mergeCell ref="A51:B51"/>
    <mergeCell ref="P29:S29"/>
    <mergeCell ref="A44:B44"/>
    <mergeCell ref="A45:B45"/>
    <mergeCell ref="A46:B46"/>
    <mergeCell ref="A47:B47"/>
    <mergeCell ref="A35:A40"/>
    <mergeCell ref="A41:B41"/>
    <mergeCell ref="A42:B42"/>
    <mergeCell ref="A43:B43"/>
    <mergeCell ref="A31:B31"/>
    <mergeCell ref="A32:B32"/>
    <mergeCell ref="A2:O2"/>
    <mergeCell ref="A3:O3"/>
    <mergeCell ref="A4:B5"/>
    <mergeCell ref="C4:F4"/>
    <mergeCell ref="G4:I4"/>
    <mergeCell ref="J4:L4"/>
    <mergeCell ref="A23:B23"/>
    <mergeCell ref="A24:B24"/>
    <mergeCell ref="A25:B25"/>
    <mergeCell ref="A6:B6"/>
    <mergeCell ref="A7:B7"/>
    <mergeCell ref="A19:B19"/>
    <mergeCell ref="A20:B20"/>
    <mergeCell ref="A21:B21"/>
    <mergeCell ref="A22:B22"/>
    <mergeCell ref="M4:O4"/>
    <mergeCell ref="A8:B8"/>
    <mergeCell ref="I756:L756"/>
    <mergeCell ref="I754:L755"/>
    <mergeCell ref="A756:D756"/>
    <mergeCell ref="A754:D755"/>
    <mergeCell ref="E756:H756"/>
    <mergeCell ref="E754:H755"/>
    <mergeCell ref="A9:B9"/>
    <mergeCell ref="A10:A15"/>
    <mergeCell ref="A16:B16"/>
    <mergeCell ref="A17:B17"/>
    <mergeCell ref="A18:B18"/>
    <mergeCell ref="A26:B26"/>
    <mergeCell ref="A33:B33"/>
    <mergeCell ref="A34:B34"/>
    <mergeCell ref="A27:S27"/>
    <mergeCell ref="A28:S28"/>
    <mergeCell ref="A29:B30"/>
    <mergeCell ref="C29:F29"/>
    <mergeCell ref="G29:I29"/>
    <mergeCell ref="J29:L29"/>
    <mergeCell ref="M29:O29"/>
    <mergeCell ref="A48:B48"/>
    <mergeCell ref="A49:B49"/>
    <mergeCell ref="A50:B50"/>
  </mergeCells>
  <phoneticPr fontId="18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X150"/>
  <sheetViews>
    <sheetView rightToLeft="1" view="pageBreakPreview" zoomScale="80" zoomScaleSheetLayoutView="80" workbookViewId="0">
      <selection activeCell="U14" sqref="U14"/>
    </sheetView>
  </sheetViews>
  <sheetFormatPr defaultRowHeight="12.75"/>
  <cols>
    <col min="1" max="1" width="3.140625" style="91" customWidth="1"/>
    <col min="2" max="2" width="11" style="91" customWidth="1"/>
    <col min="3" max="4" width="9.7109375" style="90" customWidth="1"/>
    <col min="5" max="5" width="8.85546875" style="90" customWidth="1"/>
    <col min="6" max="6" width="10.5703125" style="90" customWidth="1"/>
    <col min="7" max="7" width="9.42578125" style="91" customWidth="1"/>
    <col min="8" max="8" width="9.28515625" style="91" customWidth="1"/>
    <col min="9" max="14" width="9.5703125" style="91" customWidth="1"/>
    <col min="15" max="15" width="11.140625" style="91" customWidth="1"/>
    <col min="16" max="16" width="11.42578125" style="91" customWidth="1"/>
    <col min="17" max="17" width="10.5703125" style="91" customWidth="1"/>
    <col min="18" max="18" width="15.140625" style="91" customWidth="1"/>
    <col min="19" max="19" width="3.7109375" style="91" customWidth="1"/>
    <col min="20" max="16384" width="9.140625" style="91"/>
  </cols>
  <sheetData>
    <row r="1" spans="1:24" ht="26.25" customHeight="1">
      <c r="A1" s="1098" t="s">
        <v>1348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</row>
    <row r="2" spans="1:24" ht="20.25" customHeight="1">
      <c r="A2" s="1099" t="s">
        <v>1322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</row>
    <row r="3" spans="1:24" ht="21" customHeight="1" thickBot="1">
      <c r="A3" s="1100" t="s">
        <v>1020</v>
      </c>
      <c r="B3" s="110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131" t="s">
        <v>1021</v>
      </c>
      <c r="S3" s="1131"/>
    </row>
    <row r="4" spans="1:24" ht="21" customHeight="1" thickTop="1">
      <c r="A4" s="1072" t="s">
        <v>40</v>
      </c>
      <c r="B4" s="1072"/>
      <c r="C4" s="1102" t="s">
        <v>749</v>
      </c>
      <c r="D4" s="1102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074" t="s">
        <v>174</v>
      </c>
      <c r="S4" s="1074"/>
    </row>
    <row r="5" spans="1:24" ht="18" customHeight="1">
      <c r="A5" s="1092"/>
      <c r="B5" s="1092"/>
      <c r="C5" s="1126" t="s">
        <v>93</v>
      </c>
      <c r="D5" s="1126"/>
      <c r="E5" s="1126" t="s">
        <v>27</v>
      </c>
      <c r="F5" s="1126"/>
      <c r="G5" s="1092" t="s">
        <v>95</v>
      </c>
      <c r="H5" s="1092"/>
      <c r="I5" s="1092" t="s">
        <v>96</v>
      </c>
      <c r="J5" s="1092"/>
      <c r="K5" s="1126" t="s">
        <v>30</v>
      </c>
      <c r="L5" s="1126"/>
      <c r="M5" s="1126" t="s">
        <v>748</v>
      </c>
      <c r="N5" s="1126"/>
      <c r="O5" s="1126" t="s">
        <v>473</v>
      </c>
      <c r="P5" s="1126"/>
      <c r="Q5" s="1126"/>
      <c r="R5" s="1096"/>
      <c r="S5" s="1096"/>
    </row>
    <row r="6" spans="1:24" ht="16.5" customHeight="1">
      <c r="A6" s="1092"/>
      <c r="B6" s="1092"/>
      <c r="C6" s="941" t="s">
        <v>33</v>
      </c>
      <c r="D6" s="938" t="s">
        <v>34</v>
      </c>
      <c r="E6" s="941" t="s">
        <v>33</v>
      </c>
      <c r="F6" s="938" t="s">
        <v>34</v>
      </c>
      <c r="G6" s="941" t="s">
        <v>33</v>
      </c>
      <c r="H6" s="938" t="s">
        <v>34</v>
      </c>
      <c r="I6" s="941" t="s">
        <v>33</v>
      </c>
      <c r="J6" s="938" t="s">
        <v>34</v>
      </c>
      <c r="K6" s="941" t="s">
        <v>33</v>
      </c>
      <c r="L6" s="938" t="s">
        <v>34</v>
      </c>
      <c r="M6" s="941" t="s">
        <v>33</v>
      </c>
      <c r="N6" s="938" t="s">
        <v>34</v>
      </c>
      <c r="O6" s="941" t="s">
        <v>33</v>
      </c>
      <c r="P6" s="938" t="s">
        <v>34</v>
      </c>
      <c r="Q6" s="941" t="s">
        <v>473</v>
      </c>
      <c r="R6" s="1096"/>
      <c r="S6" s="1096"/>
    </row>
    <row r="7" spans="1:24" ht="20.25" customHeight="1" thickBot="1">
      <c r="A7" s="1073"/>
      <c r="B7" s="1073"/>
      <c r="C7" s="947" t="s">
        <v>180</v>
      </c>
      <c r="D7" s="937" t="s">
        <v>179</v>
      </c>
      <c r="E7" s="947" t="s">
        <v>180</v>
      </c>
      <c r="F7" s="937" t="s">
        <v>179</v>
      </c>
      <c r="G7" s="947" t="s">
        <v>180</v>
      </c>
      <c r="H7" s="937" t="s">
        <v>179</v>
      </c>
      <c r="I7" s="947" t="s">
        <v>180</v>
      </c>
      <c r="J7" s="937" t="s">
        <v>179</v>
      </c>
      <c r="K7" s="947" t="s">
        <v>180</v>
      </c>
      <c r="L7" s="937" t="s">
        <v>179</v>
      </c>
      <c r="M7" s="947" t="s">
        <v>180</v>
      </c>
      <c r="N7" s="937" t="s">
        <v>179</v>
      </c>
      <c r="O7" s="947" t="s">
        <v>180</v>
      </c>
      <c r="P7" s="937" t="s">
        <v>179</v>
      </c>
      <c r="Q7" s="937" t="s">
        <v>175</v>
      </c>
      <c r="R7" s="1075"/>
      <c r="S7" s="1075"/>
    </row>
    <row r="8" spans="1:24" ht="21" customHeight="1">
      <c r="A8" s="491" t="s">
        <v>52</v>
      </c>
      <c r="B8" s="491"/>
      <c r="C8" s="489">
        <f t="shared" ref="C8:N8" si="0">SUM(C38,C68)</f>
        <v>68305</v>
      </c>
      <c r="D8" s="489">
        <f t="shared" si="0"/>
        <v>62940</v>
      </c>
      <c r="E8" s="489">
        <f t="shared" si="0"/>
        <v>58828</v>
      </c>
      <c r="F8" s="489">
        <f t="shared" si="0"/>
        <v>54835</v>
      </c>
      <c r="G8" s="489">
        <f t="shared" si="0"/>
        <v>50312</v>
      </c>
      <c r="H8" s="489">
        <f t="shared" si="0"/>
        <v>46532</v>
      </c>
      <c r="I8" s="489">
        <f t="shared" si="0"/>
        <v>40352</v>
      </c>
      <c r="J8" s="489">
        <f t="shared" si="0"/>
        <v>35175</v>
      </c>
      <c r="K8" s="489">
        <f t="shared" si="0"/>
        <v>46520</v>
      </c>
      <c r="L8" s="489">
        <f t="shared" si="0"/>
        <v>37187</v>
      </c>
      <c r="M8" s="489">
        <f t="shared" si="0"/>
        <v>45132</v>
      </c>
      <c r="N8" s="489">
        <f t="shared" si="0"/>
        <v>29474</v>
      </c>
      <c r="O8" s="489">
        <f>SUM(C8,E8,G8,I8,K8,M8)</f>
        <v>309449</v>
      </c>
      <c r="P8" s="489">
        <f>SUM(D8,F8,H8,J8,L8,N8)</f>
        <v>266143</v>
      </c>
      <c r="Q8" s="489">
        <f>SUM(O8:P8)</f>
        <v>575592</v>
      </c>
      <c r="R8" s="1130" t="s">
        <v>671</v>
      </c>
      <c r="S8" s="1130"/>
      <c r="X8" s="91" t="s">
        <v>339</v>
      </c>
    </row>
    <row r="9" spans="1:24" ht="21" customHeight="1">
      <c r="A9" s="1081" t="s">
        <v>53</v>
      </c>
      <c r="B9" s="1081"/>
      <c r="C9" s="486">
        <f t="shared" ref="C9:N9" si="1">SUM(C39,C69)</f>
        <v>37254</v>
      </c>
      <c r="D9" s="486">
        <f t="shared" si="1"/>
        <v>35067</v>
      </c>
      <c r="E9" s="486">
        <f t="shared" si="1"/>
        <v>33657</v>
      </c>
      <c r="F9" s="486">
        <f t="shared" si="1"/>
        <v>32170</v>
      </c>
      <c r="G9" s="486">
        <f t="shared" si="1"/>
        <v>31731</v>
      </c>
      <c r="H9" s="486">
        <f t="shared" si="1"/>
        <v>29483</v>
      </c>
      <c r="I9" s="486">
        <f t="shared" si="1"/>
        <v>29232</v>
      </c>
      <c r="J9" s="486">
        <f t="shared" si="1"/>
        <v>26281</v>
      </c>
      <c r="K9" s="486">
        <f t="shared" si="1"/>
        <v>25506</v>
      </c>
      <c r="L9" s="486">
        <f t="shared" si="1"/>
        <v>20907</v>
      </c>
      <c r="M9" s="486">
        <f t="shared" si="1"/>
        <v>21048</v>
      </c>
      <c r="N9" s="486">
        <f t="shared" si="1"/>
        <v>17206</v>
      </c>
      <c r="O9" s="486">
        <f t="shared" ref="O9:O27" si="2">SUM(C9,E9,G9,I9,K9,M9)</f>
        <v>178428</v>
      </c>
      <c r="P9" s="486">
        <f t="shared" ref="P9:P27" si="3">SUM(D9,F9,H9,J9,L9,N9)</f>
        <v>161114</v>
      </c>
      <c r="Q9" s="486">
        <f t="shared" ref="Q9:Q27" si="4">SUM(O9:P9)</f>
        <v>339542</v>
      </c>
      <c r="R9" s="1059" t="s">
        <v>302</v>
      </c>
      <c r="S9" s="1059"/>
    </row>
    <row r="10" spans="1:24" ht="21" customHeight="1">
      <c r="A10" s="1081" t="s">
        <v>54</v>
      </c>
      <c r="B10" s="1081"/>
      <c r="C10" s="486">
        <f t="shared" ref="C10:N10" si="5">SUM(C40,C70)</f>
        <v>26155</v>
      </c>
      <c r="D10" s="486">
        <f t="shared" si="5"/>
        <v>25051</v>
      </c>
      <c r="E10" s="486">
        <f t="shared" si="5"/>
        <v>25193</v>
      </c>
      <c r="F10" s="486">
        <f t="shared" si="5"/>
        <v>23823</v>
      </c>
      <c r="G10" s="486">
        <f t="shared" si="5"/>
        <v>22016</v>
      </c>
      <c r="H10" s="486">
        <f t="shared" si="5"/>
        <v>20821</v>
      </c>
      <c r="I10" s="486">
        <f t="shared" si="5"/>
        <v>21265</v>
      </c>
      <c r="J10" s="486">
        <f t="shared" si="5"/>
        <v>19503</v>
      </c>
      <c r="K10" s="486">
        <f t="shared" si="5"/>
        <v>21858</v>
      </c>
      <c r="L10" s="486">
        <f t="shared" si="5"/>
        <v>19043</v>
      </c>
      <c r="M10" s="486">
        <f t="shared" si="5"/>
        <v>17891</v>
      </c>
      <c r="N10" s="486">
        <f t="shared" si="5"/>
        <v>15000</v>
      </c>
      <c r="O10" s="486">
        <f t="shared" si="2"/>
        <v>134378</v>
      </c>
      <c r="P10" s="486">
        <f t="shared" si="3"/>
        <v>123241</v>
      </c>
      <c r="Q10" s="486">
        <f t="shared" si="4"/>
        <v>257619</v>
      </c>
      <c r="R10" s="1056" t="s">
        <v>184</v>
      </c>
      <c r="S10" s="1056"/>
      <c r="V10" s="91" t="s">
        <v>256</v>
      </c>
    </row>
    <row r="11" spans="1:24" ht="21" customHeight="1">
      <c r="A11" s="1081" t="s">
        <v>55</v>
      </c>
      <c r="B11" s="1081"/>
      <c r="C11" s="486">
        <f t="shared" ref="C11:N11" si="6">SUM(C41,C71)</f>
        <v>30069</v>
      </c>
      <c r="D11" s="486">
        <f t="shared" si="6"/>
        <v>28195</v>
      </c>
      <c r="E11" s="486">
        <f t="shared" si="6"/>
        <v>28747</v>
      </c>
      <c r="F11" s="486">
        <f t="shared" si="6"/>
        <v>27193</v>
      </c>
      <c r="G11" s="486">
        <f t="shared" si="6"/>
        <v>27454</v>
      </c>
      <c r="H11" s="486">
        <f t="shared" si="6"/>
        <v>25611</v>
      </c>
      <c r="I11" s="486">
        <f t="shared" si="6"/>
        <v>26009</v>
      </c>
      <c r="J11" s="486">
        <f t="shared" si="6"/>
        <v>23887</v>
      </c>
      <c r="K11" s="486">
        <f t="shared" si="6"/>
        <v>27374</v>
      </c>
      <c r="L11" s="486">
        <f t="shared" si="6"/>
        <v>22705</v>
      </c>
      <c r="M11" s="486">
        <f t="shared" si="6"/>
        <v>20167</v>
      </c>
      <c r="N11" s="486">
        <f t="shared" si="6"/>
        <v>17015</v>
      </c>
      <c r="O11" s="486">
        <f t="shared" si="2"/>
        <v>159820</v>
      </c>
      <c r="P11" s="486">
        <f t="shared" si="3"/>
        <v>144606</v>
      </c>
      <c r="Q11" s="486">
        <f t="shared" si="4"/>
        <v>304426</v>
      </c>
      <c r="R11" s="1056" t="s">
        <v>185</v>
      </c>
      <c r="S11" s="1056"/>
    </row>
    <row r="12" spans="1:24" ht="21" customHeight="1">
      <c r="A12" s="1107" t="s">
        <v>295</v>
      </c>
      <c r="B12" s="183" t="s">
        <v>262</v>
      </c>
      <c r="C12" s="486">
        <f t="shared" ref="C12:N12" si="7">SUM(C42,C72)</f>
        <v>24079</v>
      </c>
      <c r="D12" s="486">
        <f t="shared" si="7"/>
        <v>22547</v>
      </c>
      <c r="E12" s="486">
        <f t="shared" si="7"/>
        <v>22771</v>
      </c>
      <c r="F12" s="486">
        <f t="shared" si="7"/>
        <v>21641</v>
      </c>
      <c r="G12" s="486">
        <f t="shared" si="7"/>
        <v>21856</v>
      </c>
      <c r="H12" s="486">
        <f t="shared" si="7"/>
        <v>20901</v>
      </c>
      <c r="I12" s="486">
        <f t="shared" si="7"/>
        <v>20826</v>
      </c>
      <c r="J12" s="486">
        <f t="shared" si="7"/>
        <v>19788</v>
      </c>
      <c r="K12" s="486">
        <f t="shared" si="7"/>
        <v>22334</v>
      </c>
      <c r="L12" s="486">
        <f t="shared" si="7"/>
        <v>20211</v>
      </c>
      <c r="M12" s="486">
        <f t="shared" si="7"/>
        <v>16448</v>
      </c>
      <c r="N12" s="486">
        <f t="shared" si="7"/>
        <v>15821</v>
      </c>
      <c r="O12" s="486">
        <f t="shared" si="2"/>
        <v>128314</v>
      </c>
      <c r="P12" s="486">
        <f t="shared" si="3"/>
        <v>120909</v>
      </c>
      <c r="Q12" s="486">
        <f t="shared" si="4"/>
        <v>249223</v>
      </c>
      <c r="R12" s="530" t="s">
        <v>306</v>
      </c>
      <c r="S12" s="1088" t="s">
        <v>173</v>
      </c>
    </row>
    <row r="13" spans="1:24" ht="21" customHeight="1">
      <c r="A13" s="1107"/>
      <c r="B13" s="141" t="s">
        <v>263</v>
      </c>
      <c r="C13" s="486">
        <f t="shared" ref="C13:N13" si="8">SUM(C43,C73)</f>
        <v>47508</v>
      </c>
      <c r="D13" s="486">
        <f t="shared" si="8"/>
        <v>44582</v>
      </c>
      <c r="E13" s="486">
        <f t="shared" si="8"/>
        <v>44549</v>
      </c>
      <c r="F13" s="486">
        <f t="shared" si="8"/>
        <v>41841</v>
      </c>
      <c r="G13" s="486">
        <f t="shared" si="8"/>
        <v>42601</v>
      </c>
      <c r="H13" s="486">
        <f t="shared" si="8"/>
        <v>40135</v>
      </c>
      <c r="I13" s="486">
        <f t="shared" si="8"/>
        <v>41351</v>
      </c>
      <c r="J13" s="486">
        <f t="shared" si="8"/>
        <v>37193</v>
      </c>
      <c r="K13" s="486">
        <f t="shared" si="8"/>
        <v>43839</v>
      </c>
      <c r="L13" s="486">
        <f t="shared" si="8"/>
        <v>37328</v>
      </c>
      <c r="M13" s="486">
        <f t="shared" si="8"/>
        <v>32806</v>
      </c>
      <c r="N13" s="486">
        <f t="shared" si="8"/>
        <v>27528</v>
      </c>
      <c r="O13" s="486">
        <f t="shared" si="2"/>
        <v>252654</v>
      </c>
      <c r="P13" s="486">
        <f t="shared" si="3"/>
        <v>228607</v>
      </c>
      <c r="Q13" s="486">
        <f t="shared" si="4"/>
        <v>481261</v>
      </c>
      <c r="R13" s="499" t="s">
        <v>307</v>
      </c>
      <c r="S13" s="1088"/>
    </row>
    <row r="14" spans="1:24" ht="21" customHeight="1">
      <c r="A14" s="1107"/>
      <c r="B14" s="141" t="s">
        <v>264</v>
      </c>
      <c r="C14" s="486">
        <f t="shared" ref="C14:N14" si="9">SUM(C44,C74)</f>
        <v>19770</v>
      </c>
      <c r="D14" s="486">
        <f t="shared" si="9"/>
        <v>19502</v>
      </c>
      <c r="E14" s="486">
        <f t="shared" si="9"/>
        <v>19017</v>
      </c>
      <c r="F14" s="486">
        <f t="shared" si="9"/>
        <v>18361</v>
      </c>
      <c r="G14" s="486">
        <f t="shared" si="9"/>
        <v>18487</v>
      </c>
      <c r="H14" s="486">
        <f t="shared" si="9"/>
        <v>17715</v>
      </c>
      <c r="I14" s="486">
        <f t="shared" si="9"/>
        <v>17500</v>
      </c>
      <c r="J14" s="486">
        <f t="shared" si="9"/>
        <v>16655</v>
      </c>
      <c r="K14" s="486">
        <f t="shared" si="9"/>
        <v>19998</v>
      </c>
      <c r="L14" s="486">
        <f t="shared" si="9"/>
        <v>17327</v>
      </c>
      <c r="M14" s="486">
        <f t="shared" si="9"/>
        <v>14495</v>
      </c>
      <c r="N14" s="486">
        <f t="shared" si="9"/>
        <v>13234</v>
      </c>
      <c r="O14" s="486">
        <f t="shared" si="2"/>
        <v>109267</v>
      </c>
      <c r="P14" s="486">
        <f t="shared" si="3"/>
        <v>102794</v>
      </c>
      <c r="Q14" s="486">
        <f t="shared" si="4"/>
        <v>212061</v>
      </c>
      <c r="R14" s="499" t="s">
        <v>308</v>
      </c>
      <c r="S14" s="1088"/>
    </row>
    <row r="15" spans="1:24" ht="21" customHeight="1">
      <c r="A15" s="1107"/>
      <c r="B15" s="141" t="s">
        <v>752</v>
      </c>
      <c r="C15" s="486">
        <f t="shared" ref="C15:N15" si="10">SUM(C45,C75)</f>
        <v>15319</v>
      </c>
      <c r="D15" s="486">
        <f t="shared" si="10"/>
        <v>14463</v>
      </c>
      <c r="E15" s="486">
        <f t="shared" si="10"/>
        <v>14703</v>
      </c>
      <c r="F15" s="486">
        <f t="shared" si="10"/>
        <v>14099</v>
      </c>
      <c r="G15" s="486">
        <f t="shared" si="10"/>
        <v>14480</v>
      </c>
      <c r="H15" s="486">
        <f t="shared" si="10"/>
        <v>13390</v>
      </c>
      <c r="I15" s="486">
        <f t="shared" si="10"/>
        <v>14011</v>
      </c>
      <c r="J15" s="486">
        <f t="shared" si="10"/>
        <v>12633</v>
      </c>
      <c r="K15" s="486">
        <f t="shared" si="10"/>
        <v>14396</v>
      </c>
      <c r="L15" s="486">
        <f t="shared" si="10"/>
        <v>12095</v>
      </c>
      <c r="M15" s="486">
        <f t="shared" si="10"/>
        <v>10683</v>
      </c>
      <c r="N15" s="486">
        <f t="shared" si="10"/>
        <v>9415</v>
      </c>
      <c r="O15" s="486">
        <f t="shared" si="2"/>
        <v>83592</v>
      </c>
      <c r="P15" s="486">
        <f t="shared" si="3"/>
        <v>76095</v>
      </c>
      <c r="Q15" s="486">
        <f t="shared" si="4"/>
        <v>159687</v>
      </c>
      <c r="R15" s="499" t="s">
        <v>309</v>
      </c>
      <c r="S15" s="1088"/>
    </row>
    <row r="16" spans="1:24" ht="21" customHeight="1">
      <c r="A16" s="1107"/>
      <c r="B16" s="141" t="s">
        <v>753</v>
      </c>
      <c r="C16" s="486">
        <f t="shared" ref="C16:N16" si="11">SUM(C46,C76)</f>
        <v>27947</v>
      </c>
      <c r="D16" s="486">
        <f t="shared" si="11"/>
        <v>26030</v>
      </c>
      <c r="E16" s="486">
        <f t="shared" si="11"/>
        <v>27164</v>
      </c>
      <c r="F16" s="486">
        <f t="shared" si="11"/>
        <v>25280</v>
      </c>
      <c r="G16" s="486">
        <f t="shared" si="11"/>
        <v>26496</v>
      </c>
      <c r="H16" s="486">
        <f t="shared" si="11"/>
        <v>24706</v>
      </c>
      <c r="I16" s="486">
        <f t="shared" si="11"/>
        <v>25295</v>
      </c>
      <c r="J16" s="486">
        <f t="shared" si="11"/>
        <v>23460</v>
      </c>
      <c r="K16" s="486">
        <f t="shared" si="11"/>
        <v>26380</v>
      </c>
      <c r="L16" s="486">
        <f t="shared" si="11"/>
        <v>23598</v>
      </c>
      <c r="M16" s="486">
        <f t="shared" si="11"/>
        <v>21264</v>
      </c>
      <c r="N16" s="486">
        <f t="shared" si="11"/>
        <v>18471</v>
      </c>
      <c r="O16" s="486">
        <f t="shared" si="2"/>
        <v>154546</v>
      </c>
      <c r="P16" s="486">
        <f t="shared" si="3"/>
        <v>141545</v>
      </c>
      <c r="Q16" s="486">
        <f t="shared" si="4"/>
        <v>296091</v>
      </c>
      <c r="R16" s="499" t="s">
        <v>310</v>
      </c>
      <c r="S16" s="1088"/>
    </row>
    <row r="17" spans="1:19" ht="21" customHeight="1">
      <c r="A17" s="1108"/>
      <c r="B17" s="184" t="s">
        <v>754</v>
      </c>
      <c r="C17" s="486">
        <f t="shared" ref="C17:N17" si="12">SUM(C47,C77)</f>
        <v>20101</v>
      </c>
      <c r="D17" s="486">
        <f t="shared" si="12"/>
        <v>18916</v>
      </c>
      <c r="E17" s="486">
        <f t="shared" si="12"/>
        <v>19064</v>
      </c>
      <c r="F17" s="486">
        <f t="shared" si="12"/>
        <v>18325</v>
      </c>
      <c r="G17" s="486">
        <f t="shared" si="12"/>
        <v>19088</v>
      </c>
      <c r="H17" s="486">
        <f t="shared" si="12"/>
        <v>18050</v>
      </c>
      <c r="I17" s="486">
        <f t="shared" si="12"/>
        <v>18839</v>
      </c>
      <c r="J17" s="486">
        <f t="shared" si="12"/>
        <v>17563</v>
      </c>
      <c r="K17" s="486">
        <f t="shared" si="12"/>
        <v>19284</v>
      </c>
      <c r="L17" s="486">
        <f t="shared" si="12"/>
        <v>17223</v>
      </c>
      <c r="M17" s="486">
        <f t="shared" si="12"/>
        <v>14272</v>
      </c>
      <c r="N17" s="486">
        <f t="shared" si="12"/>
        <v>12783</v>
      </c>
      <c r="O17" s="486">
        <f t="shared" si="2"/>
        <v>110648</v>
      </c>
      <c r="P17" s="486">
        <f t="shared" si="3"/>
        <v>102860</v>
      </c>
      <c r="Q17" s="486">
        <f t="shared" si="4"/>
        <v>213508</v>
      </c>
      <c r="R17" s="499" t="s">
        <v>311</v>
      </c>
      <c r="S17" s="1088"/>
    </row>
    <row r="18" spans="1:19" ht="21" customHeight="1">
      <c r="A18" s="1081" t="s">
        <v>63</v>
      </c>
      <c r="B18" s="1081"/>
      <c r="C18" s="486">
        <f t="shared" ref="C18:N18" si="13">SUM(C48,C78)</f>
        <v>42991</v>
      </c>
      <c r="D18" s="486">
        <f t="shared" si="13"/>
        <v>39975</v>
      </c>
      <c r="E18" s="486">
        <f t="shared" si="13"/>
        <v>40626</v>
      </c>
      <c r="F18" s="486">
        <f t="shared" si="13"/>
        <v>38486</v>
      </c>
      <c r="G18" s="486">
        <f t="shared" si="13"/>
        <v>39579</v>
      </c>
      <c r="H18" s="486">
        <f t="shared" si="13"/>
        <v>35947</v>
      </c>
      <c r="I18" s="486">
        <f t="shared" si="13"/>
        <v>30958</v>
      </c>
      <c r="J18" s="486">
        <f t="shared" si="13"/>
        <v>27745</v>
      </c>
      <c r="K18" s="486">
        <f t="shared" si="13"/>
        <v>27577</v>
      </c>
      <c r="L18" s="486">
        <f t="shared" si="13"/>
        <v>23342</v>
      </c>
      <c r="M18" s="486">
        <f t="shared" si="13"/>
        <v>22963</v>
      </c>
      <c r="N18" s="486">
        <f t="shared" si="13"/>
        <v>18340</v>
      </c>
      <c r="O18" s="486">
        <f t="shared" si="2"/>
        <v>204694</v>
      </c>
      <c r="P18" s="486">
        <f t="shared" si="3"/>
        <v>183835</v>
      </c>
      <c r="Q18" s="486">
        <f t="shared" si="4"/>
        <v>388529</v>
      </c>
      <c r="R18" s="1056" t="s">
        <v>322</v>
      </c>
      <c r="S18" s="1056"/>
    </row>
    <row r="19" spans="1:19" ht="21" customHeight="1">
      <c r="A19" s="1081" t="s">
        <v>64</v>
      </c>
      <c r="B19" s="1081"/>
      <c r="C19" s="486">
        <f t="shared" ref="C19:N19" si="14">SUM(C49,C79)</f>
        <v>44474</v>
      </c>
      <c r="D19" s="486">
        <f t="shared" si="14"/>
        <v>38748</v>
      </c>
      <c r="E19" s="486">
        <f t="shared" si="14"/>
        <v>39246</v>
      </c>
      <c r="F19" s="486">
        <f t="shared" si="14"/>
        <v>35583</v>
      </c>
      <c r="G19" s="486">
        <f t="shared" si="14"/>
        <v>37622</v>
      </c>
      <c r="H19" s="486">
        <f t="shared" si="14"/>
        <v>33716</v>
      </c>
      <c r="I19" s="486">
        <f t="shared" si="14"/>
        <v>37166</v>
      </c>
      <c r="J19" s="486">
        <f t="shared" si="14"/>
        <v>32393</v>
      </c>
      <c r="K19" s="486">
        <f t="shared" si="14"/>
        <v>40236</v>
      </c>
      <c r="L19" s="486">
        <f t="shared" si="14"/>
        <v>33832</v>
      </c>
      <c r="M19" s="486">
        <f t="shared" si="14"/>
        <v>26933</v>
      </c>
      <c r="N19" s="486">
        <f t="shared" si="14"/>
        <v>23784</v>
      </c>
      <c r="O19" s="486">
        <f t="shared" si="2"/>
        <v>225677</v>
      </c>
      <c r="P19" s="486">
        <f t="shared" si="3"/>
        <v>198056</v>
      </c>
      <c r="Q19" s="486">
        <f t="shared" si="4"/>
        <v>423733</v>
      </c>
      <c r="R19" s="1056" t="s">
        <v>186</v>
      </c>
      <c r="S19" s="1056"/>
    </row>
    <row r="20" spans="1:19" ht="21" customHeight="1">
      <c r="A20" s="1081" t="s">
        <v>65</v>
      </c>
      <c r="B20" s="1081"/>
      <c r="C20" s="486">
        <f t="shared" ref="C20:N20" si="15">SUM(C50,C80)</f>
        <v>26078</v>
      </c>
      <c r="D20" s="486">
        <f t="shared" si="15"/>
        <v>25549</v>
      </c>
      <c r="E20" s="486">
        <f t="shared" si="15"/>
        <v>25022</v>
      </c>
      <c r="F20" s="486">
        <f t="shared" si="15"/>
        <v>23528</v>
      </c>
      <c r="G20" s="486">
        <f t="shared" si="15"/>
        <v>24013</v>
      </c>
      <c r="H20" s="486">
        <f t="shared" si="15"/>
        <v>22119</v>
      </c>
      <c r="I20" s="486">
        <f t="shared" si="15"/>
        <v>24001</v>
      </c>
      <c r="J20" s="486">
        <f t="shared" si="15"/>
        <v>21347</v>
      </c>
      <c r="K20" s="486">
        <f t="shared" si="15"/>
        <v>26946</v>
      </c>
      <c r="L20" s="486">
        <f t="shared" si="15"/>
        <v>23367</v>
      </c>
      <c r="M20" s="486">
        <f t="shared" si="15"/>
        <v>18584</v>
      </c>
      <c r="N20" s="486">
        <f t="shared" si="15"/>
        <v>15529</v>
      </c>
      <c r="O20" s="486">
        <f t="shared" si="2"/>
        <v>144644</v>
      </c>
      <c r="P20" s="486">
        <f t="shared" si="3"/>
        <v>131439</v>
      </c>
      <c r="Q20" s="486">
        <f t="shared" si="4"/>
        <v>276083</v>
      </c>
      <c r="R20" s="1056" t="s">
        <v>187</v>
      </c>
      <c r="S20" s="1056"/>
    </row>
    <row r="21" spans="1:19" ht="21" customHeight="1">
      <c r="A21" s="1081" t="s">
        <v>66</v>
      </c>
      <c r="B21" s="1081"/>
      <c r="C21" s="486">
        <f t="shared" ref="C21:N21" si="16">SUM(C51,C81)</f>
        <v>31537</v>
      </c>
      <c r="D21" s="486">
        <f t="shared" si="16"/>
        <v>29716</v>
      </c>
      <c r="E21" s="486">
        <f t="shared" si="16"/>
        <v>29534</v>
      </c>
      <c r="F21" s="486">
        <f t="shared" si="16"/>
        <v>27240</v>
      </c>
      <c r="G21" s="486">
        <f t="shared" si="16"/>
        <v>28126</v>
      </c>
      <c r="H21" s="486">
        <f t="shared" si="16"/>
        <v>26016</v>
      </c>
      <c r="I21" s="486">
        <f t="shared" si="16"/>
        <v>27757</v>
      </c>
      <c r="J21" s="486">
        <f t="shared" si="16"/>
        <v>24276</v>
      </c>
      <c r="K21" s="486">
        <f t="shared" si="16"/>
        <v>29912</v>
      </c>
      <c r="L21" s="486">
        <f t="shared" si="16"/>
        <v>25940</v>
      </c>
      <c r="M21" s="486">
        <f t="shared" si="16"/>
        <v>22963</v>
      </c>
      <c r="N21" s="486">
        <f t="shared" si="16"/>
        <v>19437</v>
      </c>
      <c r="O21" s="486">
        <f t="shared" si="2"/>
        <v>169829</v>
      </c>
      <c r="P21" s="486">
        <f t="shared" si="3"/>
        <v>152625</v>
      </c>
      <c r="Q21" s="486">
        <f t="shared" si="4"/>
        <v>322454</v>
      </c>
      <c r="R21" s="1056" t="s">
        <v>303</v>
      </c>
      <c r="S21" s="1056"/>
    </row>
    <row r="22" spans="1:19" ht="21" customHeight="1">
      <c r="A22" s="1081" t="s">
        <v>134</v>
      </c>
      <c r="B22" s="1081"/>
      <c r="C22" s="486">
        <f t="shared" ref="C22:N22" si="17">SUM(C52,C82)</f>
        <v>25204</v>
      </c>
      <c r="D22" s="486">
        <f t="shared" si="17"/>
        <v>23023</v>
      </c>
      <c r="E22" s="486">
        <f t="shared" si="17"/>
        <v>24117</v>
      </c>
      <c r="F22" s="486">
        <f t="shared" si="17"/>
        <v>21445</v>
      </c>
      <c r="G22" s="486">
        <f t="shared" si="17"/>
        <v>23274</v>
      </c>
      <c r="H22" s="486">
        <f t="shared" si="17"/>
        <v>20673</v>
      </c>
      <c r="I22" s="486">
        <f t="shared" si="17"/>
        <v>22955</v>
      </c>
      <c r="J22" s="486">
        <f t="shared" si="17"/>
        <v>19590</v>
      </c>
      <c r="K22" s="486">
        <f t="shared" si="17"/>
        <v>24885</v>
      </c>
      <c r="L22" s="486">
        <f t="shared" si="17"/>
        <v>20747</v>
      </c>
      <c r="M22" s="486">
        <f t="shared" si="17"/>
        <v>17789</v>
      </c>
      <c r="N22" s="486">
        <f t="shared" si="17"/>
        <v>14506</v>
      </c>
      <c r="O22" s="486">
        <f t="shared" si="2"/>
        <v>138224</v>
      </c>
      <c r="P22" s="486">
        <f t="shared" si="3"/>
        <v>119984</v>
      </c>
      <c r="Q22" s="486">
        <f t="shared" si="4"/>
        <v>258208</v>
      </c>
      <c r="R22" s="1056" t="s">
        <v>304</v>
      </c>
      <c r="S22" s="1056"/>
    </row>
    <row r="23" spans="1:19" ht="21" customHeight="1">
      <c r="A23" s="1081" t="s">
        <v>68</v>
      </c>
      <c r="B23" s="1081"/>
      <c r="C23" s="486">
        <f t="shared" ref="C23:N23" si="18">SUM(C53,C83)</f>
        <v>17302</v>
      </c>
      <c r="D23" s="486">
        <f t="shared" si="18"/>
        <v>15341</v>
      </c>
      <c r="E23" s="486">
        <f t="shared" si="18"/>
        <v>16153</v>
      </c>
      <c r="F23" s="486">
        <f t="shared" si="18"/>
        <v>15354</v>
      </c>
      <c r="G23" s="486">
        <f t="shared" si="18"/>
        <v>15497</v>
      </c>
      <c r="H23" s="486">
        <f t="shared" si="18"/>
        <v>14342</v>
      </c>
      <c r="I23" s="486">
        <f t="shared" si="18"/>
        <v>15452</v>
      </c>
      <c r="J23" s="486">
        <f t="shared" si="18"/>
        <v>12941</v>
      </c>
      <c r="K23" s="486">
        <f t="shared" si="18"/>
        <v>17429</v>
      </c>
      <c r="L23" s="486">
        <f t="shared" si="18"/>
        <v>13717</v>
      </c>
      <c r="M23" s="486">
        <f t="shared" si="18"/>
        <v>11212</v>
      </c>
      <c r="N23" s="486">
        <f t="shared" si="18"/>
        <v>10350</v>
      </c>
      <c r="O23" s="486">
        <f t="shared" si="2"/>
        <v>93045</v>
      </c>
      <c r="P23" s="486">
        <f t="shared" si="3"/>
        <v>82045</v>
      </c>
      <c r="Q23" s="486">
        <f t="shared" si="4"/>
        <v>175090</v>
      </c>
      <c r="R23" s="1056" t="s">
        <v>305</v>
      </c>
      <c r="S23" s="1056"/>
    </row>
    <row r="24" spans="1:19" ht="21" customHeight="1">
      <c r="A24" s="1081" t="s">
        <v>69</v>
      </c>
      <c r="B24" s="1081"/>
      <c r="C24" s="486">
        <f t="shared" ref="C24:N24" si="19">SUM(C54,C84)</f>
        <v>28912</v>
      </c>
      <c r="D24" s="486">
        <f t="shared" si="19"/>
        <v>26188</v>
      </c>
      <c r="E24" s="486">
        <f t="shared" si="19"/>
        <v>26471</v>
      </c>
      <c r="F24" s="486">
        <f t="shared" si="19"/>
        <v>23056</v>
      </c>
      <c r="G24" s="486">
        <f t="shared" si="19"/>
        <v>24567</v>
      </c>
      <c r="H24" s="486">
        <f t="shared" si="19"/>
        <v>21468</v>
      </c>
      <c r="I24" s="486">
        <f t="shared" si="19"/>
        <v>23811</v>
      </c>
      <c r="J24" s="486">
        <f t="shared" si="19"/>
        <v>20335</v>
      </c>
      <c r="K24" s="486">
        <f t="shared" si="19"/>
        <v>27805</v>
      </c>
      <c r="L24" s="486">
        <f t="shared" si="19"/>
        <v>21560</v>
      </c>
      <c r="M24" s="486">
        <f t="shared" si="19"/>
        <v>17184</v>
      </c>
      <c r="N24" s="486">
        <f t="shared" si="19"/>
        <v>14298</v>
      </c>
      <c r="O24" s="486">
        <f t="shared" si="2"/>
        <v>148750</v>
      </c>
      <c r="P24" s="486">
        <f t="shared" si="3"/>
        <v>126905</v>
      </c>
      <c r="Q24" s="486">
        <f t="shared" si="4"/>
        <v>275655</v>
      </c>
      <c r="R24" s="1056" t="s">
        <v>191</v>
      </c>
      <c r="S24" s="1056"/>
    </row>
    <row r="25" spans="1:19" ht="21" customHeight="1">
      <c r="A25" s="1081" t="s">
        <v>70</v>
      </c>
      <c r="B25" s="1081"/>
      <c r="C25" s="486">
        <f t="shared" ref="C25:N25" si="20">SUM(C55,C85)</f>
        <v>44574</v>
      </c>
      <c r="D25" s="486">
        <f t="shared" si="20"/>
        <v>41873</v>
      </c>
      <c r="E25" s="486">
        <f t="shared" si="20"/>
        <v>40485</v>
      </c>
      <c r="F25" s="486">
        <f t="shared" si="20"/>
        <v>36578</v>
      </c>
      <c r="G25" s="486">
        <f t="shared" si="20"/>
        <v>39196</v>
      </c>
      <c r="H25" s="486">
        <f t="shared" si="20"/>
        <v>34436</v>
      </c>
      <c r="I25" s="486">
        <f t="shared" si="20"/>
        <v>36724</v>
      </c>
      <c r="J25" s="486">
        <f t="shared" si="20"/>
        <v>31929</v>
      </c>
      <c r="K25" s="486">
        <f t="shared" si="20"/>
        <v>41946</v>
      </c>
      <c r="L25" s="486">
        <f t="shared" si="20"/>
        <v>32785</v>
      </c>
      <c r="M25" s="486">
        <f t="shared" si="20"/>
        <v>28922</v>
      </c>
      <c r="N25" s="486">
        <f t="shared" si="20"/>
        <v>23273</v>
      </c>
      <c r="O25" s="486">
        <f t="shared" si="2"/>
        <v>231847</v>
      </c>
      <c r="P25" s="486">
        <f t="shared" si="3"/>
        <v>200874</v>
      </c>
      <c r="Q25" s="486">
        <f t="shared" si="4"/>
        <v>432721</v>
      </c>
      <c r="R25" s="1056" t="s">
        <v>192</v>
      </c>
      <c r="S25" s="1056"/>
    </row>
    <row r="26" spans="1:19" ht="21" customHeight="1">
      <c r="A26" s="1081" t="s">
        <v>71</v>
      </c>
      <c r="B26" s="1081"/>
      <c r="C26" s="486">
        <f t="shared" ref="C26:N26" si="21">SUM(C56,C86)</f>
        <v>33698</v>
      </c>
      <c r="D26" s="486">
        <f t="shared" si="21"/>
        <v>28384</v>
      </c>
      <c r="E26" s="486">
        <f t="shared" si="21"/>
        <v>30017</v>
      </c>
      <c r="F26" s="486">
        <f t="shared" si="21"/>
        <v>20912</v>
      </c>
      <c r="G26" s="486">
        <f t="shared" si="21"/>
        <v>23140</v>
      </c>
      <c r="H26" s="486">
        <f t="shared" si="21"/>
        <v>17240</v>
      </c>
      <c r="I26" s="486">
        <f t="shared" si="21"/>
        <v>20088</v>
      </c>
      <c r="J26" s="486">
        <f t="shared" si="21"/>
        <v>12902</v>
      </c>
      <c r="K26" s="486">
        <f t="shared" si="21"/>
        <v>21429</v>
      </c>
      <c r="L26" s="486">
        <f t="shared" si="21"/>
        <v>15751</v>
      </c>
      <c r="M26" s="486">
        <f t="shared" si="21"/>
        <v>12963</v>
      </c>
      <c r="N26" s="486">
        <f t="shared" si="21"/>
        <v>11359</v>
      </c>
      <c r="O26" s="486">
        <f t="shared" si="2"/>
        <v>141335</v>
      </c>
      <c r="P26" s="486">
        <f t="shared" si="3"/>
        <v>106548</v>
      </c>
      <c r="Q26" s="486">
        <f t="shared" si="4"/>
        <v>247883</v>
      </c>
      <c r="R26" s="1056" t="s">
        <v>193</v>
      </c>
      <c r="S26" s="1056"/>
    </row>
    <row r="27" spans="1:19" ht="21" customHeight="1" thickBot="1">
      <c r="A27" s="1105" t="s">
        <v>72</v>
      </c>
      <c r="B27" s="1105"/>
      <c r="C27" s="489">
        <f t="shared" ref="C27:N27" si="22">SUM(C57,C87)</f>
        <v>58314</v>
      </c>
      <c r="D27" s="489">
        <f t="shared" si="22"/>
        <v>56367</v>
      </c>
      <c r="E27" s="489">
        <f t="shared" si="22"/>
        <v>55084</v>
      </c>
      <c r="F27" s="489">
        <f t="shared" si="22"/>
        <v>52894</v>
      </c>
      <c r="G27" s="489">
        <f t="shared" si="22"/>
        <v>53385</v>
      </c>
      <c r="H27" s="489">
        <f t="shared" si="22"/>
        <v>50706</v>
      </c>
      <c r="I27" s="489">
        <f t="shared" si="22"/>
        <v>52267</v>
      </c>
      <c r="J27" s="489">
        <f t="shared" si="22"/>
        <v>49056</v>
      </c>
      <c r="K27" s="489">
        <f t="shared" si="22"/>
        <v>56493</v>
      </c>
      <c r="L27" s="489">
        <f t="shared" si="22"/>
        <v>49573</v>
      </c>
      <c r="M27" s="489">
        <f t="shared" si="22"/>
        <v>41163</v>
      </c>
      <c r="N27" s="489">
        <f t="shared" si="22"/>
        <v>36385</v>
      </c>
      <c r="O27" s="489">
        <f t="shared" si="2"/>
        <v>316706</v>
      </c>
      <c r="P27" s="489">
        <f t="shared" si="3"/>
        <v>294981</v>
      </c>
      <c r="Q27" s="489">
        <f t="shared" si="4"/>
        <v>611687</v>
      </c>
      <c r="R27" s="1069" t="s">
        <v>361</v>
      </c>
      <c r="S27" s="1069"/>
    </row>
    <row r="28" spans="1:19" ht="21" customHeight="1" thickBot="1">
      <c r="A28" s="1076" t="s">
        <v>32</v>
      </c>
      <c r="B28" s="1076"/>
      <c r="C28" s="403">
        <f>SUM(C8:C27)</f>
        <v>669591</v>
      </c>
      <c r="D28" s="403">
        <f t="shared" ref="D28" si="23">SUM(D8:D27)</f>
        <v>622457</v>
      </c>
      <c r="E28" s="403">
        <f t="shared" ref="E28" si="24">SUM(E8:E27)</f>
        <v>620448</v>
      </c>
      <c r="F28" s="403">
        <f t="shared" ref="F28" si="25">SUM(F8:F27)</f>
        <v>572644</v>
      </c>
      <c r="G28" s="403">
        <f t="shared" ref="G28" si="26">SUM(G8:G27)</f>
        <v>582920</v>
      </c>
      <c r="H28" s="403">
        <f t="shared" ref="H28" si="27">SUM(H8:H27)</f>
        <v>534007</v>
      </c>
      <c r="I28" s="403">
        <f t="shared" ref="I28" si="28">SUM(I8:I27)</f>
        <v>545859</v>
      </c>
      <c r="J28" s="403">
        <f t="shared" ref="J28" si="29">SUM(J8:J27)</f>
        <v>484652</v>
      </c>
      <c r="K28" s="403">
        <f t="shared" ref="K28" si="30">SUM(K8:K27)</f>
        <v>582147</v>
      </c>
      <c r="L28" s="403">
        <f t="shared" ref="L28" si="31">SUM(L8:L27)</f>
        <v>488238</v>
      </c>
      <c r="M28" s="403">
        <f t="shared" ref="M28" si="32">SUM(M8:M27)</f>
        <v>434882</v>
      </c>
      <c r="N28" s="403">
        <f t="shared" ref="N28" si="33">SUM(N8:N27)</f>
        <v>363208</v>
      </c>
      <c r="O28" s="403">
        <f t="shared" ref="O28" si="34">SUM(O8:O27)</f>
        <v>3435847</v>
      </c>
      <c r="P28" s="403">
        <f t="shared" ref="P28" si="35">SUM(P8:P27)</f>
        <v>3065206</v>
      </c>
      <c r="Q28" s="403">
        <f t="shared" ref="Q28" si="36">SUM(Q8:Q27)</f>
        <v>6501053</v>
      </c>
      <c r="R28" s="1104" t="s">
        <v>175</v>
      </c>
      <c r="S28" s="1104"/>
    </row>
    <row r="29" spans="1:19" ht="13.5" thickTop="1"/>
    <row r="31" spans="1:19" ht="26.25" customHeight="1">
      <c r="A31" s="1098" t="s">
        <v>1320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098"/>
      <c r="P31" s="1098"/>
      <c r="Q31" s="1098"/>
      <c r="R31" s="1098"/>
      <c r="S31" s="1098"/>
    </row>
    <row r="32" spans="1:19" ht="22.5" customHeight="1">
      <c r="A32" s="1099" t="s">
        <v>1323</v>
      </c>
      <c r="B32" s="1099"/>
      <c r="C32" s="1099"/>
      <c r="D32" s="1099"/>
      <c r="E32" s="1099"/>
      <c r="F32" s="1099"/>
      <c r="G32" s="1099"/>
      <c r="H32" s="1099"/>
      <c r="I32" s="1099"/>
      <c r="J32" s="1099"/>
      <c r="K32" s="1099"/>
      <c r="L32" s="1099"/>
      <c r="M32" s="1099"/>
      <c r="N32" s="1099"/>
      <c r="O32" s="1099"/>
      <c r="P32" s="1099"/>
      <c r="Q32" s="1099"/>
      <c r="R32" s="1099"/>
      <c r="S32" s="1099"/>
    </row>
    <row r="33" spans="1:24" ht="19.5" customHeight="1" thickBot="1">
      <c r="A33" s="1100" t="s">
        <v>1022</v>
      </c>
      <c r="B33" s="1100"/>
      <c r="C33" s="1100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131" t="s">
        <v>1023</v>
      </c>
      <c r="S33" s="1131"/>
    </row>
    <row r="34" spans="1:24" ht="21.75" customHeight="1" thickTop="1">
      <c r="A34" s="1072" t="s">
        <v>40</v>
      </c>
      <c r="B34" s="1072"/>
      <c r="C34" s="1102" t="s">
        <v>749</v>
      </c>
      <c r="D34" s="1102"/>
      <c r="E34" s="1102"/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74" t="s">
        <v>174</v>
      </c>
      <c r="S34" s="1074"/>
    </row>
    <row r="35" spans="1:24" ht="20.25" customHeight="1">
      <c r="A35" s="1092"/>
      <c r="B35" s="1092"/>
      <c r="C35" s="1126" t="s">
        <v>93</v>
      </c>
      <c r="D35" s="1126"/>
      <c r="E35" s="1126" t="s">
        <v>27</v>
      </c>
      <c r="F35" s="1126"/>
      <c r="G35" s="1092" t="s">
        <v>95</v>
      </c>
      <c r="H35" s="1092"/>
      <c r="I35" s="1092" t="s">
        <v>96</v>
      </c>
      <c r="J35" s="1092"/>
      <c r="K35" s="1126" t="s">
        <v>30</v>
      </c>
      <c r="L35" s="1126"/>
      <c r="M35" s="1126" t="s">
        <v>748</v>
      </c>
      <c r="N35" s="1126"/>
      <c r="O35" s="1126" t="s">
        <v>473</v>
      </c>
      <c r="P35" s="1126"/>
      <c r="Q35" s="1126"/>
      <c r="R35" s="1096"/>
      <c r="S35" s="1096"/>
    </row>
    <row r="36" spans="1:24" ht="21" customHeight="1">
      <c r="A36" s="1092"/>
      <c r="B36" s="1092"/>
      <c r="C36" s="941" t="s">
        <v>33</v>
      </c>
      <c r="D36" s="938" t="s">
        <v>34</v>
      </c>
      <c r="E36" s="941" t="s">
        <v>33</v>
      </c>
      <c r="F36" s="938" t="s">
        <v>34</v>
      </c>
      <c r="G36" s="941" t="s">
        <v>33</v>
      </c>
      <c r="H36" s="938" t="s">
        <v>34</v>
      </c>
      <c r="I36" s="941" t="s">
        <v>33</v>
      </c>
      <c r="J36" s="938" t="s">
        <v>34</v>
      </c>
      <c r="K36" s="941" t="s">
        <v>33</v>
      </c>
      <c r="L36" s="938" t="s">
        <v>34</v>
      </c>
      <c r="M36" s="941" t="s">
        <v>33</v>
      </c>
      <c r="N36" s="938" t="s">
        <v>34</v>
      </c>
      <c r="O36" s="941" t="s">
        <v>33</v>
      </c>
      <c r="P36" s="938" t="s">
        <v>34</v>
      </c>
      <c r="Q36" s="941" t="s">
        <v>473</v>
      </c>
      <c r="R36" s="1096"/>
      <c r="S36" s="1096"/>
    </row>
    <row r="37" spans="1:24" ht="19.5" customHeight="1" thickBot="1">
      <c r="A37" s="1073"/>
      <c r="B37" s="1073"/>
      <c r="C37" s="947" t="s">
        <v>180</v>
      </c>
      <c r="D37" s="937" t="s">
        <v>179</v>
      </c>
      <c r="E37" s="947" t="s">
        <v>180</v>
      </c>
      <c r="F37" s="937" t="s">
        <v>179</v>
      </c>
      <c r="G37" s="947" t="s">
        <v>180</v>
      </c>
      <c r="H37" s="937" t="s">
        <v>179</v>
      </c>
      <c r="I37" s="947" t="s">
        <v>180</v>
      </c>
      <c r="J37" s="937" t="s">
        <v>179</v>
      </c>
      <c r="K37" s="947" t="s">
        <v>180</v>
      </c>
      <c r="L37" s="937" t="s">
        <v>179</v>
      </c>
      <c r="M37" s="947" t="s">
        <v>180</v>
      </c>
      <c r="N37" s="937" t="s">
        <v>179</v>
      </c>
      <c r="O37" s="947" t="s">
        <v>180</v>
      </c>
      <c r="P37" s="937" t="s">
        <v>179</v>
      </c>
      <c r="Q37" s="937" t="s">
        <v>175</v>
      </c>
      <c r="R37" s="1075"/>
      <c r="S37" s="1075"/>
    </row>
    <row r="38" spans="1:24" ht="20.25" customHeight="1">
      <c r="A38" s="491" t="s">
        <v>52</v>
      </c>
      <c r="B38" s="491"/>
      <c r="C38" s="489">
        <v>68305</v>
      </c>
      <c r="D38" s="489">
        <v>62940</v>
      </c>
      <c r="E38" s="489">
        <v>58828</v>
      </c>
      <c r="F38" s="378">
        <v>54835</v>
      </c>
      <c r="G38" s="489">
        <v>50312</v>
      </c>
      <c r="H38" s="489">
        <v>46532</v>
      </c>
      <c r="I38" s="489">
        <v>40352</v>
      </c>
      <c r="J38" s="489">
        <v>35175</v>
      </c>
      <c r="K38" s="489">
        <v>46505</v>
      </c>
      <c r="L38" s="489">
        <v>37187</v>
      </c>
      <c r="M38" s="489">
        <v>45087</v>
      </c>
      <c r="N38" s="489">
        <v>29474</v>
      </c>
      <c r="O38" s="489">
        <f>SUM(C38,E38,G38,I38,K38,M38)</f>
        <v>309389</v>
      </c>
      <c r="P38" s="489">
        <f>SUM(D38,F38,H38,J38,L38,N38)</f>
        <v>266143</v>
      </c>
      <c r="Q38" s="489">
        <f>SUM(O38:P38)</f>
        <v>575532</v>
      </c>
      <c r="R38" s="1130" t="s">
        <v>671</v>
      </c>
      <c r="S38" s="1130"/>
      <c r="X38" s="91" t="s">
        <v>339</v>
      </c>
    </row>
    <row r="39" spans="1:24" ht="20.25" customHeight="1">
      <c r="A39" s="1081" t="s">
        <v>53</v>
      </c>
      <c r="B39" s="1081"/>
      <c r="C39" s="486">
        <v>37254</v>
      </c>
      <c r="D39" s="486">
        <v>35067</v>
      </c>
      <c r="E39" s="486">
        <v>33657</v>
      </c>
      <c r="F39" s="379">
        <v>32170</v>
      </c>
      <c r="G39" s="486">
        <v>31717</v>
      </c>
      <c r="H39" s="486">
        <v>29482</v>
      </c>
      <c r="I39" s="486">
        <v>29207</v>
      </c>
      <c r="J39" s="486">
        <v>26278</v>
      </c>
      <c r="K39" s="486">
        <v>25441</v>
      </c>
      <c r="L39" s="486">
        <v>20869</v>
      </c>
      <c r="M39" s="486">
        <v>20964</v>
      </c>
      <c r="N39" s="486">
        <v>17175</v>
      </c>
      <c r="O39" s="486">
        <f t="shared" ref="O39:O57" si="37">SUM(C39,E39,G39,I39,K39,M39)</f>
        <v>178240</v>
      </c>
      <c r="P39" s="486">
        <f t="shared" ref="P39:P57" si="38">SUM(D39,F39,H39,J39,L39,N39)</f>
        <v>161041</v>
      </c>
      <c r="Q39" s="486">
        <f t="shared" ref="Q39:Q57" si="39">SUM(O39:P39)</f>
        <v>339281</v>
      </c>
      <c r="R39" s="1059" t="s">
        <v>302</v>
      </c>
      <c r="S39" s="1059"/>
    </row>
    <row r="40" spans="1:24" ht="20.25" customHeight="1">
      <c r="A40" s="1081" t="s">
        <v>54</v>
      </c>
      <c r="B40" s="1081"/>
      <c r="C40" s="486">
        <v>26150</v>
      </c>
      <c r="D40" s="486">
        <v>25046</v>
      </c>
      <c r="E40" s="486">
        <v>25186</v>
      </c>
      <c r="F40" s="379">
        <v>23812</v>
      </c>
      <c r="G40" s="486">
        <v>22000</v>
      </c>
      <c r="H40" s="486">
        <v>20812</v>
      </c>
      <c r="I40" s="486">
        <v>21247</v>
      </c>
      <c r="J40" s="486">
        <v>19495</v>
      </c>
      <c r="K40" s="486">
        <v>21824</v>
      </c>
      <c r="L40" s="486">
        <v>19031</v>
      </c>
      <c r="M40" s="486">
        <v>17821</v>
      </c>
      <c r="N40" s="486">
        <v>14975</v>
      </c>
      <c r="O40" s="486">
        <f t="shared" si="37"/>
        <v>134228</v>
      </c>
      <c r="P40" s="486">
        <f t="shared" si="38"/>
        <v>123171</v>
      </c>
      <c r="Q40" s="486">
        <f t="shared" si="39"/>
        <v>257399</v>
      </c>
      <c r="R40" s="1056" t="s">
        <v>184</v>
      </c>
      <c r="S40" s="1056"/>
    </row>
    <row r="41" spans="1:24" ht="20.25" customHeight="1">
      <c r="A41" s="1081" t="s">
        <v>55</v>
      </c>
      <c r="B41" s="1081"/>
      <c r="C41" s="490">
        <v>30069</v>
      </c>
      <c r="D41" s="490">
        <v>28195</v>
      </c>
      <c r="E41" s="486">
        <v>28747</v>
      </c>
      <c r="F41" s="379">
        <v>27193</v>
      </c>
      <c r="G41" s="486">
        <v>27454</v>
      </c>
      <c r="H41" s="486">
        <v>25611</v>
      </c>
      <c r="I41" s="486">
        <v>26009</v>
      </c>
      <c r="J41" s="490">
        <v>23887</v>
      </c>
      <c r="K41" s="490">
        <v>27374</v>
      </c>
      <c r="L41" s="490">
        <v>22705</v>
      </c>
      <c r="M41" s="490">
        <v>20167</v>
      </c>
      <c r="N41" s="490">
        <v>17015</v>
      </c>
      <c r="O41" s="486">
        <f t="shared" si="37"/>
        <v>159820</v>
      </c>
      <c r="P41" s="486">
        <f t="shared" si="38"/>
        <v>144606</v>
      </c>
      <c r="Q41" s="486">
        <f t="shared" si="39"/>
        <v>304426</v>
      </c>
      <c r="R41" s="1056" t="s">
        <v>185</v>
      </c>
      <c r="S41" s="1056"/>
    </row>
    <row r="42" spans="1:24" ht="20.25" customHeight="1">
      <c r="A42" s="1107" t="s">
        <v>295</v>
      </c>
      <c r="B42" s="183" t="s">
        <v>262</v>
      </c>
      <c r="C42" s="486">
        <v>24079</v>
      </c>
      <c r="D42" s="486">
        <v>22547</v>
      </c>
      <c r="E42" s="486">
        <v>22771</v>
      </c>
      <c r="F42" s="379">
        <v>21641</v>
      </c>
      <c r="G42" s="486">
        <v>21856</v>
      </c>
      <c r="H42" s="486">
        <v>20901</v>
      </c>
      <c r="I42" s="486">
        <v>20826</v>
      </c>
      <c r="J42" s="486">
        <v>19788</v>
      </c>
      <c r="K42" s="486">
        <v>22310</v>
      </c>
      <c r="L42" s="486">
        <v>20211</v>
      </c>
      <c r="M42" s="486">
        <v>16395</v>
      </c>
      <c r="N42" s="486">
        <v>15821</v>
      </c>
      <c r="O42" s="486">
        <f t="shared" si="37"/>
        <v>128237</v>
      </c>
      <c r="P42" s="486">
        <f t="shared" si="38"/>
        <v>120909</v>
      </c>
      <c r="Q42" s="486">
        <f t="shared" si="39"/>
        <v>249146</v>
      </c>
      <c r="R42" s="530" t="s">
        <v>306</v>
      </c>
      <c r="S42" s="1088" t="s">
        <v>173</v>
      </c>
    </row>
    <row r="43" spans="1:24" ht="20.25" customHeight="1">
      <c r="A43" s="1107"/>
      <c r="B43" s="141" t="s">
        <v>263</v>
      </c>
      <c r="C43" s="486">
        <v>47508</v>
      </c>
      <c r="D43" s="486">
        <v>44582</v>
      </c>
      <c r="E43" s="486">
        <v>44549</v>
      </c>
      <c r="F43" s="379">
        <v>41841</v>
      </c>
      <c r="G43" s="486">
        <v>42601</v>
      </c>
      <c r="H43" s="486">
        <v>40135</v>
      </c>
      <c r="I43" s="486">
        <v>41351</v>
      </c>
      <c r="J43" s="486">
        <v>37193</v>
      </c>
      <c r="K43" s="486">
        <v>43839</v>
      </c>
      <c r="L43" s="486">
        <v>37328</v>
      </c>
      <c r="M43" s="486">
        <v>32806</v>
      </c>
      <c r="N43" s="486">
        <v>27528</v>
      </c>
      <c r="O43" s="486">
        <f t="shared" si="37"/>
        <v>252654</v>
      </c>
      <c r="P43" s="486">
        <f t="shared" si="38"/>
        <v>228607</v>
      </c>
      <c r="Q43" s="486">
        <f t="shared" si="39"/>
        <v>481261</v>
      </c>
      <c r="R43" s="499" t="s">
        <v>307</v>
      </c>
      <c r="S43" s="1088"/>
    </row>
    <row r="44" spans="1:24" ht="20.25" customHeight="1">
      <c r="A44" s="1107"/>
      <c r="B44" s="141" t="s">
        <v>264</v>
      </c>
      <c r="C44" s="486">
        <v>19770</v>
      </c>
      <c r="D44" s="486">
        <v>19502</v>
      </c>
      <c r="E44" s="486">
        <v>19017</v>
      </c>
      <c r="F44" s="379">
        <v>18361</v>
      </c>
      <c r="G44" s="486">
        <v>18487</v>
      </c>
      <c r="H44" s="486">
        <v>17715</v>
      </c>
      <c r="I44" s="486">
        <v>17500</v>
      </c>
      <c r="J44" s="486">
        <v>16655</v>
      </c>
      <c r="K44" s="486">
        <v>19998</v>
      </c>
      <c r="L44" s="486">
        <v>17327</v>
      </c>
      <c r="M44" s="486">
        <v>14495</v>
      </c>
      <c r="N44" s="486">
        <v>13234</v>
      </c>
      <c r="O44" s="486">
        <f t="shared" si="37"/>
        <v>109267</v>
      </c>
      <c r="P44" s="486">
        <f t="shared" si="38"/>
        <v>102794</v>
      </c>
      <c r="Q44" s="486">
        <f t="shared" si="39"/>
        <v>212061</v>
      </c>
      <c r="R44" s="499" t="s">
        <v>308</v>
      </c>
      <c r="S44" s="1088"/>
    </row>
    <row r="45" spans="1:24" ht="20.25" customHeight="1">
      <c r="A45" s="1107"/>
      <c r="B45" s="141" t="s">
        <v>752</v>
      </c>
      <c r="C45" s="486">
        <v>15319</v>
      </c>
      <c r="D45" s="486">
        <v>14463</v>
      </c>
      <c r="E45" s="486">
        <v>14703</v>
      </c>
      <c r="F45" s="379">
        <v>14099</v>
      </c>
      <c r="G45" s="486">
        <v>14480</v>
      </c>
      <c r="H45" s="486">
        <v>13390</v>
      </c>
      <c r="I45" s="486">
        <v>14011</v>
      </c>
      <c r="J45" s="486">
        <v>12633</v>
      </c>
      <c r="K45" s="486">
        <v>14396</v>
      </c>
      <c r="L45" s="486">
        <v>12095</v>
      </c>
      <c r="M45" s="486">
        <v>10683</v>
      </c>
      <c r="N45" s="486">
        <v>9415</v>
      </c>
      <c r="O45" s="486">
        <f t="shared" si="37"/>
        <v>83592</v>
      </c>
      <c r="P45" s="486">
        <f t="shared" si="38"/>
        <v>76095</v>
      </c>
      <c r="Q45" s="486">
        <f t="shared" si="39"/>
        <v>159687</v>
      </c>
      <c r="R45" s="499" t="s">
        <v>309</v>
      </c>
      <c r="S45" s="1088"/>
    </row>
    <row r="46" spans="1:24" ht="20.25" customHeight="1">
      <c r="A46" s="1107"/>
      <c r="B46" s="141" t="s">
        <v>753</v>
      </c>
      <c r="C46" s="486">
        <v>27947</v>
      </c>
      <c r="D46" s="486">
        <v>26030</v>
      </c>
      <c r="E46" s="486">
        <v>27164</v>
      </c>
      <c r="F46" s="379">
        <v>25280</v>
      </c>
      <c r="G46" s="486">
        <v>26496</v>
      </c>
      <c r="H46" s="486">
        <v>24706</v>
      </c>
      <c r="I46" s="486">
        <v>25295</v>
      </c>
      <c r="J46" s="486">
        <v>23460</v>
      </c>
      <c r="K46" s="486">
        <v>26380</v>
      </c>
      <c r="L46" s="486">
        <v>23598</v>
      </c>
      <c r="M46" s="486">
        <v>21264</v>
      </c>
      <c r="N46" s="486">
        <v>18471</v>
      </c>
      <c r="O46" s="486">
        <f t="shared" si="37"/>
        <v>154546</v>
      </c>
      <c r="P46" s="486">
        <f t="shared" si="38"/>
        <v>141545</v>
      </c>
      <c r="Q46" s="486">
        <f t="shared" si="39"/>
        <v>296091</v>
      </c>
      <c r="R46" s="499" t="s">
        <v>310</v>
      </c>
      <c r="S46" s="1088"/>
    </row>
    <row r="47" spans="1:24" ht="20.25" customHeight="1">
      <c r="A47" s="1108"/>
      <c r="B47" s="184" t="s">
        <v>754</v>
      </c>
      <c r="C47" s="486">
        <v>20101</v>
      </c>
      <c r="D47" s="486">
        <v>18913</v>
      </c>
      <c r="E47" s="486">
        <v>19064</v>
      </c>
      <c r="F47" s="379">
        <v>18325</v>
      </c>
      <c r="G47" s="486">
        <v>19088</v>
      </c>
      <c r="H47" s="486">
        <v>18050</v>
      </c>
      <c r="I47" s="486">
        <v>18839</v>
      </c>
      <c r="J47" s="486">
        <v>17561</v>
      </c>
      <c r="K47" s="486">
        <v>19274</v>
      </c>
      <c r="L47" s="486">
        <v>17220</v>
      </c>
      <c r="M47" s="486">
        <v>14249</v>
      </c>
      <c r="N47" s="486">
        <v>12775</v>
      </c>
      <c r="O47" s="486">
        <f t="shared" si="37"/>
        <v>110615</v>
      </c>
      <c r="P47" s="486">
        <f t="shared" si="38"/>
        <v>102844</v>
      </c>
      <c r="Q47" s="486">
        <f t="shared" si="39"/>
        <v>213459</v>
      </c>
      <c r="R47" s="499" t="s">
        <v>311</v>
      </c>
      <c r="S47" s="1088"/>
    </row>
    <row r="48" spans="1:24" ht="20.25" customHeight="1">
      <c r="A48" s="1081" t="s">
        <v>63</v>
      </c>
      <c r="B48" s="1081"/>
      <c r="C48" s="486">
        <v>42991</v>
      </c>
      <c r="D48" s="486">
        <v>39975</v>
      </c>
      <c r="E48" s="486">
        <v>40626</v>
      </c>
      <c r="F48" s="379">
        <v>38486</v>
      </c>
      <c r="G48" s="486">
        <v>39563</v>
      </c>
      <c r="H48" s="486">
        <v>35947</v>
      </c>
      <c r="I48" s="486">
        <v>30939</v>
      </c>
      <c r="J48" s="486">
        <v>27745</v>
      </c>
      <c r="K48" s="486">
        <v>27487</v>
      </c>
      <c r="L48" s="486">
        <v>23342</v>
      </c>
      <c r="M48" s="486">
        <v>22614</v>
      </c>
      <c r="N48" s="486">
        <v>18340</v>
      </c>
      <c r="O48" s="486">
        <f t="shared" si="37"/>
        <v>204220</v>
      </c>
      <c r="P48" s="486">
        <f t="shared" si="38"/>
        <v>183835</v>
      </c>
      <c r="Q48" s="486">
        <f t="shared" si="39"/>
        <v>388055</v>
      </c>
      <c r="R48" s="1056" t="s">
        <v>322</v>
      </c>
      <c r="S48" s="1056"/>
    </row>
    <row r="49" spans="1:19" ht="20.25" customHeight="1">
      <c r="A49" s="1081" t="s">
        <v>64</v>
      </c>
      <c r="B49" s="1081"/>
      <c r="C49" s="486">
        <v>44474</v>
      </c>
      <c r="D49" s="486">
        <v>38748</v>
      </c>
      <c r="E49" s="486">
        <v>39246</v>
      </c>
      <c r="F49" s="379">
        <v>35583</v>
      </c>
      <c r="G49" s="486">
        <v>37622</v>
      </c>
      <c r="H49" s="486">
        <v>33716</v>
      </c>
      <c r="I49" s="486">
        <v>37166</v>
      </c>
      <c r="J49" s="486">
        <v>32393</v>
      </c>
      <c r="K49" s="486">
        <v>40236</v>
      </c>
      <c r="L49" s="486">
        <v>33832</v>
      </c>
      <c r="M49" s="486">
        <v>26933</v>
      </c>
      <c r="N49" s="486">
        <v>23784</v>
      </c>
      <c r="O49" s="486">
        <f t="shared" si="37"/>
        <v>225677</v>
      </c>
      <c r="P49" s="486">
        <f t="shared" si="38"/>
        <v>198056</v>
      </c>
      <c r="Q49" s="486">
        <f t="shared" si="39"/>
        <v>423733</v>
      </c>
      <c r="R49" s="1056" t="s">
        <v>186</v>
      </c>
      <c r="S49" s="1056"/>
    </row>
    <row r="50" spans="1:19" ht="20.25" customHeight="1">
      <c r="A50" s="1081" t="s">
        <v>65</v>
      </c>
      <c r="B50" s="1081"/>
      <c r="C50" s="486">
        <v>26078</v>
      </c>
      <c r="D50" s="486">
        <v>25549</v>
      </c>
      <c r="E50" s="486">
        <v>25022</v>
      </c>
      <c r="F50" s="379">
        <v>23528</v>
      </c>
      <c r="G50" s="486">
        <v>24013</v>
      </c>
      <c r="H50" s="486">
        <v>22119</v>
      </c>
      <c r="I50" s="486">
        <v>24001</v>
      </c>
      <c r="J50" s="486">
        <v>21347</v>
      </c>
      <c r="K50" s="486">
        <v>26946</v>
      </c>
      <c r="L50" s="486">
        <v>23367</v>
      </c>
      <c r="M50" s="486">
        <v>18584</v>
      </c>
      <c r="N50" s="486">
        <v>15529</v>
      </c>
      <c r="O50" s="486">
        <f t="shared" si="37"/>
        <v>144644</v>
      </c>
      <c r="P50" s="486">
        <f t="shared" si="38"/>
        <v>131439</v>
      </c>
      <c r="Q50" s="486">
        <f t="shared" si="39"/>
        <v>276083</v>
      </c>
      <c r="R50" s="1056" t="s">
        <v>187</v>
      </c>
      <c r="S50" s="1056"/>
    </row>
    <row r="51" spans="1:19" ht="20.25" customHeight="1">
      <c r="A51" s="1081" t="s">
        <v>66</v>
      </c>
      <c r="B51" s="1081"/>
      <c r="C51" s="486">
        <v>31537</v>
      </c>
      <c r="D51" s="486">
        <v>29716</v>
      </c>
      <c r="E51" s="486">
        <v>29534</v>
      </c>
      <c r="F51" s="379">
        <v>27240</v>
      </c>
      <c r="G51" s="486">
        <v>28126</v>
      </c>
      <c r="H51" s="486">
        <v>26016</v>
      </c>
      <c r="I51" s="486">
        <v>27757</v>
      </c>
      <c r="J51" s="486">
        <v>24276</v>
      </c>
      <c r="K51" s="486">
        <v>29912</v>
      </c>
      <c r="L51" s="486">
        <v>25940</v>
      </c>
      <c r="M51" s="486">
        <v>22963</v>
      </c>
      <c r="N51" s="486">
        <v>19437</v>
      </c>
      <c r="O51" s="486">
        <f t="shared" si="37"/>
        <v>169829</v>
      </c>
      <c r="P51" s="486">
        <f t="shared" si="38"/>
        <v>152625</v>
      </c>
      <c r="Q51" s="486">
        <f t="shared" si="39"/>
        <v>322454</v>
      </c>
      <c r="R51" s="1056" t="s">
        <v>303</v>
      </c>
      <c r="S51" s="1056"/>
    </row>
    <row r="52" spans="1:19" ht="20.25" customHeight="1">
      <c r="A52" s="1081" t="s">
        <v>134</v>
      </c>
      <c r="B52" s="1081"/>
      <c r="C52" s="486">
        <v>25204</v>
      </c>
      <c r="D52" s="486">
        <v>23023</v>
      </c>
      <c r="E52" s="486">
        <v>24117</v>
      </c>
      <c r="F52" s="379">
        <v>21445</v>
      </c>
      <c r="G52" s="486">
        <v>23274</v>
      </c>
      <c r="H52" s="486">
        <v>20673</v>
      </c>
      <c r="I52" s="486">
        <v>22955</v>
      </c>
      <c r="J52" s="486">
        <v>19590</v>
      </c>
      <c r="K52" s="486">
        <v>24885</v>
      </c>
      <c r="L52" s="486">
        <v>20747</v>
      </c>
      <c r="M52" s="486">
        <v>17789</v>
      </c>
      <c r="N52" s="486">
        <v>14506</v>
      </c>
      <c r="O52" s="486">
        <f t="shared" si="37"/>
        <v>138224</v>
      </c>
      <c r="P52" s="486">
        <f t="shared" si="38"/>
        <v>119984</v>
      </c>
      <c r="Q52" s="486">
        <f t="shared" si="39"/>
        <v>258208</v>
      </c>
      <c r="R52" s="1056" t="s">
        <v>304</v>
      </c>
      <c r="S52" s="1056"/>
    </row>
    <row r="53" spans="1:19" ht="20.25" customHeight="1">
      <c r="A53" s="1081" t="s">
        <v>68</v>
      </c>
      <c r="B53" s="1081"/>
      <c r="C53" s="486">
        <v>17302</v>
      </c>
      <c r="D53" s="486">
        <v>15341</v>
      </c>
      <c r="E53" s="486">
        <v>16153</v>
      </c>
      <c r="F53" s="379">
        <v>15354</v>
      </c>
      <c r="G53" s="486">
        <v>15497</v>
      </c>
      <c r="H53" s="486">
        <v>14342</v>
      </c>
      <c r="I53" s="486">
        <v>15452</v>
      </c>
      <c r="J53" s="486">
        <v>12941</v>
      </c>
      <c r="K53" s="486">
        <v>17429</v>
      </c>
      <c r="L53" s="486">
        <v>13717</v>
      </c>
      <c r="M53" s="486">
        <v>11212</v>
      </c>
      <c r="N53" s="486">
        <v>10350</v>
      </c>
      <c r="O53" s="486">
        <f t="shared" si="37"/>
        <v>93045</v>
      </c>
      <c r="P53" s="486">
        <f t="shared" si="38"/>
        <v>82045</v>
      </c>
      <c r="Q53" s="486">
        <f t="shared" si="39"/>
        <v>175090</v>
      </c>
      <c r="R53" s="1056" t="s">
        <v>305</v>
      </c>
      <c r="S53" s="1056"/>
    </row>
    <row r="54" spans="1:19" ht="20.25" customHeight="1">
      <c r="A54" s="1081" t="s">
        <v>69</v>
      </c>
      <c r="B54" s="1081"/>
      <c r="C54" s="486">
        <v>28912</v>
      </c>
      <c r="D54" s="486">
        <v>26188</v>
      </c>
      <c r="E54" s="486">
        <v>26471</v>
      </c>
      <c r="F54" s="379">
        <v>23056</v>
      </c>
      <c r="G54" s="486">
        <v>24567</v>
      </c>
      <c r="H54" s="486">
        <v>21468</v>
      </c>
      <c r="I54" s="486">
        <v>23811</v>
      </c>
      <c r="J54" s="486">
        <v>20335</v>
      </c>
      <c r="K54" s="486">
        <v>27805</v>
      </c>
      <c r="L54" s="486">
        <v>21560</v>
      </c>
      <c r="M54" s="486">
        <v>17184</v>
      </c>
      <c r="N54" s="486">
        <v>14298</v>
      </c>
      <c r="O54" s="486">
        <f t="shared" si="37"/>
        <v>148750</v>
      </c>
      <c r="P54" s="486">
        <f t="shared" si="38"/>
        <v>126905</v>
      </c>
      <c r="Q54" s="486">
        <f t="shared" si="39"/>
        <v>275655</v>
      </c>
      <c r="R54" s="1056" t="s">
        <v>191</v>
      </c>
      <c r="S54" s="1056"/>
    </row>
    <row r="55" spans="1:19" ht="20.25" customHeight="1">
      <c r="A55" s="1081" t="s">
        <v>70</v>
      </c>
      <c r="B55" s="1081"/>
      <c r="C55" s="486">
        <v>44574</v>
      </c>
      <c r="D55" s="486">
        <v>41873</v>
      </c>
      <c r="E55" s="486">
        <v>40485</v>
      </c>
      <c r="F55" s="379">
        <v>36578</v>
      </c>
      <c r="G55" s="486">
        <v>39196</v>
      </c>
      <c r="H55" s="486">
        <v>34436</v>
      </c>
      <c r="I55" s="486">
        <v>36724</v>
      </c>
      <c r="J55" s="486">
        <v>31929</v>
      </c>
      <c r="K55" s="486">
        <v>41886</v>
      </c>
      <c r="L55" s="486">
        <v>32785</v>
      </c>
      <c r="M55" s="486">
        <v>28779</v>
      </c>
      <c r="N55" s="486">
        <v>23273</v>
      </c>
      <c r="O55" s="486">
        <f t="shared" si="37"/>
        <v>231644</v>
      </c>
      <c r="P55" s="486">
        <f t="shared" si="38"/>
        <v>200874</v>
      </c>
      <c r="Q55" s="486">
        <f t="shared" si="39"/>
        <v>432518</v>
      </c>
      <c r="R55" s="1056" t="s">
        <v>192</v>
      </c>
      <c r="S55" s="1056"/>
    </row>
    <row r="56" spans="1:19" ht="20.25" customHeight="1">
      <c r="A56" s="1081" t="s">
        <v>71</v>
      </c>
      <c r="B56" s="1081"/>
      <c r="C56" s="486">
        <v>33698</v>
      </c>
      <c r="D56" s="486">
        <v>28384</v>
      </c>
      <c r="E56" s="486">
        <v>30017</v>
      </c>
      <c r="F56" s="379">
        <v>20912</v>
      </c>
      <c r="G56" s="486">
        <v>23140</v>
      </c>
      <c r="H56" s="486">
        <v>17240</v>
      </c>
      <c r="I56" s="486">
        <v>20071</v>
      </c>
      <c r="J56" s="486">
        <v>12902</v>
      </c>
      <c r="K56" s="486">
        <v>21358</v>
      </c>
      <c r="L56" s="486">
        <v>15751</v>
      </c>
      <c r="M56" s="486">
        <v>12870</v>
      </c>
      <c r="N56" s="486">
        <v>11359</v>
      </c>
      <c r="O56" s="486">
        <f t="shared" si="37"/>
        <v>141154</v>
      </c>
      <c r="P56" s="486">
        <f t="shared" si="38"/>
        <v>106548</v>
      </c>
      <c r="Q56" s="486">
        <f t="shared" si="39"/>
        <v>247702</v>
      </c>
      <c r="R56" s="1056" t="s">
        <v>193</v>
      </c>
      <c r="S56" s="1056"/>
    </row>
    <row r="57" spans="1:19" ht="20.25" customHeight="1" thickBot="1">
      <c r="A57" s="1105" t="s">
        <v>72</v>
      </c>
      <c r="B57" s="1105"/>
      <c r="C57" s="489">
        <v>58314</v>
      </c>
      <c r="D57" s="489">
        <v>56367</v>
      </c>
      <c r="E57" s="489">
        <v>55084</v>
      </c>
      <c r="F57" s="378">
        <v>52894</v>
      </c>
      <c r="G57" s="489">
        <v>53385</v>
      </c>
      <c r="H57" s="489">
        <v>50706</v>
      </c>
      <c r="I57" s="489">
        <v>52267</v>
      </c>
      <c r="J57" s="489">
        <v>49056</v>
      </c>
      <c r="K57" s="489">
        <v>56493</v>
      </c>
      <c r="L57" s="489">
        <v>49573</v>
      </c>
      <c r="M57" s="489">
        <v>41163</v>
      </c>
      <c r="N57" s="489">
        <v>36385</v>
      </c>
      <c r="O57" s="489">
        <f t="shared" si="37"/>
        <v>316706</v>
      </c>
      <c r="P57" s="489">
        <f t="shared" si="38"/>
        <v>294981</v>
      </c>
      <c r="Q57" s="489">
        <f t="shared" si="39"/>
        <v>611687</v>
      </c>
      <c r="R57" s="1069" t="s">
        <v>361</v>
      </c>
      <c r="S57" s="1069"/>
    </row>
    <row r="58" spans="1:19" ht="20.25" customHeight="1" thickBot="1">
      <c r="A58" s="1076" t="s">
        <v>32</v>
      </c>
      <c r="B58" s="1076"/>
      <c r="C58" s="403">
        <f>SUM(C38:C57)</f>
        <v>669586</v>
      </c>
      <c r="D58" s="403">
        <f t="shared" ref="D58:Q58" si="40">SUM(D38:D57)</f>
        <v>622449</v>
      </c>
      <c r="E58" s="403">
        <f t="shared" si="40"/>
        <v>620441</v>
      </c>
      <c r="F58" s="403">
        <f t="shared" si="40"/>
        <v>572633</v>
      </c>
      <c r="G58" s="403">
        <f t="shared" si="40"/>
        <v>582874</v>
      </c>
      <c r="H58" s="403">
        <f t="shared" si="40"/>
        <v>533997</v>
      </c>
      <c r="I58" s="403">
        <f t="shared" si="40"/>
        <v>545780</v>
      </c>
      <c r="J58" s="403">
        <f t="shared" si="40"/>
        <v>484639</v>
      </c>
      <c r="K58" s="403">
        <f t="shared" si="40"/>
        <v>581778</v>
      </c>
      <c r="L58" s="403">
        <f t="shared" si="40"/>
        <v>488185</v>
      </c>
      <c r="M58" s="403">
        <f t="shared" si="40"/>
        <v>434022</v>
      </c>
      <c r="N58" s="403">
        <f t="shared" si="40"/>
        <v>363144</v>
      </c>
      <c r="O58" s="403">
        <f t="shared" si="40"/>
        <v>3434481</v>
      </c>
      <c r="P58" s="403">
        <f t="shared" si="40"/>
        <v>3065047</v>
      </c>
      <c r="Q58" s="403">
        <f t="shared" si="40"/>
        <v>6499528</v>
      </c>
      <c r="R58" s="1104" t="s">
        <v>175</v>
      </c>
      <c r="S58" s="1104"/>
    </row>
    <row r="59" spans="1:19" ht="13.5" thickTop="1">
      <c r="C59" s="463"/>
      <c r="D59" s="463"/>
      <c r="E59" s="463"/>
      <c r="F59" s="463"/>
      <c r="G59" s="463"/>
      <c r="H59" s="463"/>
      <c r="I59" s="463"/>
      <c r="J59" s="463"/>
      <c r="K59" s="463"/>
      <c r="L59" s="463"/>
      <c r="M59" s="463"/>
      <c r="N59" s="463"/>
      <c r="O59" s="463"/>
      <c r="P59" s="463"/>
      <c r="Q59" s="463"/>
      <c r="R59" s="459"/>
      <c r="S59" s="459"/>
    </row>
    <row r="60" spans="1:19" ht="9" customHeight="1">
      <c r="C60" s="463"/>
      <c r="D60" s="463"/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</row>
    <row r="61" spans="1:19" ht="25.5" customHeight="1">
      <c r="A61" s="1098" t="s">
        <v>1321</v>
      </c>
      <c r="B61" s="1098"/>
      <c r="C61" s="1098"/>
      <c r="D61" s="1098"/>
      <c r="E61" s="1098"/>
      <c r="F61" s="1098"/>
      <c r="G61" s="1098"/>
      <c r="H61" s="1098"/>
      <c r="I61" s="1098"/>
      <c r="J61" s="1098"/>
      <c r="K61" s="1098"/>
      <c r="L61" s="1098"/>
      <c r="M61" s="1098"/>
      <c r="N61" s="1098"/>
      <c r="O61" s="1098"/>
      <c r="P61" s="1098"/>
      <c r="Q61" s="1098"/>
      <c r="R61" s="1098"/>
      <c r="S61" s="1098"/>
    </row>
    <row r="62" spans="1:19" ht="24" customHeight="1">
      <c r="A62" s="1099" t="s">
        <v>1324</v>
      </c>
      <c r="B62" s="1099"/>
      <c r="C62" s="1099"/>
      <c r="D62" s="1099"/>
      <c r="E62" s="1099"/>
      <c r="F62" s="1099"/>
      <c r="G62" s="1099"/>
      <c r="H62" s="1099"/>
      <c r="I62" s="1099"/>
      <c r="J62" s="1099"/>
      <c r="K62" s="1099"/>
      <c r="L62" s="1099"/>
      <c r="M62" s="1099"/>
      <c r="N62" s="1099"/>
      <c r="O62" s="1099"/>
      <c r="P62" s="1099"/>
      <c r="Q62" s="1099"/>
      <c r="R62" s="1099"/>
      <c r="S62" s="1099"/>
    </row>
    <row r="63" spans="1:19" ht="19.5" customHeight="1" thickBot="1">
      <c r="A63" s="1100" t="s">
        <v>1024</v>
      </c>
      <c r="B63" s="1100"/>
      <c r="C63" s="1100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131" t="s">
        <v>1025</v>
      </c>
      <c r="S63" s="1131"/>
    </row>
    <row r="64" spans="1:19" ht="24" customHeight="1" thickTop="1">
      <c r="A64" s="1072" t="s">
        <v>40</v>
      </c>
      <c r="B64" s="1072"/>
      <c r="C64" s="1102" t="s">
        <v>749</v>
      </c>
      <c r="D64" s="1102"/>
      <c r="E64" s="1102"/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74" t="s">
        <v>174</v>
      </c>
      <c r="S64" s="1074"/>
    </row>
    <row r="65" spans="1:19" ht="23.25" customHeight="1">
      <c r="A65" s="1092"/>
      <c r="B65" s="1092"/>
      <c r="C65" s="1126" t="s">
        <v>93</v>
      </c>
      <c r="D65" s="1126"/>
      <c r="E65" s="1126" t="s">
        <v>27</v>
      </c>
      <c r="F65" s="1126"/>
      <c r="G65" s="1092" t="s">
        <v>95</v>
      </c>
      <c r="H65" s="1092"/>
      <c r="I65" s="1092" t="s">
        <v>96</v>
      </c>
      <c r="J65" s="1092"/>
      <c r="K65" s="1126" t="s">
        <v>30</v>
      </c>
      <c r="L65" s="1126"/>
      <c r="M65" s="1126" t="s">
        <v>748</v>
      </c>
      <c r="N65" s="1126"/>
      <c r="O65" s="1126" t="s">
        <v>473</v>
      </c>
      <c r="P65" s="1126"/>
      <c r="Q65" s="1126"/>
      <c r="R65" s="1096"/>
      <c r="S65" s="1096"/>
    </row>
    <row r="66" spans="1:19" ht="17.25" customHeight="1">
      <c r="A66" s="1092"/>
      <c r="B66" s="1092"/>
      <c r="C66" s="941" t="s">
        <v>256</v>
      </c>
      <c r="D66" s="938" t="s">
        <v>34</v>
      </c>
      <c r="E66" s="941" t="s">
        <v>33</v>
      </c>
      <c r="F66" s="938" t="s">
        <v>34</v>
      </c>
      <c r="G66" s="941" t="s">
        <v>33</v>
      </c>
      <c r="H66" s="938" t="s">
        <v>34</v>
      </c>
      <c r="I66" s="941" t="s">
        <v>33</v>
      </c>
      <c r="J66" s="938" t="s">
        <v>34</v>
      </c>
      <c r="K66" s="941" t="s">
        <v>33</v>
      </c>
      <c r="L66" s="938" t="s">
        <v>34</v>
      </c>
      <c r="M66" s="941" t="s">
        <v>33</v>
      </c>
      <c r="N66" s="938" t="s">
        <v>34</v>
      </c>
      <c r="O66" s="941" t="s">
        <v>33</v>
      </c>
      <c r="P66" s="938" t="s">
        <v>34</v>
      </c>
      <c r="Q66" s="941" t="s">
        <v>473</v>
      </c>
      <c r="R66" s="1096"/>
      <c r="S66" s="1096"/>
    </row>
    <row r="67" spans="1:19" ht="23.25" customHeight="1" thickBot="1">
      <c r="A67" s="1073"/>
      <c r="B67" s="1073"/>
      <c r="C67" s="947" t="s">
        <v>180</v>
      </c>
      <c r="D67" s="937" t="s">
        <v>179</v>
      </c>
      <c r="E67" s="947" t="s">
        <v>180</v>
      </c>
      <c r="F67" s="937" t="s">
        <v>179</v>
      </c>
      <c r="G67" s="947" t="s">
        <v>180</v>
      </c>
      <c r="H67" s="937" t="s">
        <v>179</v>
      </c>
      <c r="I67" s="947" t="s">
        <v>180</v>
      </c>
      <c r="J67" s="937" t="s">
        <v>179</v>
      </c>
      <c r="K67" s="947" t="s">
        <v>180</v>
      </c>
      <c r="L67" s="937" t="s">
        <v>179</v>
      </c>
      <c r="M67" s="947" t="s">
        <v>180</v>
      </c>
      <c r="N67" s="937" t="s">
        <v>179</v>
      </c>
      <c r="O67" s="947" t="s">
        <v>180</v>
      </c>
      <c r="P67" s="937" t="s">
        <v>179</v>
      </c>
      <c r="Q67" s="937" t="s">
        <v>175</v>
      </c>
      <c r="R67" s="1075"/>
      <c r="S67" s="1075"/>
    </row>
    <row r="68" spans="1:19" ht="20.25" customHeight="1">
      <c r="A68" s="491" t="s">
        <v>52</v>
      </c>
      <c r="B68" s="491"/>
      <c r="C68" s="489">
        <v>0</v>
      </c>
      <c r="D68" s="489">
        <v>0</v>
      </c>
      <c r="E68" s="489">
        <v>0</v>
      </c>
      <c r="F68" s="378">
        <v>0</v>
      </c>
      <c r="G68" s="489">
        <v>0</v>
      </c>
      <c r="H68" s="489">
        <v>0</v>
      </c>
      <c r="I68" s="489">
        <v>0</v>
      </c>
      <c r="J68" s="489">
        <v>0</v>
      </c>
      <c r="K68" s="489">
        <v>15</v>
      </c>
      <c r="L68" s="489">
        <v>0</v>
      </c>
      <c r="M68" s="489">
        <v>45</v>
      </c>
      <c r="N68" s="489">
        <v>0</v>
      </c>
      <c r="O68" s="489">
        <f>SUM(C68,E68,G68,I68,K68,M68)</f>
        <v>60</v>
      </c>
      <c r="P68" s="489">
        <f>SUM(D68,F68,H68,J68,L68,N68)</f>
        <v>0</v>
      </c>
      <c r="Q68" s="489">
        <f>SUM(O68:P68)</f>
        <v>60</v>
      </c>
      <c r="R68" s="1130" t="s">
        <v>671</v>
      </c>
      <c r="S68" s="1130"/>
    </row>
    <row r="69" spans="1:19" ht="20.25" customHeight="1">
      <c r="A69" s="1081" t="s">
        <v>53</v>
      </c>
      <c r="B69" s="1081"/>
      <c r="C69" s="486">
        <v>0</v>
      </c>
      <c r="D69" s="486">
        <v>0</v>
      </c>
      <c r="E69" s="486">
        <v>0</v>
      </c>
      <c r="F69" s="379">
        <v>0</v>
      </c>
      <c r="G69" s="486">
        <v>14</v>
      </c>
      <c r="H69" s="486">
        <v>1</v>
      </c>
      <c r="I69" s="486">
        <v>25</v>
      </c>
      <c r="J69" s="486">
        <v>3</v>
      </c>
      <c r="K69" s="486">
        <v>65</v>
      </c>
      <c r="L69" s="486">
        <v>38</v>
      </c>
      <c r="M69" s="486">
        <v>84</v>
      </c>
      <c r="N69" s="486">
        <v>31</v>
      </c>
      <c r="O69" s="486">
        <f t="shared" ref="O69:P87" si="41">SUM(C69,E69,G69,I69,K69,M69)</f>
        <v>188</v>
      </c>
      <c r="P69" s="486">
        <f t="shared" si="41"/>
        <v>73</v>
      </c>
      <c r="Q69" s="486">
        <f t="shared" ref="Q69:Q87" si="42">SUM(O69:P69)</f>
        <v>261</v>
      </c>
      <c r="R69" s="1059" t="s">
        <v>302</v>
      </c>
      <c r="S69" s="1059"/>
    </row>
    <row r="70" spans="1:19" ht="20.25" customHeight="1">
      <c r="A70" s="1081" t="s">
        <v>54</v>
      </c>
      <c r="B70" s="1081"/>
      <c r="C70" s="486">
        <v>5</v>
      </c>
      <c r="D70" s="486">
        <v>5</v>
      </c>
      <c r="E70" s="486">
        <v>7</v>
      </c>
      <c r="F70" s="379">
        <v>11</v>
      </c>
      <c r="G70" s="486">
        <v>16</v>
      </c>
      <c r="H70" s="486">
        <v>9</v>
      </c>
      <c r="I70" s="486">
        <v>18</v>
      </c>
      <c r="J70" s="486">
        <v>8</v>
      </c>
      <c r="K70" s="486">
        <v>34</v>
      </c>
      <c r="L70" s="486">
        <v>12</v>
      </c>
      <c r="M70" s="486">
        <v>70</v>
      </c>
      <c r="N70" s="486">
        <v>25</v>
      </c>
      <c r="O70" s="486">
        <f t="shared" si="41"/>
        <v>150</v>
      </c>
      <c r="P70" s="486">
        <f t="shared" si="41"/>
        <v>70</v>
      </c>
      <c r="Q70" s="486">
        <f t="shared" si="42"/>
        <v>220</v>
      </c>
      <c r="R70" s="1056" t="s">
        <v>184</v>
      </c>
      <c r="S70" s="1056"/>
    </row>
    <row r="71" spans="1:19" ht="20.25" customHeight="1">
      <c r="A71" s="1081" t="s">
        <v>55</v>
      </c>
      <c r="B71" s="1081"/>
      <c r="C71" s="490">
        <v>0</v>
      </c>
      <c r="D71" s="490">
        <v>0</v>
      </c>
      <c r="E71" s="486">
        <v>0</v>
      </c>
      <c r="F71" s="379">
        <v>0</v>
      </c>
      <c r="G71" s="486">
        <v>0</v>
      </c>
      <c r="H71" s="486">
        <v>0</v>
      </c>
      <c r="I71" s="486">
        <v>0</v>
      </c>
      <c r="J71" s="490">
        <v>0</v>
      </c>
      <c r="K71" s="490">
        <v>0</v>
      </c>
      <c r="L71" s="490">
        <v>0</v>
      </c>
      <c r="M71" s="490">
        <v>0</v>
      </c>
      <c r="N71" s="490">
        <v>0</v>
      </c>
      <c r="O71" s="486">
        <f t="shared" si="41"/>
        <v>0</v>
      </c>
      <c r="P71" s="486">
        <f t="shared" si="41"/>
        <v>0</v>
      </c>
      <c r="Q71" s="486">
        <f t="shared" si="42"/>
        <v>0</v>
      </c>
      <c r="R71" s="1056" t="s">
        <v>185</v>
      </c>
      <c r="S71" s="1056"/>
    </row>
    <row r="72" spans="1:19" ht="20.25" customHeight="1">
      <c r="A72" s="1107" t="s">
        <v>295</v>
      </c>
      <c r="B72" s="183" t="s">
        <v>262</v>
      </c>
      <c r="C72" s="486">
        <v>0</v>
      </c>
      <c r="D72" s="486">
        <v>0</v>
      </c>
      <c r="E72" s="486">
        <v>0</v>
      </c>
      <c r="F72" s="379">
        <v>0</v>
      </c>
      <c r="G72" s="486">
        <v>0</v>
      </c>
      <c r="H72" s="486">
        <v>0</v>
      </c>
      <c r="I72" s="486">
        <v>0</v>
      </c>
      <c r="J72" s="486">
        <v>0</v>
      </c>
      <c r="K72" s="486">
        <v>24</v>
      </c>
      <c r="L72" s="486">
        <v>0</v>
      </c>
      <c r="M72" s="486">
        <v>53</v>
      </c>
      <c r="N72" s="486">
        <v>0</v>
      </c>
      <c r="O72" s="486">
        <f t="shared" si="41"/>
        <v>77</v>
      </c>
      <c r="P72" s="486">
        <f t="shared" si="41"/>
        <v>0</v>
      </c>
      <c r="Q72" s="486">
        <f t="shared" si="42"/>
        <v>77</v>
      </c>
      <c r="R72" s="530" t="s">
        <v>306</v>
      </c>
      <c r="S72" s="1088" t="s">
        <v>173</v>
      </c>
    </row>
    <row r="73" spans="1:19" ht="20.25" customHeight="1">
      <c r="A73" s="1107"/>
      <c r="B73" s="141" t="s">
        <v>263</v>
      </c>
      <c r="C73" s="486">
        <v>0</v>
      </c>
      <c r="D73" s="486">
        <v>0</v>
      </c>
      <c r="E73" s="486">
        <v>0</v>
      </c>
      <c r="F73" s="379">
        <v>0</v>
      </c>
      <c r="G73" s="486">
        <v>0</v>
      </c>
      <c r="H73" s="486">
        <v>0</v>
      </c>
      <c r="I73" s="486">
        <v>0</v>
      </c>
      <c r="J73" s="486">
        <v>0</v>
      </c>
      <c r="K73" s="486">
        <v>0</v>
      </c>
      <c r="L73" s="486">
        <v>0</v>
      </c>
      <c r="M73" s="486">
        <v>0</v>
      </c>
      <c r="N73" s="486">
        <v>0</v>
      </c>
      <c r="O73" s="486">
        <f t="shared" si="41"/>
        <v>0</v>
      </c>
      <c r="P73" s="486">
        <f t="shared" si="41"/>
        <v>0</v>
      </c>
      <c r="Q73" s="486">
        <f t="shared" si="42"/>
        <v>0</v>
      </c>
      <c r="R73" s="499" t="s">
        <v>307</v>
      </c>
      <c r="S73" s="1088"/>
    </row>
    <row r="74" spans="1:19" ht="20.25" customHeight="1">
      <c r="A74" s="1107"/>
      <c r="B74" s="141" t="s">
        <v>264</v>
      </c>
      <c r="C74" s="486">
        <v>0</v>
      </c>
      <c r="D74" s="486">
        <v>0</v>
      </c>
      <c r="E74" s="486">
        <v>0</v>
      </c>
      <c r="F74" s="379">
        <v>0</v>
      </c>
      <c r="G74" s="486">
        <v>0</v>
      </c>
      <c r="H74" s="486">
        <v>0</v>
      </c>
      <c r="I74" s="486">
        <v>0</v>
      </c>
      <c r="J74" s="486">
        <v>0</v>
      </c>
      <c r="K74" s="486">
        <v>0</v>
      </c>
      <c r="L74" s="486">
        <v>0</v>
      </c>
      <c r="M74" s="486">
        <v>0</v>
      </c>
      <c r="N74" s="486">
        <v>0</v>
      </c>
      <c r="O74" s="486">
        <f t="shared" si="41"/>
        <v>0</v>
      </c>
      <c r="P74" s="486">
        <f t="shared" si="41"/>
        <v>0</v>
      </c>
      <c r="Q74" s="486">
        <f t="shared" si="42"/>
        <v>0</v>
      </c>
      <c r="R74" s="499" t="s">
        <v>308</v>
      </c>
      <c r="S74" s="1088"/>
    </row>
    <row r="75" spans="1:19" ht="20.25" customHeight="1">
      <c r="A75" s="1107"/>
      <c r="B75" s="141" t="s">
        <v>752</v>
      </c>
      <c r="C75" s="486">
        <v>0</v>
      </c>
      <c r="D75" s="486">
        <v>0</v>
      </c>
      <c r="E75" s="486">
        <v>0</v>
      </c>
      <c r="F75" s="379">
        <v>0</v>
      </c>
      <c r="G75" s="486">
        <v>0</v>
      </c>
      <c r="H75" s="486">
        <v>0</v>
      </c>
      <c r="I75" s="486">
        <v>0</v>
      </c>
      <c r="J75" s="486">
        <v>0</v>
      </c>
      <c r="K75" s="486">
        <v>0</v>
      </c>
      <c r="L75" s="486">
        <v>0</v>
      </c>
      <c r="M75" s="486">
        <v>0</v>
      </c>
      <c r="N75" s="486">
        <v>0</v>
      </c>
      <c r="O75" s="486">
        <f t="shared" si="41"/>
        <v>0</v>
      </c>
      <c r="P75" s="486">
        <f t="shared" si="41"/>
        <v>0</v>
      </c>
      <c r="Q75" s="486">
        <f t="shared" si="42"/>
        <v>0</v>
      </c>
      <c r="R75" s="499" t="s">
        <v>309</v>
      </c>
      <c r="S75" s="1088"/>
    </row>
    <row r="76" spans="1:19" ht="20.25" customHeight="1">
      <c r="A76" s="1107"/>
      <c r="B76" s="141" t="s">
        <v>753</v>
      </c>
      <c r="C76" s="486">
        <v>0</v>
      </c>
      <c r="D76" s="486">
        <v>0</v>
      </c>
      <c r="E76" s="486">
        <v>0</v>
      </c>
      <c r="F76" s="379">
        <v>0</v>
      </c>
      <c r="G76" s="486">
        <v>0</v>
      </c>
      <c r="H76" s="486">
        <v>0</v>
      </c>
      <c r="I76" s="486">
        <v>0</v>
      </c>
      <c r="J76" s="486">
        <v>0</v>
      </c>
      <c r="K76" s="486">
        <v>0</v>
      </c>
      <c r="L76" s="486">
        <v>0</v>
      </c>
      <c r="M76" s="486">
        <v>0</v>
      </c>
      <c r="N76" s="486">
        <v>0</v>
      </c>
      <c r="O76" s="486">
        <f t="shared" si="41"/>
        <v>0</v>
      </c>
      <c r="P76" s="486">
        <f t="shared" si="41"/>
        <v>0</v>
      </c>
      <c r="Q76" s="486">
        <f t="shared" si="42"/>
        <v>0</v>
      </c>
      <c r="R76" s="499" t="s">
        <v>310</v>
      </c>
      <c r="S76" s="1088"/>
    </row>
    <row r="77" spans="1:19" ht="20.25" customHeight="1">
      <c r="A77" s="1108"/>
      <c r="B77" s="184" t="s">
        <v>754</v>
      </c>
      <c r="C77" s="486">
        <v>0</v>
      </c>
      <c r="D77" s="486">
        <v>3</v>
      </c>
      <c r="E77" s="486">
        <v>0</v>
      </c>
      <c r="F77" s="379">
        <v>0</v>
      </c>
      <c r="G77" s="486">
        <v>0</v>
      </c>
      <c r="H77" s="486">
        <v>0</v>
      </c>
      <c r="I77" s="486">
        <v>0</v>
      </c>
      <c r="J77" s="486">
        <v>2</v>
      </c>
      <c r="K77" s="486">
        <v>10</v>
      </c>
      <c r="L77" s="486">
        <v>3</v>
      </c>
      <c r="M77" s="486">
        <v>23</v>
      </c>
      <c r="N77" s="486">
        <v>8</v>
      </c>
      <c r="O77" s="486">
        <f t="shared" si="41"/>
        <v>33</v>
      </c>
      <c r="P77" s="486">
        <f t="shared" si="41"/>
        <v>16</v>
      </c>
      <c r="Q77" s="486">
        <f t="shared" si="42"/>
        <v>49</v>
      </c>
      <c r="R77" s="499" t="s">
        <v>311</v>
      </c>
      <c r="S77" s="1088"/>
    </row>
    <row r="78" spans="1:19" ht="20.25" customHeight="1">
      <c r="A78" s="1081" t="s">
        <v>63</v>
      </c>
      <c r="B78" s="1081"/>
      <c r="C78" s="486">
        <v>0</v>
      </c>
      <c r="D78" s="486">
        <v>0</v>
      </c>
      <c r="E78" s="486">
        <v>0</v>
      </c>
      <c r="F78" s="379">
        <v>0</v>
      </c>
      <c r="G78" s="486">
        <v>16</v>
      </c>
      <c r="H78" s="486">
        <v>0</v>
      </c>
      <c r="I78" s="486">
        <v>19</v>
      </c>
      <c r="J78" s="486">
        <v>0</v>
      </c>
      <c r="K78" s="486">
        <v>90</v>
      </c>
      <c r="L78" s="486">
        <v>0</v>
      </c>
      <c r="M78" s="486">
        <v>349</v>
      </c>
      <c r="N78" s="486">
        <v>0</v>
      </c>
      <c r="O78" s="486">
        <f t="shared" si="41"/>
        <v>474</v>
      </c>
      <c r="P78" s="486">
        <f t="shared" si="41"/>
        <v>0</v>
      </c>
      <c r="Q78" s="486">
        <f t="shared" si="42"/>
        <v>474</v>
      </c>
      <c r="R78" s="1056" t="s">
        <v>322</v>
      </c>
      <c r="S78" s="1056"/>
    </row>
    <row r="79" spans="1:19" ht="20.25" customHeight="1">
      <c r="A79" s="1081" t="s">
        <v>64</v>
      </c>
      <c r="B79" s="1081"/>
      <c r="C79" s="486">
        <v>0</v>
      </c>
      <c r="D79" s="486">
        <v>0</v>
      </c>
      <c r="E79" s="486">
        <v>0</v>
      </c>
      <c r="F79" s="379">
        <v>0</v>
      </c>
      <c r="G79" s="486">
        <v>0</v>
      </c>
      <c r="H79" s="486">
        <v>0</v>
      </c>
      <c r="I79" s="486">
        <v>0</v>
      </c>
      <c r="J79" s="486">
        <v>0</v>
      </c>
      <c r="K79" s="486">
        <v>0</v>
      </c>
      <c r="L79" s="486">
        <v>0</v>
      </c>
      <c r="M79" s="486">
        <v>0</v>
      </c>
      <c r="N79" s="486">
        <v>0</v>
      </c>
      <c r="O79" s="486">
        <f t="shared" si="41"/>
        <v>0</v>
      </c>
      <c r="P79" s="486">
        <f t="shared" si="41"/>
        <v>0</v>
      </c>
      <c r="Q79" s="486">
        <f t="shared" si="42"/>
        <v>0</v>
      </c>
      <c r="R79" s="1056" t="s">
        <v>186</v>
      </c>
      <c r="S79" s="1056"/>
    </row>
    <row r="80" spans="1:19" ht="20.25" customHeight="1">
      <c r="A80" s="1081" t="s">
        <v>65</v>
      </c>
      <c r="B80" s="1081"/>
      <c r="C80" s="486">
        <v>0</v>
      </c>
      <c r="D80" s="486">
        <v>0</v>
      </c>
      <c r="E80" s="486">
        <v>0</v>
      </c>
      <c r="F80" s="379">
        <v>0</v>
      </c>
      <c r="G80" s="486">
        <v>0</v>
      </c>
      <c r="H80" s="486">
        <v>0</v>
      </c>
      <c r="I80" s="486">
        <v>0</v>
      </c>
      <c r="J80" s="486">
        <v>0</v>
      </c>
      <c r="K80" s="486">
        <v>0</v>
      </c>
      <c r="L80" s="486">
        <v>0</v>
      </c>
      <c r="M80" s="486">
        <v>0</v>
      </c>
      <c r="N80" s="486">
        <v>0</v>
      </c>
      <c r="O80" s="486">
        <f t="shared" si="41"/>
        <v>0</v>
      </c>
      <c r="P80" s="486">
        <f t="shared" si="41"/>
        <v>0</v>
      </c>
      <c r="Q80" s="486">
        <f t="shared" si="42"/>
        <v>0</v>
      </c>
      <c r="R80" s="1056" t="s">
        <v>187</v>
      </c>
      <c r="S80" s="1056"/>
    </row>
    <row r="81" spans="1:19" ht="20.25" customHeight="1">
      <c r="A81" s="1081" t="s">
        <v>66</v>
      </c>
      <c r="B81" s="1081"/>
      <c r="C81" s="486">
        <v>0</v>
      </c>
      <c r="D81" s="486">
        <v>0</v>
      </c>
      <c r="E81" s="486">
        <v>0</v>
      </c>
      <c r="F81" s="379">
        <v>0</v>
      </c>
      <c r="G81" s="486">
        <v>0</v>
      </c>
      <c r="H81" s="486">
        <v>0</v>
      </c>
      <c r="I81" s="486">
        <v>0</v>
      </c>
      <c r="J81" s="486">
        <v>0</v>
      </c>
      <c r="K81" s="486">
        <v>0</v>
      </c>
      <c r="L81" s="486">
        <v>0</v>
      </c>
      <c r="M81" s="486">
        <v>0</v>
      </c>
      <c r="N81" s="486">
        <v>0</v>
      </c>
      <c r="O81" s="486">
        <f t="shared" si="41"/>
        <v>0</v>
      </c>
      <c r="P81" s="486">
        <f t="shared" si="41"/>
        <v>0</v>
      </c>
      <c r="Q81" s="486">
        <f t="shared" si="42"/>
        <v>0</v>
      </c>
      <c r="R81" s="1056" t="s">
        <v>303</v>
      </c>
      <c r="S81" s="1056"/>
    </row>
    <row r="82" spans="1:19" ht="20.25" customHeight="1">
      <c r="A82" s="1081" t="s">
        <v>134</v>
      </c>
      <c r="B82" s="1081"/>
      <c r="C82" s="486">
        <v>0</v>
      </c>
      <c r="D82" s="486">
        <v>0</v>
      </c>
      <c r="E82" s="486">
        <v>0</v>
      </c>
      <c r="F82" s="379">
        <v>0</v>
      </c>
      <c r="G82" s="486">
        <v>0</v>
      </c>
      <c r="H82" s="486">
        <v>0</v>
      </c>
      <c r="I82" s="486">
        <v>0</v>
      </c>
      <c r="J82" s="486">
        <v>0</v>
      </c>
      <c r="K82" s="486">
        <v>0</v>
      </c>
      <c r="L82" s="486">
        <v>0</v>
      </c>
      <c r="M82" s="486">
        <v>0</v>
      </c>
      <c r="N82" s="486">
        <v>0</v>
      </c>
      <c r="O82" s="486">
        <f t="shared" si="41"/>
        <v>0</v>
      </c>
      <c r="P82" s="486">
        <f t="shared" si="41"/>
        <v>0</v>
      </c>
      <c r="Q82" s="486">
        <f t="shared" si="42"/>
        <v>0</v>
      </c>
      <c r="R82" s="1056" t="s">
        <v>304</v>
      </c>
      <c r="S82" s="1056"/>
    </row>
    <row r="83" spans="1:19" ht="20.25" customHeight="1">
      <c r="A83" s="1081" t="s">
        <v>68</v>
      </c>
      <c r="B83" s="1081"/>
      <c r="C83" s="486">
        <v>0</v>
      </c>
      <c r="D83" s="486">
        <v>0</v>
      </c>
      <c r="E83" s="486">
        <v>0</v>
      </c>
      <c r="F83" s="379">
        <v>0</v>
      </c>
      <c r="G83" s="486">
        <v>0</v>
      </c>
      <c r="H83" s="486">
        <v>0</v>
      </c>
      <c r="I83" s="486">
        <v>0</v>
      </c>
      <c r="J83" s="486">
        <v>0</v>
      </c>
      <c r="K83" s="486">
        <v>0</v>
      </c>
      <c r="L83" s="486">
        <v>0</v>
      </c>
      <c r="M83" s="486">
        <v>0</v>
      </c>
      <c r="N83" s="486">
        <v>0</v>
      </c>
      <c r="O83" s="486">
        <f t="shared" si="41"/>
        <v>0</v>
      </c>
      <c r="P83" s="486">
        <f t="shared" si="41"/>
        <v>0</v>
      </c>
      <c r="Q83" s="486">
        <f t="shared" si="42"/>
        <v>0</v>
      </c>
      <c r="R83" s="1056" t="s">
        <v>305</v>
      </c>
      <c r="S83" s="1056"/>
    </row>
    <row r="84" spans="1:19" ht="20.25" customHeight="1">
      <c r="A84" s="1081" t="s">
        <v>69</v>
      </c>
      <c r="B84" s="1081"/>
      <c r="C84" s="486">
        <v>0</v>
      </c>
      <c r="D84" s="486">
        <v>0</v>
      </c>
      <c r="E84" s="486">
        <v>0</v>
      </c>
      <c r="F84" s="379">
        <v>0</v>
      </c>
      <c r="G84" s="486">
        <v>0</v>
      </c>
      <c r="H84" s="486">
        <v>0</v>
      </c>
      <c r="I84" s="486">
        <v>0</v>
      </c>
      <c r="J84" s="486">
        <v>0</v>
      </c>
      <c r="K84" s="486">
        <v>0</v>
      </c>
      <c r="L84" s="486">
        <v>0</v>
      </c>
      <c r="M84" s="486">
        <v>0</v>
      </c>
      <c r="N84" s="486">
        <v>0</v>
      </c>
      <c r="O84" s="486">
        <f t="shared" si="41"/>
        <v>0</v>
      </c>
      <c r="P84" s="486">
        <f t="shared" si="41"/>
        <v>0</v>
      </c>
      <c r="Q84" s="486">
        <f t="shared" si="42"/>
        <v>0</v>
      </c>
      <c r="R84" s="1056" t="s">
        <v>191</v>
      </c>
      <c r="S84" s="1056"/>
    </row>
    <row r="85" spans="1:19" ht="20.25" customHeight="1">
      <c r="A85" s="1081" t="s">
        <v>70</v>
      </c>
      <c r="B85" s="1081"/>
      <c r="C85" s="486">
        <v>0</v>
      </c>
      <c r="D85" s="486">
        <v>0</v>
      </c>
      <c r="E85" s="486">
        <v>0</v>
      </c>
      <c r="F85" s="379">
        <v>0</v>
      </c>
      <c r="G85" s="486">
        <v>0</v>
      </c>
      <c r="H85" s="486">
        <v>0</v>
      </c>
      <c r="I85" s="486">
        <v>0</v>
      </c>
      <c r="J85" s="486">
        <v>0</v>
      </c>
      <c r="K85" s="486">
        <v>60</v>
      </c>
      <c r="L85" s="486">
        <v>0</v>
      </c>
      <c r="M85" s="486">
        <v>143</v>
      </c>
      <c r="N85" s="486">
        <v>0</v>
      </c>
      <c r="O85" s="486">
        <f t="shared" si="41"/>
        <v>203</v>
      </c>
      <c r="P85" s="486">
        <f t="shared" si="41"/>
        <v>0</v>
      </c>
      <c r="Q85" s="486">
        <f t="shared" si="42"/>
        <v>203</v>
      </c>
      <c r="R85" s="1056" t="s">
        <v>192</v>
      </c>
      <c r="S85" s="1056"/>
    </row>
    <row r="86" spans="1:19" ht="20.25" customHeight="1">
      <c r="A86" s="1081" t="s">
        <v>71</v>
      </c>
      <c r="B86" s="1081"/>
      <c r="C86" s="486">
        <v>0</v>
      </c>
      <c r="D86" s="486">
        <v>0</v>
      </c>
      <c r="E86" s="486">
        <v>0</v>
      </c>
      <c r="F86" s="379">
        <v>0</v>
      </c>
      <c r="G86" s="486">
        <v>0</v>
      </c>
      <c r="H86" s="486">
        <v>0</v>
      </c>
      <c r="I86" s="486">
        <v>17</v>
      </c>
      <c r="J86" s="486">
        <v>0</v>
      </c>
      <c r="K86" s="486">
        <v>71</v>
      </c>
      <c r="L86" s="486">
        <v>0</v>
      </c>
      <c r="M86" s="486">
        <v>93</v>
      </c>
      <c r="N86" s="486">
        <v>0</v>
      </c>
      <c r="O86" s="486">
        <f t="shared" si="41"/>
        <v>181</v>
      </c>
      <c r="P86" s="486">
        <f t="shared" si="41"/>
        <v>0</v>
      </c>
      <c r="Q86" s="486">
        <f t="shared" si="42"/>
        <v>181</v>
      </c>
      <c r="R86" s="1056" t="s">
        <v>193</v>
      </c>
      <c r="S86" s="1056"/>
    </row>
    <row r="87" spans="1:19" ht="20.25" customHeight="1" thickBot="1">
      <c r="A87" s="1105" t="s">
        <v>72</v>
      </c>
      <c r="B87" s="1105"/>
      <c r="C87" s="489">
        <v>0</v>
      </c>
      <c r="D87" s="489">
        <v>0</v>
      </c>
      <c r="E87" s="489">
        <v>0</v>
      </c>
      <c r="F87" s="378">
        <v>0</v>
      </c>
      <c r="G87" s="489">
        <v>0</v>
      </c>
      <c r="H87" s="489">
        <v>0</v>
      </c>
      <c r="I87" s="489">
        <v>0</v>
      </c>
      <c r="J87" s="489">
        <v>0</v>
      </c>
      <c r="K87" s="489">
        <v>0</v>
      </c>
      <c r="L87" s="489">
        <v>0</v>
      </c>
      <c r="M87" s="489">
        <v>0</v>
      </c>
      <c r="N87" s="489">
        <v>0</v>
      </c>
      <c r="O87" s="489">
        <f t="shared" si="41"/>
        <v>0</v>
      </c>
      <c r="P87" s="489">
        <f t="shared" si="41"/>
        <v>0</v>
      </c>
      <c r="Q87" s="489">
        <f t="shared" si="42"/>
        <v>0</v>
      </c>
      <c r="R87" s="1069" t="s">
        <v>361</v>
      </c>
      <c r="S87" s="1069"/>
    </row>
    <row r="88" spans="1:19" ht="20.25" customHeight="1" thickBot="1">
      <c r="A88" s="1076" t="s">
        <v>32</v>
      </c>
      <c r="B88" s="1076"/>
      <c r="C88" s="403">
        <f>SUM(C68:C87)</f>
        <v>5</v>
      </c>
      <c r="D88" s="403">
        <f t="shared" ref="D88:Q88" si="43">SUM(D68:D87)</f>
        <v>8</v>
      </c>
      <c r="E88" s="403">
        <f t="shared" si="43"/>
        <v>7</v>
      </c>
      <c r="F88" s="403">
        <f t="shared" si="43"/>
        <v>11</v>
      </c>
      <c r="G88" s="403">
        <f t="shared" si="43"/>
        <v>46</v>
      </c>
      <c r="H88" s="403">
        <f t="shared" si="43"/>
        <v>10</v>
      </c>
      <c r="I88" s="403">
        <f t="shared" si="43"/>
        <v>79</v>
      </c>
      <c r="J88" s="403">
        <f t="shared" si="43"/>
        <v>13</v>
      </c>
      <c r="K88" s="403">
        <f t="shared" si="43"/>
        <v>369</v>
      </c>
      <c r="L88" s="403">
        <f t="shared" si="43"/>
        <v>53</v>
      </c>
      <c r="M88" s="403">
        <f t="shared" si="43"/>
        <v>860</v>
      </c>
      <c r="N88" s="403">
        <f t="shared" si="43"/>
        <v>64</v>
      </c>
      <c r="O88" s="403">
        <f t="shared" si="43"/>
        <v>1366</v>
      </c>
      <c r="P88" s="403">
        <f t="shared" si="43"/>
        <v>159</v>
      </c>
      <c r="Q88" s="403">
        <f t="shared" si="43"/>
        <v>1525</v>
      </c>
      <c r="R88" s="1104" t="s">
        <v>175</v>
      </c>
      <c r="S88" s="1104"/>
    </row>
    <row r="89" spans="1:19" ht="13.5" thickTop="1">
      <c r="C89" s="463"/>
      <c r="D89" s="463"/>
      <c r="E89" s="463"/>
      <c r="F89" s="463"/>
      <c r="G89" s="463"/>
      <c r="H89" s="463"/>
      <c r="I89" s="463"/>
      <c r="J89" s="463"/>
      <c r="K89" s="463"/>
      <c r="L89" s="463"/>
      <c r="M89" s="463"/>
      <c r="N89" s="463"/>
      <c r="O89" s="463"/>
      <c r="P89" s="463"/>
      <c r="Q89" s="463"/>
      <c r="R89" s="459"/>
      <c r="S89" s="459"/>
    </row>
    <row r="147" spans="3:18">
      <c r="C147" s="185"/>
      <c r="D147" s="185"/>
      <c r="E147" s="185"/>
      <c r="F147" s="185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3:18">
      <c r="C148" s="185"/>
      <c r="D148" s="185"/>
      <c r="E148" s="185"/>
      <c r="F148" s="185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3:18">
      <c r="C149" s="185"/>
      <c r="D149" s="185"/>
      <c r="E149" s="185"/>
      <c r="F149" s="185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3:18">
      <c r="C150" s="185"/>
      <c r="D150" s="185"/>
      <c r="E150" s="185"/>
      <c r="F150" s="185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</sheetData>
  <mergeCells count="135">
    <mergeCell ref="A41:B41"/>
    <mergeCell ref="R41:S41"/>
    <mergeCell ref="A51:B51"/>
    <mergeCell ref="R51:S51"/>
    <mergeCell ref="A42:A47"/>
    <mergeCell ref="S42:S47"/>
    <mergeCell ref="A52:B52"/>
    <mergeCell ref="R52:S52"/>
    <mergeCell ref="A53:B53"/>
    <mergeCell ref="R53:S53"/>
    <mergeCell ref="A31:S31"/>
    <mergeCell ref="A32:S32"/>
    <mergeCell ref="R33:S33"/>
    <mergeCell ref="A34:B37"/>
    <mergeCell ref="R34:S37"/>
    <mergeCell ref="A40:B40"/>
    <mergeCell ref="R40:S40"/>
    <mergeCell ref="C34:Q34"/>
    <mergeCell ref="R38:S38"/>
    <mergeCell ref="A39:B39"/>
    <mergeCell ref="R39:S39"/>
    <mergeCell ref="C35:D35"/>
    <mergeCell ref="E35:F35"/>
    <mergeCell ref="G35:H35"/>
    <mergeCell ref="I35:J35"/>
    <mergeCell ref="K35:L35"/>
    <mergeCell ref="M35:N35"/>
    <mergeCell ref="A33:C33"/>
    <mergeCell ref="O35:Q35"/>
    <mergeCell ref="A54:B54"/>
    <mergeCell ref="R54:S54"/>
    <mergeCell ref="A55:B55"/>
    <mergeCell ref="R55:S55"/>
    <mergeCell ref="A56:B56"/>
    <mergeCell ref="R56:S56"/>
    <mergeCell ref="A48:B48"/>
    <mergeCell ref="R68:S68"/>
    <mergeCell ref="A69:B69"/>
    <mergeCell ref="R69:S69"/>
    <mergeCell ref="A63:C63"/>
    <mergeCell ref="R48:S48"/>
    <mergeCell ref="A49:B49"/>
    <mergeCell ref="R49:S49"/>
    <mergeCell ref="A50:B50"/>
    <mergeCell ref="R50:S50"/>
    <mergeCell ref="A61:S61"/>
    <mergeCell ref="A62:S62"/>
    <mergeCell ref="R63:S63"/>
    <mergeCell ref="A57:B57"/>
    <mergeCell ref="R57:S57"/>
    <mergeCell ref="A58:B58"/>
    <mergeCell ref="R58:S58"/>
    <mergeCell ref="A70:B70"/>
    <mergeCell ref="R70:S70"/>
    <mergeCell ref="A64:B67"/>
    <mergeCell ref="C64:Q64"/>
    <mergeCell ref="R64:S67"/>
    <mergeCell ref="C65:D65"/>
    <mergeCell ref="E65:F65"/>
    <mergeCell ref="G65:H65"/>
    <mergeCell ref="I65:J65"/>
    <mergeCell ref="K65:L65"/>
    <mergeCell ref="M65:N65"/>
    <mergeCell ref="O65:Q65"/>
    <mergeCell ref="A80:B80"/>
    <mergeCell ref="R80:S80"/>
    <mergeCell ref="A81:B81"/>
    <mergeCell ref="R81:S81"/>
    <mergeCell ref="A71:B71"/>
    <mergeCell ref="R71:S71"/>
    <mergeCell ref="A72:A77"/>
    <mergeCell ref="S72:S77"/>
    <mergeCell ref="A78:B78"/>
    <mergeCell ref="R78:S78"/>
    <mergeCell ref="A88:B88"/>
    <mergeCell ref="R88:S88"/>
    <mergeCell ref="A1:S1"/>
    <mergeCell ref="A2:S2"/>
    <mergeCell ref="A3:B3"/>
    <mergeCell ref="R3:S3"/>
    <mergeCell ref="A4:B7"/>
    <mergeCell ref="C4:Q4"/>
    <mergeCell ref="R4:S7"/>
    <mergeCell ref="C5:D5"/>
    <mergeCell ref="A85:B85"/>
    <mergeCell ref="R85:S85"/>
    <mergeCell ref="A86:B86"/>
    <mergeCell ref="R86:S86"/>
    <mergeCell ref="A87:B87"/>
    <mergeCell ref="R87:S87"/>
    <mergeCell ref="A82:B82"/>
    <mergeCell ref="R82:S82"/>
    <mergeCell ref="A83:B83"/>
    <mergeCell ref="R83:S83"/>
    <mergeCell ref="A84:B84"/>
    <mergeCell ref="R84:S84"/>
    <mergeCell ref="A79:B79"/>
    <mergeCell ref="R79:S79"/>
    <mergeCell ref="A10:B10"/>
    <mergeCell ref="R10:S10"/>
    <mergeCell ref="A11:B11"/>
    <mergeCell ref="R11:S11"/>
    <mergeCell ref="A12:A17"/>
    <mergeCell ref="S12:S17"/>
    <mergeCell ref="K5:L5"/>
    <mergeCell ref="M5:N5"/>
    <mergeCell ref="O5:Q5"/>
    <mergeCell ref="R8:S8"/>
    <mergeCell ref="A9:B9"/>
    <mergeCell ref="R9:S9"/>
    <mergeCell ref="E5:F5"/>
    <mergeCell ref="G5:H5"/>
    <mergeCell ref="I5:J5"/>
    <mergeCell ref="A21:B21"/>
    <mergeCell ref="R21:S21"/>
    <mergeCell ref="A22:B22"/>
    <mergeCell ref="R22:S22"/>
    <mergeCell ref="A23:B23"/>
    <mergeCell ref="R23:S23"/>
    <mergeCell ref="A18:B18"/>
    <mergeCell ref="R18:S18"/>
    <mergeCell ref="A19:B19"/>
    <mergeCell ref="R19:S19"/>
    <mergeCell ref="A20:B20"/>
    <mergeCell ref="R20:S20"/>
    <mergeCell ref="A27:B27"/>
    <mergeCell ref="R27:S27"/>
    <mergeCell ref="A28:B28"/>
    <mergeCell ref="R28:S28"/>
    <mergeCell ref="A24:B24"/>
    <mergeCell ref="R24:S24"/>
    <mergeCell ref="A25:B25"/>
    <mergeCell ref="R25:S25"/>
    <mergeCell ref="A26:B26"/>
    <mergeCell ref="R26:S26"/>
  </mergeCells>
  <printOptions horizontalCentered="1"/>
  <pageMargins left="0.39370078740157499" right="0.39370078740157499" top="1" bottom="1" header="1" footer="1"/>
  <pageSetup paperSize="9" scale="75" firstPageNumber="32" orientation="landscape" useFirstPageNumber="1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119"/>
  <sheetViews>
    <sheetView rightToLeft="1" view="pageBreakPreview" topLeftCell="A3" zoomScale="90" zoomScaleSheetLayoutView="90" workbookViewId="0">
      <selection activeCell="A11" sqref="A11:B11"/>
    </sheetView>
  </sheetViews>
  <sheetFormatPr defaultRowHeight="12.75"/>
  <cols>
    <col min="1" max="1" width="6.7109375" style="146" customWidth="1"/>
    <col min="2" max="2" width="18.42578125" style="146" customWidth="1"/>
    <col min="3" max="5" width="28" style="146" customWidth="1"/>
    <col min="6" max="6" width="20.42578125" style="146" customWidth="1"/>
    <col min="7" max="7" width="6.7109375" style="146" customWidth="1"/>
    <col min="8" max="16384" width="9.140625" style="146"/>
  </cols>
  <sheetData>
    <row r="1" spans="1:17" ht="27.75" customHeight="1">
      <c r="A1" s="1138" t="s">
        <v>883</v>
      </c>
      <c r="B1" s="1138"/>
      <c r="C1" s="1138"/>
      <c r="D1" s="1138"/>
      <c r="E1" s="1138"/>
      <c r="F1" s="1138"/>
      <c r="G1" s="1138"/>
      <c r="H1" s="307"/>
      <c r="I1" s="307"/>
      <c r="J1" s="307"/>
      <c r="K1" s="307"/>
    </row>
    <row r="2" spans="1:17" ht="21.75" customHeight="1">
      <c r="A2" s="1099" t="s">
        <v>884</v>
      </c>
      <c r="B2" s="1099"/>
      <c r="C2" s="1099"/>
      <c r="D2" s="1099"/>
      <c r="E2" s="1099"/>
      <c r="F2" s="1099"/>
      <c r="G2" s="1099"/>
      <c r="H2" s="307"/>
      <c r="I2" s="307"/>
      <c r="J2" s="307"/>
      <c r="K2" s="307"/>
    </row>
    <row r="3" spans="1:17" ht="28.5" customHeight="1" thickBot="1">
      <c r="A3" s="1100" t="s">
        <v>1250</v>
      </c>
      <c r="B3" s="1100"/>
      <c r="C3" s="1100"/>
      <c r="D3" s="169"/>
      <c r="E3" s="169"/>
      <c r="F3" s="1116" t="s">
        <v>1251</v>
      </c>
      <c r="G3" s="1116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20.25" customHeight="1" thickTop="1">
      <c r="A4" s="1072" t="s">
        <v>40</v>
      </c>
      <c r="B4" s="1072"/>
      <c r="C4" s="1427" t="s">
        <v>469</v>
      </c>
      <c r="D4" s="1427"/>
      <c r="E4" s="1427"/>
      <c r="F4" s="1074" t="s">
        <v>174</v>
      </c>
      <c r="G4" s="1074"/>
      <c r="H4" s="217"/>
      <c r="I4" s="217"/>
      <c r="J4" s="217"/>
      <c r="K4" s="217"/>
      <c r="L4" s="217"/>
      <c r="M4" s="217"/>
      <c r="N4" s="217"/>
      <c r="O4" s="217"/>
      <c r="P4" s="217"/>
      <c r="Q4" s="217"/>
    </row>
    <row r="5" spans="1:17" ht="20.25" customHeight="1">
      <c r="A5" s="1092"/>
      <c r="B5" s="1092"/>
      <c r="C5" s="1126" t="s">
        <v>1249</v>
      </c>
      <c r="D5" s="1126"/>
      <c r="E5" s="1126"/>
      <c r="F5" s="1096"/>
      <c r="G5" s="1096"/>
      <c r="H5" s="217"/>
      <c r="I5" s="217"/>
      <c r="J5" s="217"/>
      <c r="K5" s="217"/>
      <c r="L5" s="217"/>
      <c r="M5" s="217"/>
      <c r="N5" s="217"/>
      <c r="O5" s="217"/>
      <c r="P5" s="217"/>
      <c r="Q5" s="217"/>
    </row>
    <row r="6" spans="1:17" ht="22.5" customHeight="1">
      <c r="A6" s="1092"/>
      <c r="B6" s="1092"/>
      <c r="C6" s="786" t="s">
        <v>102</v>
      </c>
      <c r="D6" s="786" t="s">
        <v>103</v>
      </c>
      <c r="E6" s="786" t="s">
        <v>35</v>
      </c>
      <c r="F6" s="1096"/>
      <c r="G6" s="1096"/>
    </row>
    <row r="7" spans="1:17" ht="22.5" customHeight="1" thickBot="1">
      <c r="A7" s="1073"/>
      <c r="B7" s="1073"/>
      <c r="C7" s="854" t="s">
        <v>352</v>
      </c>
      <c r="D7" s="854" t="s">
        <v>353</v>
      </c>
      <c r="E7" s="854" t="s">
        <v>175</v>
      </c>
      <c r="F7" s="1075"/>
      <c r="G7" s="1075"/>
    </row>
    <row r="8" spans="1:17" ht="18.95" customHeight="1">
      <c r="A8" s="1110" t="s">
        <v>52</v>
      </c>
      <c r="B8" s="1110"/>
      <c r="C8" s="309">
        <v>146</v>
      </c>
      <c r="D8" s="309">
        <v>790</v>
      </c>
      <c r="E8" s="309">
        <f>SUM(C8:D8)</f>
        <v>936</v>
      </c>
      <c r="F8" s="1130" t="s">
        <v>671</v>
      </c>
      <c r="G8" s="1130"/>
    </row>
    <row r="9" spans="1:17" ht="18.95" customHeight="1">
      <c r="A9" s="1081" t="s">
        <v>53</v>
      </c>
      <c r="B9" s="1081"/>
      <c r="C9" s="95">
        <v>76</v>
      </c>
      <c r="D9" s="95">
        <v>224</v>
      </c>
      <c r="E9" s="95">
        <f t="shared" ref="E9:E27" si="0">SUM(C9:D9)</f>
        <v>300</v>
      </c>
      <c r="F9" s="1059" t="s">
        <v>302</v>
      </c>
      <c r="G9" s="1059"/>
      <c r="J9" s="307"/>
    </row>
    <row r="10" spans="1:17" ht="18.95" customHeight="1">
      <c r="A10" s="1081" t="s">
        <v>54</v>
      </c>
      <c r="B10" s="1081"/>
      <c r="C10" s="95">
        <v>104</v>
      </c>
      <c r="D10" s="95">
        <v>461</v>
      </c>
      <c r="E10" s="95">
        <f t="shared" si="0"/>
        <v>565</v>
      </c>
      <c r="F10" s="1056" t="s">
        <v>184</v>
      </c>
      <c r="G10" s="1056"/>
    </row>
    <row r="11" spans="1:17" ht="18.95" customHeight="1">
      <c r="A11" s="1081" t="s">
        <v>55</v>
      </c>
      <c r="B11" s="1081"/>
      <c r="C11" s="95">
        <v>47</v>
      </c>
      <c r="D11" s="95">
        <v>367</v>
      </c>
      <c r="E11" s="95">
        <f t="shared" si="0"/>
        <v>414</v>
      </c>
      <c r="F11" s="1056" t="s">
        <v>185</v>
      </c>
      <c r="G11" s="1056"/>
    </row>
    <row r="12" spans="1:17" ht="18.95" customHeight="1">
      <c r="A12" s="1086" t="s">
        <v>299</v>
      </c>
      <c r="B12" s="306" t="s">
        <v>282</v>
      </c>
      <c r="C12" s="95">
        <v>80</v>
      </c>
      <c r="D12" s="95">
        <v>1142</v>
      </c>
      <c r="E12" s="95">
        <f t="shared" si="0"/>
        <v>1222</v>
      </c>
      <c r="F12" s="787" t="s">
        <v>306</v>
      </c>
      <c r="G12" s="1061" t="s">
        <v>173</v>
      </c>
    </row>
    <row r="13" spans="1:17" ht="18.95" customHeight="1">
      <c r="A13" s="1086"/>
      <c r="B13" s="306" t="s">
        <v>283</v>
      </c>
      <c r="C13" s="95">
        <v>207</v>
      </c>
      <c r="D13" s="95">
        <v>2500</v>
      </c>
      <c r="E13" s="95">
        <f t="shared" si="0"/>
        <v>2707</v>
      </c>
      <c r="F13" s="787" t="s">
        <v>307</v>
      </c>
      <c r="G13" s="1061"/>
    </row>
    <row r="14" spans="1:17" ht="18.95" customHeight="1">
      <c r="A14" s="1086"/>
      <c r="B14" s="306" t="s">
        <v>284</v>
      </c>
      <c r="C14" s="95">
        <v>23</v>
      </c>
      <c r="D14" s="95">
        <v>210</v>
      </c>
      <c r="E14" s="95">
        <f t="shared" si="0"/>
        <v>233</v>
      </c>
      <c r="F14" s="787" t="s">
        <v>308</v>
      </c>
      <c r="G14" s="1061"/>
    </row>
    <row r="15" spans="1:17" ht="18.95" customHeight="1">
      <c r="A15" s="1086"/>
      <c r="B15" s="306" t="s">
        <v>279</v>
      </c>
      <c r="C15" s="95">
        <v>60</v>
      </c>
      <c r="D15" s="95">
        <v>918</v>
      </c>
      <c r="E15" s="95">
        <f t="shared" si="0"/>
        <v>978</v>
      </c>
      <c r="F15" s="787" t="s">
        <v>309</v>
      </c>
      <c r="G15" s="1061"/>
    </row>
    <row r="16" spans="1:17" ht="18.95" customHeight="1">
      <c r="A16" s="1086"/>
      <c r="B16" s="306" t="s">
        <v>280</v>
      </c>
      <c r="C16" s="95">
        <v>84</v>
      </c>
      <c r="D16" s="95">
        <v>1174</v>
      </c>
      <c r="E16" s="95">
        <f t="shared" si="0"/>
        <v>1258</v>
      </c>
      <c r="F16" s="787" t="s">
        <v>310</v>
      </c>
      <c r="G16" s="1061"/>
    </row>
    <row r="17" spans="1:7" ht="18.95" customHeight="1">
      <c r="A17" s="1086"/>
      <c r="B17" s="306" t="s">
        <v>281</v>
      </c>
      <c r="C17" s="95">
        <v>49</v>
      </c>
      <c r="D17" s="95">
        <v>678</v>
      </c>
      <c r="E17" s="95">
        <f t="shared" si="0"/>
        <v>727</v>
      </c>
      <c r="F17" s="787" t="s">
        <v>311</v>
      </c>
      <c r="G17" s="1061"/>
    </row>
    <row r="18" spans="1:7" ht="18.95" customHeight="1">
      <c r="A18" s="1081" t="s">
        <v>63</v>
      </c>
      <c r="B18" s="1081"/>
      <c r="C18" s="95">
        <v>87</v>
      </c>
      <c r="D18" s="95">
        <v>319</v>
      </c>
      <c r="E18" s="95">
        <f t="shared" si="0"/>
        <v>406</v>
      </c>
      <c r="F18" s="1056" t="s">
        <v>297</v>
      </c>
      <c r="G18" s="1056"/>
    </row>
    <row r="19" spans="1:7" ht="18.95" customHeight="1">
      <c r="A19" s="1081" t="s">
        <v>64</v>
      </c>
      <c r="B19" s="1081"/>
      <c r="C19" s="95">
        <v>133</v>
      </c>
      <c r="D19" s="95">
        <v>847</v>
      </c>
      <c r="E19" s="95">
        <f t="shared" si="0"/>
        <v>980</v>
      </c>
      <c r="F19" s="1056" t="s">
        <v>186</v>
      </c>
      <c r="G19" s="1056"/>
    </row>
    <row r="20" spans="1:7" ht="18.95" customHeight="1">
      <c r="A20" s="1081" t="s">
        <v>65</v>
      </c>
      <c r="B20" s="1081"/>
      <c r="C20" s="95">
        <v>232</v>
      </c>
      <c r="D20" s="95">
        <v>945</v>
      </c>
      <c r="E20" s="95">
        <f t="shared" si="0"/>
        <v>1177</v>
      </c>
      <c r="F20" s="1056" t="s">
        <v>187</v>
      </c>
      <c r="G20" s="1056"/>
    </row>
    <row r="21" spans="1:7" ht="18.95" customHeight="1">
      <c r="A21" s="1081" t="s">
        <v>66</v>
      </c>
      <c r="B21" s="1081"/>
      <c r="C21" s="95">
        <v>289</v>
      </c>
      <c r="D21" s="95">
        <v>1814</v>
      </c>
      <c r="E21" s="95">
        <f t="shared" si="0"/>
        <v>2103</v>
      </c>
      <c r="F21" s="1056" t="s">
        <v>303</v>
      </c>
      <c r="G21" s="1056"/>
    </row>
    <row r="22" spans="1:7" ht="18.95" customHeight="1">
      <c r="A22" s="1081" t="s">
        <v>134</v>
      </c>
      <c r="B22" s="1081"/>
      <c r="C22" s="95">
        <v>174</v>
      </c>
      <c r="D22" s="95">
        <v>540</v>
      </c>
      <c r="E22" s="95">
        <f t="shared" si="0"/>
        <v>714</v>
      </c>
      <c r="F22" s="1056" t="s">
        <v>304</v>
      </c>
      <c r="G22" s="1056"/>
    </row>
    <row r="23" spans="1:7" ht="18.95" customHeight="1">
      <c r="A23" s="1081" t="s">
        <v>68</v>
      </c>
      <c r="B23" s="1081"/>
      <c r="C23" s="95">
        <v>47</v>
      </c>
      <c r="D23" s="95">
        <v>307</v>
      </c>
      <c r="E23" s="95">
        <f t="shared" si="0"/>
        <v>354</v>
      </c>
      <c r="F23" s="1056" t="s">
        <v>305</v>
      </c>
      <c r="G23" s="1056"/>
    </row>
    <row r="24" spans="1:7" ht="18.95" customHeight="1">
      <c r="A24" s="1081" t="s">
        <v>69</v>
      </c>
      <c r="B24" s="1081"/>
      <c r="C24" s="95">
        <v>94</v>
      </c>
      <c r="D24" s="95">
        <v>322</v>
      </c>
      <c r="E24" s="95">
        <f t="shared" si="0"/>
        <v>416</v>
      </c>
      <c r="F24" s="1056" t="s">
        <v>191</v>
      </c>
      <c r="G24" s="1056"/>
    </row>
    <row r="25" spans="1:7" ht="18.95" customHeight="1">
      <c r="A25" s="1081" t="s">
        <v>70</v>
      </c>
      <c r="B25" s="1081"/>
      <c r="C25" s="95">
        <v>445</v>
      </c>
      <c r="D25" s="95">
        <v>831</v>
      </c>
      <c r="E25" s="95">
        <f t="shared" si="0"/>
        <v>1276</v>
      </c>
      <c r="F25" s="1056" t="s">
        <v>192</v>
      </c>
      <c r="G25" s="1056"/>
    </row>
    <row r="26" spans="1:7" ht="18.95" customHeight="1">
      <c r="A26" s="1081" t="s">
        <v>71</v>
      </c>
      <c r="B26" s="1081"/>
      <c r="C26" s="95">
        <v>86</v>
      </c>
      <c r="D26" s="95">
        <v>87</v>
      </c>
      <c r="E26" s="95">
        <f t="shared" si="0"/>
        <v>173</v>
      </c>
      <c r="F26" s="1056" t="s">
        <v>193</v>
      </c>
      <c r="G26" s="1056"/>
    </row>
    <row r="27" spans="1:7" ht="18.95" customHeight="1" thickBot="1">
      <c r="A27" s="1083" t="s">
        <v>72</v>
      </c>
      <c r="B27" s="1083"/>
      <c r="C27" s="786">
        <v>256</v>
      </c>
      <c r="D27" s="786">
        <v>1838</v>
      </c>
      <c r="E27" s="309">
        <f t="shared" si="0"/>
        <v>2094</v>
      </c>
      <c r="F27" s="1062" t="s">
        <v>361</v>
      </c>
      <c r="G27" s="1062"/>
    </row>
    <row r="28" spans="1:7" ht="18.95" customHeight="1" thickBot="1">
      <c r="A28" s="1076" t="s">
        <v>32</v>
      </c>
      <c r="B28" s="1076"/>
      <c r="C28" s="246">
        <f>SUM(C8:C27)</f>
        <v>2719</v>
      </c>
      <c r="D28" s="246">
        <f t="shared" ref="D28:E28" si="1">SUM(D8:D27)</f>
        <v>16314</v>
      </c>
      <c r="E28" s="246">
        <f t="shared" si="1"/>
        <v>19033</v>
      </c>
      <c r="F28" s="1104" t="s">
        <v>175</v>
      </c>
      <c r="G28" s="1104"/>
    </row>
    <row r="29" spans="1:7" ht="13.5" thickTop="1">
      <c r="F29" s="458"/>
      <c r="G29" s="458"/>
    </row>
    <row r="30" spans="1:7">
      <c r="F30" s="458"/>
      <c r="G30" s="458"/>
    </row>
    <row r="31" spans="1:7">
      <c r="F31" s="458"/>
      <c r="G31" s="458"/>
    </row>
    <row r="32" spans="1:7">
      <c r="F32" s="458"/>
      <c r="G32" s="458"/>
    </row>
    <row r="116" spans="3:5">
      <c r="C116" s="202"/>
      <c r="D116" s="202"/>
      <c r="E116" s="202"/>
    </row>
    <row r="117" spans="3:5">
      <c r="C117" s="202"/>
      <c r="D117" s="202"/>
      <c r="E117" s="202"/>
    </row>
    <row r="118" spans="3:5">
      <c r="C118" s="202"/>
      <c r="D118" s="202"/>
      <c r="E118" s="202"/>
    </row>
    <row r="119" spans="3:5">
      <c r="C119" s="202"/>
      <c r="D119" s="202"/>
      <c r="E119" s="202"/>
    </row>
  </sheetData>
  <mergeCells count="40">
    <mergeCell ref="A28:B28"/>
    <mergeCell ref="F28:G28"/>
    <mergeCell ref="A25:B25"/>
    <mergeCell ref="F25:G25"/>
    <mergeCell ref="A26:B26"/>
    <mergeCell ref="F26:G26"/>
    <mergeCell ref="A27:B27"/>
    <mergeCell ref="F27:G27"/>
    <mergeCell ref="A22:B22"/>
    <mergeCell ref="F22:G22"/>
    <mergeCell ref="A23:B23"/>
    <mergeCell ref="F23:G23"/>
    <mergeCell ref="A24:B24"/>
    <mergeCell ref="F24:G24"/>
    <mergeCell ref="A19:B19"/>
    <mergeCell ref="F19:G19"/>
    <mergeCell ref="A20:B20"/>
    <mergeCell ref="F20:G20"/>
    <mergeCell ref="A21:B21"/>
    <mergeCell ref="F21:G21"/>
    <mergeCell ref="A11:B11"/>
    <mergeCell ref="F11:G11"/>
    <mergeCell ref="A12:A17"/>
    <mergeCell ref="G12:G17"/>
    <mergeCell ref="A18:B18"/>
    <mergeCell ref="F18:G18"/>
    <mergeCell ref="A8:B8"/>
    <mergeCell ref="F8:G8"/>
    <mergeCell ref="A9:B9"/>
    <mergeCell ref="F9:G9"/>
    <mergeCell ref="A10:B10"/>
    <mergeCell ref="F10:G10"/>
    <mergeCell ref="A1:G1"/>
    <mergeCell ref="A2:G2"/>
    <mergeCell ref="A3:C3"/>
    <mergeCell ref="F3:G3"/>
    <mergeCell ref="A4:B7"/>
    <mergeCell ref="C4:E4"/>
    <mergeCell ref="F4:G7"/>
    <mergeCell ref="C5:E5"/>
  </mergeCells>
  <printOptions horizontalCentered="1"/>
  <pageMargins left="1.5" right="1.5" top="1" bottom="1" header="1" footer="1"/>
  <pageSetup paperSize="9" scale="80" firstPageNumber="58" orientation="landscape" useFirstPageNumber="1" verticalDpi="12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G118"/>
  <sheetViews>
    <sheetView rightToLeft="1" view="pageBreakPreview" topLeftCell="B1" zoomScale="80" zoomScaleSheetLayoutView="80" workbookViewId="0">
      <selection activeCell="S2" sqref="S2:U3"/>
    </sheetView>
  </sheetViews>
  <sheetFormatPr defaultRowHeight="12.75"/>
  <cols>
    <col min="1" max="1" width="4.28515625" style="146" customWidth="1"/>
    <col min="2" max="2" width="9.7109375" style="146" customWidth="1"/>
    <col min="3" max="3" width="7.28515625" style="146" customWidth="1"/>
    <col min="4" max="4" width="8.7109375" style="146" customWidth="1"/>
    <col min="5" max="5" width="6.5703125" style="146" customWidth="1"/>
    <col min="6" max="6" width="9.140625" style="146" customWidth="1"/>
    <col min="7" max="7" width="6.140625" style="146" customWidth="1"/>
    <col min="8" max="8" width="8.5703125" style="146" customWidth="1"/>
    <col min="9" max="9" width="7" style="146" customWidth="1"/>
    <col min="10" max="10" width="9" style="146" customWidth="1"/>
    <col min="11" max="11" width="6.42578125" style="146" customWidth="1"/>
    <col min="12" max="12" width="9" style="146" customWidth="1"/>
    <col min="13" max="13" width="6.28515625" style="146" customWidth="1"/>
    <col min="14" max="14" width="8.5703125" style="146" customWidth="1"/>
    <col min="15" max="15" width="7" style="146" customWidth="1"/>
    <col min="16" max="16" width="8.7109375" style="146" customWidth="1"/>
    <col min="17" max="17" width="6.140625" style="146" customWidth="1"/>
    <col min="18" max="18" width="9.85546875" style="146" customWidth="1"/>
    <col min="19" max="19" width="6.42578125" style="146" customWidth="1"/>
    <col min="20" max="20" width="8.85546875" style="146" customWidth="1"/>
    <col min="21" max="21" width="6.7109375" style="146" customWidth="1"/>
    <col min="22" max="22" width="14.5703125" style="146" customWidth="1"/>
    <col min="23" max="23" width="4.140625" style="146" customWidth="1"/>
    <col min="24" max="16384" width="9.140625" style="146"/>
  </cols>
  <sheetData>
    <row r="1" spans="1:33" ht="37.5" customHeight="1" thickBot="1">
      <c r="A1" s="1070" t="s">
        <v>1252</v>
      </c>
      <c r="B1" s="1070"/>
      <c r="C1" s="1070"/>
      <c r="D1" s="159"/>
      <c r="E1" s="159"/>
      <c r="F1" s="1140"/>
      <c r="G1" s="1140"/>
      <c r="H1" s="169"/>
      <c r="I1" s="169"/>
      <c r="J1" s="208"/>
      <c r="K1" s="308"/>
      <c r="L1" s="308"/>
      <c r="M1" s="308"/>
      <c r="N1" s="770"/>
      <c r="O1" s="308"/>
      <c r="P1" s="308"/>
      <c r="Q1" s="308"/>
      <c r="R1" s="308"/>
      <c r="S1" s="308"/>
      <c r="T1" s="308"/>
      <c r="U1" s="308"/>
      <c r="V1" s="1129" t="s">
        <v>1253</v>
      </c>
      <c r="W1" s="1129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pans="1:33" ht="20.25" customHeight="1" thickTop="1">
      <c r="A2" s="1072" t="s">
        <v>40</v>
      </c>
      <c r="B2" s="1072"/>
      <c r="C2" s="1072" t="s">
        <v>471</v>
      </c>
      <c r="D2" s="1072"/>
      <c r="E2" s="1072"/>
      <c r="F2" s="1072"/>
      <c r="G2" s="1072"/>
      <c r="H2" s="1072"/>
      <c r="I2" s="1072"/>
      <c r="J2" s="1074" t="s">
        <v>472</v>
      </c>
      <c r="K2" s="1074"/>
      <c r="L2" s="1074"/>
      <c r="M2" s="1074"/>
      <c r="N2" s="1074"/>
      <c r="O2" s="1074"/>
      <c r="P2" s="1074"/>
      <c r="Q2" s="1074"/>
      <c r="R2" s="1074"/>
      <c r="S2" s="1072" t="s">
        <v>473</v>
      </c>
      <c r="T2" s="1072"/>
      <c r="U2" s="1072"/>
      <c r="V2" s="1074" t="s">
        <v>174</v>
      </c>
      <c r="W2" s="1074"/>
    </row>
    <row r="3" spans="1:33" ht="17.25" customHeight="1">
      <c r="A3" s="1092"/>
      <c r="B3" s="1092"/>
      <c r="C3" s="1203" t="s">
        <v>474</v>
      </c>
      <c r="D3" s="1203"/>
      <c r="E3" s="1203" t="s">
        <v>475</v>
      </c>
      <c r="F3" s="1203"/>
      <c r="G3" s="1203" t="s">
        <v>476</v>
      </c>
      <c r="H3" s="1203"/>
      <c r="I3" s="1203" t="s">
        <v>477</v>
      </c>
      <c r="J3" s="1203"/>
      <c r="K3" s="1203" t="s">
        <v>478</v>
      </c>
      <c r="L3" s="1203"/>
      <c r="M3" s="1203" t="s">
        <v>479</v>
      </c>
      <c r="N3" s="1203"/>
      <c r="O3" s="1203" t="s">
        <v>480</v>
      </c>
      <c r="P3" s="1203"/>
      <c r="Q3" s="1203" t="s">
        <v>424</v>
      </c>
      <c r="R3" s="1203"/>
      <c r="S3" s="1092"/>
      <c r="T3" s="1092"/>
      <c r="U3" s="1092"/>
      <c r="V3" s="1096"/>
      <c r="W3" s="1096"/>
    </row>
    <row r="4" spans="1:33" ht="45.75" customHeight="1">
      <c r="A4" s="1092"/>
      <c r="B4" s="1092"/>
      <c r="C4" s="1431" t="s">
        <v>481</v>
      </c>
      <c r="D4" s="1431"/>
      <c r="E4" s="1431" t="s">
        <v>482</v>
      </c>
      <c r="F4" s="1431"/>
      <c r="G4" s="1431" t="s">
        <v>483</v>
      </c>
      <c r="H4" s="1431"/>
      <c r="I4" s="1094" t="s">
        <v>484</v>
      </c>
      <c r="J4" s="1094"/>
      <c r="K4" s="1094" t="s">
        <v>485</v>
      </c>
      <c r="L4" s="1094"/>
      <c r="M4" s="1094" t="s">
        <v>486</v>
      </c>
      <c r="N4" s="1094"/>
      <c r="O4" s="1094" t="s">
        <v>487</v>
      </c>
      <c r="P4" s="1094"/>
      <c r="Q4" s="1094" t="s">
        <v>431</v>
      </c>
      <c r="R4" s="1094"/>
      <c r="S4" s="1096" t="s">
        <v>175</v>
      </c>
      <c r="T4" s="1096"/>
      <c r="U4" s="1096"/>
      <c r="V4" s="1096"/>
      <c r="W4" s="1096"/>
    </row>
    <row r="5" spans="1:33" ht="18.75" customHeight="1">
      <c r="A5" s="1092"/>
      <c r="B5" s="1092"/>
      <c r="C5" s="786" t="s">
        <v>102</v>
      </c>
      <c r="D5" s="786" t="s">
        <v>103</v>
      </c>
      <c r="E5" s="786" t="s">
        <v>102</v>
      </c>
      <c r="F5" s="786" t="s">
        <v>103</v>
      </c>
      <c r="G5" s="786" t="s">
        <v>102</v>
      </c>
      <c r="H5" s="786" t="s">
        <v>103</v>
      </c>
      <c r="I5" s="786" t="s">
        <v>102</v>
      </c>
      <c r="J5" s="786" t="s">
        <v>103</v>
      </c>
      <c r="K5" s="786" t="s">
        <v>102</v>
      </c>
      <c r="L5" s="786" t="s">
        <v>103</v>
      </c>
      <c r="M5" s="786" t="s">
        <v>102</v>
      </c>
      <c r="N5" s="786" t="s">
        <v>103</v>
      </c>
      <c r="O5" s="786" t="s">
        <v>102</v>
      </c>
      <c r="P5" s="786" t="s">
        <v>103</v>
      </c>
      <c r="Q5" s="786" t="s">
        <v>102</v>
      </c>
      <c r="R5" s="786" t="s">
        <v>103</v>
      </c>
      <c r="S5" s="786" t="s">
        <v>102</v>
      </c>
      <c r="T5" s="786" t="s">
        <v>103</v>
      </c>
      <c r="U5" s="786" t="s">
        <v>35</v>
      </c>
      <c r="V5" s="1096"/>
      <c r="W5" s="1096"/>
    </row>
    <row r="6" spans="1:33" ht="22.5" customHeight="1" thickBot="1">
      <c r="A6" s="1073"/>
      <c r="B6" s="1073"/>
      <c r="C6" s="854" t="s">
        <v>352</v>
      </c>
      <c r="D6" s="854" t="s">
        <v>353</v>
      </c>
      <c r="E6" s="854" t="s">
        <v>352</v>
      </c>
      <c r="F6" s="854" t="s">
        <v>353</v>
      </c>
      <c r="G6" s="854" t="s">
        <v>352</v>
      </c>
      <c r="H6" s="854" t="s">
        <v>353</v>
      </c>
      <c r="I6" s="854" t="s">
        <v>352</v>
      </c>
      <c r="J6" s="854" t="s">
        <v>353</v>
      </c>
      <c r="K6" s="854" t="s">
        <v>352</v>
      </c>
      <c r="L6" s="854" t="s">
        <v>353</v>
      </c>
      <c r="M6" s="854" t="s">
        <v>352</v>
      </c>
      <c r="N6" s="854" t="s">
        <v>353</v>
      </c>
      <c r="O6" s="854" t="s">
        <v>352</v>
      </c>
      <c r="P6" s="854" t="s">
        <v>353</v>
      </c>
      <c r="Q6" s="854" t="s">
        <v>352</v>
      </c>
      <c r="R6" s="854" t="s">
        <v>353</v>
      </c>
      <c r="S6" s="854" t="s">
        <v>352</v>
      </c>
      <c r="T6" s="854" t="s">
        <v>353</v>
      </c>
      <c r="U6" s="854" t="s">
        <v>175</v>
      </c>
      <c r="V6" s="1075"/>
      <c r="W6" s="1075"/>
    </row>
    <row r="7" spans="1:33" ht="19.5" customHeight="1">
      <c r="A7" s="1110" t="s">
        <v>52</v>
      </c>
      <c r="B7" s="1110"/>
      <c r="C7" s="173">
        <v>0</v>
      </c>
      <c r="D7" s="173">
        <v>0</v>
      </c>
      <c r="E7" s="173">
        <v>0</v>
      </c>
      <c r="F7" s="173">
        <v>0</v>
      </c>
      <c r="G7" s="173">
        <v>0</v>
      </c>
      <c r="H7" s="173">
        <v>0</v>
      </c>
      <c r="I7" s="173">
        <v>0</v>
      </c>
      <c r="J7" s="173">
        <v>0</v>
      </c>
      <c r="K7" s="173">
        <v>0</v>
      </c>
      <c r="L7" s="173">
        <v>0</v>
      </c>
      <c r="M7" s="173">
        <v>0</v>
      </c>
      <c r="N7" s="173">
        <v>0</v>
      </c>
      <c r="O7" s="173">
        <v>0</v>
      </c>
      <c r="P7" s="173">
        <v>0</v>
      </c>
      <c r="Q7" s="173">
        <v>0</v>
      </c>
      <c r="R7" s="173">
        <v>0</v>
      </c>
      <c r="S7" s="173">
        <f>SUM(C7,E7,G7,I7,K7,M7,O7,Q7)</f>
        <v>0</v>
      </c>
      <c r="T7" s="173">
        <f>SUM(D7,F7,H7,J7,L7,N7,P7,R7)</f>
        <v>0</v>
      </c>
      <c r="U7" s="173">
        <f>SUM(S7:T7)</f>
        <v>0</v>
      </c>
      <c r="V7" s="1311" t="s">
        <v>671</v>
      </c>
      <c r="W7" s="1311"/>
    </row>
    <row r="8" spans="1:33" ht="19.5" customHeight="1">
      <c r="A8" s="1081" t="s">
        <v>53</v>
      </c>
      <c r="B8" s="1081"/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f t="shared" ref="S8:T26" si="0">SUM(C8,E8,G8,I8,K8,M8,O8,Q8)</f>
        <v>0</v>
      </c>
      <c r="T8" s="78">
        <f t="shared" si="0"/>
        <v>0</v>
      </c>
      <c r="U8" s="78">
        <f t="shared" ref="U8:U26" si="1">SUM(S8:T8)</f>
        <v>0</v>
      </c>
      <c r="V8" s="1059" t="s">
        <v>302</v>
      </c>
      <c r="W8" s="1059"/>
    </row>
    <row r="9" spans="1:33" ht="19.5" customHeight="1">
      <c r="A9" s="1081" t="s">
        <v>54</v>
      </c>
      <c r="B9" s="1081"/>
      <c r="C9" s="78">
        <v>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8">
        <v>0</v>
      </c>
      <c r="Q9" s="78">
        <v>0</v>
      </c>
      <c r="R9" s="78">
        <v>0</v>
      </c>
      <c r="S9" s="78">
        <f t="shared" si="0"/>
        <v>0</v>
      </c>
      <c r="T9" s="78">
        <f t="shared" si="0"/>
        <v>0</v>
      </c>
      <c r="U9" s="78">
        <f t="shared" si="1"/>
        <v>0</v>
      </c>
      <c r="V9" s="1056" t="s">
        <v>184</v>
      </c>
      <c r="W9" s="1056"/>
    </row>
    <row r="10" spans="1:33" ht="19.5" customHeight="1">
      <c r="A10" s="1081" t="s">
        <v>55</v>
      </c>
      <c r="B10" s="1081"/>
      <c r="C10" s="78">
        <v>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78">
        <f t="shared" si="0"/>
        <v>0</v>
      </c>
      <c r="T10" s="78">
        <f t="shared" si="0"/>
        <v>0</v>
      </c>
      <c r="U10" s="78">
        <f t="shared" si="1"/>
        <v>0</v>
      </c>
      <c r="V10" s="1056" t="s">
        <v>185</v>
      </c>
      <c r="W10" s="1056"/>
    </row>
    <row r="11" spans="1:33" ht="19.5" customHeight="1">
      <c r="A11" s="1086" t="s">
        <v>299</v>
      </c>
      <c r="B11" s="306" t="s">
        <v>282</v>
      </c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f t="shared" si="0"/>
        <v>0</v>
      </c>
      <c r="T11" s="78">
        <f t="shared" si="0"/>
        <v>0</v>
      </c>
      <c r="U11" s="78">
        <f t="shared" si="1"/>
        <v>0</v>
      </c>
      <c r="V11" s="787" t="s">
        <v>306</v>
      </c>
      <c r="W11" s="1061" t="s">
        <v>173</v>
      </c>
    </row>
    <row r="12" spans="1:33" ht="19.5" customHeight="1">
      <c r="A12" s="1086"/>
      <c r="B12" s="306" t="s">
        <v>283</v>
      </c>
      <c r="C12" s="78">
        <v>0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f t="shared" si="0"/>
        <v>0</v>
      </c>
      <c r="T12" s="78">
        <f t="shared" si="0"/>
        <v>0</v>
      </c>
      <c r="U12" s="78">
        <f t="shared" si="1"/>
        <v>0</v>
      </c>
      <c r="V12" s="787" t="s">
        <v>307</v>
      </c>
      <c r="W12" s="1061"/>
    </row>
    <row r="13" spans="1:33" ht="19.5" customHeight="1">
      <c r="A13" s="1086"/>
      <c r="B13" s="306" t="s">
        <v>284</v>
      </c>
      <c r="C13" s="78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78">
        <f t="shared" si="0"/>
        <v>0</v>
      </c>
      <c r="T13" s="78">
        <f t="shared" si="0"/>
        <v>0</v>
      </c>
      <c r="U13" s="78">
        <f t="shared" si="1"/>
        <v>0</v>
      </c>
      <c r="V13" s="787" t="s">
        <v>308</v>
      </c>
      <c r="W13" s="1061"/>
    </row>
    <row r="14" spans="1:33" ht="19.5" customHeight="1">
      <c r="A14" s="1086"/>
      <c r="B14" s="306" t="s">
        <v>752</v>
      </c>
      <c r="C14" s="78">
        <v>0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f t="shared" si="0"/>
        <v>0</v>
      </c>
      <c r="T14" s="78">
        <f t="shared" si="0"/>
        <v>0</v>
      </c>
      <c r="U14" s="78">
        <f t="shared" si="1"/>
        <v>0</v>
      </c>
      <c r="V14" s="787" t="s">
        <v>309</v>
      </c>
      <c r="W14" s="1061"/>
    </row>
    <row r="15" spans="1:33" ht="19.5" customHeight="1">
      <c r="A15" s="1086"/>
      <c r="B15" s="306" t="s">
        <v>753</v>
      </c>
      <c r="C15" s="78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0</v>
      </c>
      <c r="R15" s="78">
        <v>0</v>
      </c>
      <c r="S15" s="78">
        <f t="shared" si="0"/>
        <v>0</v>
      </c>
      <c r="T15" s="78">
        <f t="shared" si="0"/>
        <v>0</v>
      </c>
      <c r="U15" s="78">
        <f t="shared" si="1"/>
        <v>0</v>
      </c>
      <c r="V15" s="787" t="s">
        <v>310</v>
      </c>
      <c r="W15" s="1061"/>
    </row>
    <row r="16" spans="1:33" ht="19.5" customHeight="1">
      <c r="A16" s="1086"/>
      <c r="B16" s="306" t="s">
        <v>754</v>
      </c>
      <c r="C16" s="78">
        <v>0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0</v>
      </c>
      <c r="Q16" s="78">
        <v>0</v>
      </c>
      <c r="R16" s="78">
        <v>0</v>
      </c>
      <c r="S16" s="78">
        <f t="shared" si="0"/>
        <v>0</v>
      </c>
      <c r="T16" s="78">
        <f t="shared" si="0"/>
        <v>0</v>
      </c>
      <c r="U16" s="78">
        <f t="shared" si="1"/>
        <v>0</v>
      </c>
      <c r="V16" s="787" t="s">
        <v>311</v>
      </c>
      <c r="W16" s="1061"/>
    </row>
    <row r="17" spans="1:23" ht="19.5" customHeight="1">
      <c r="A17" s="1081" t="s">
        <v>63</v>
      </c>
      <c r="B17" s="1081"/>
      <c r="C17" s="348">
        <v>0</v>
      </c>
      <c r="D17" s="348">
        <v>0</v>
      </c>
      <c r="E17" s="78">
        <v>0</v>
      </c>
      <c r="F17" s="348">
        <v>0</v>
      </c>
      <c r="G17" s="78">
        <v>0</v>
      </c>
      <c r="H17" s="348">
        <v>0</v>
      </c>
      <c r="I17" s="348">
        <v>0</v>
      </c>
      <c r="J17" s="251">
        <v>0</v>
      </c>
      <c r="K17" s="251">
        <v>0</v>
      </c>
      <c r="L17" s="251">
        <v>0</v>
      </c>
      <c r="M17" s="251">
        <v>0</v>
      </c>
      <c r="N17" s="78">
        <v>11</v>
      </c>
      <c r="O17" s="78">
        <v>0</v>
      </c>
      <c r="P17" s="78">
        <v>0</v>
      </c>
      <c r="Q17" s="78">
        <v>0</v>
      </c>
      <c r="R17" s="78">
        <v>0</v>
      </c>
      <c r="S17" s="78">
        <f t="shared" si="0"/>
        <v>0</v>
      </c>
      <c r="T17" s="78">
        <f t="shared" si="0"/>
        <v>11</v>
      </c>
      <c r="U17" s="78">
        <f t="shared" si="1"/>
        <v>11</v>
      </c>
      <c r="V17" s="1056" t="s">
        <v>297</v>
      </c>
      <c r="W17" s="1056"/>
    </row>
    <row r="18" spans="1:23" ht="19.5" customHeight="1">
      <c r="A18" s="1081" t="s">
        <v>64</v>
      </c>
      <c r="B18" s="1081"/>
      <c r="C18" s="78">
        <v>0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f t="shared" si="0"/>
        <v>0</v>
      </c>
      <c r="T18" s="78">
        <f t="shared" si="0"/>
        <v>0</v>
      </c>
      <c r="U18" s="78">
        <f t="shared" si="1"/>
        <v>0</v>
      </c>
      <c r="V18" s="1056" t="s">
        <v>186</v>
      </c>
      <c r="W18" s="1056"/>
    </row>
    <row r="19" spans="1:23" ht="19.5" customHeight="1">
      <c r="A19" s="1081" t="s">
        <v>65</v>
      </c>
      <c r="B19" s="1081"/>
      <c r="C19" s="78">
        <v>0</v>
      </c>
      <c r="D19" s="78">
        <v>0</v>
      </c>
      <c r="E19" s="78">
        <v>0</v>
      </c>
      <c r="F19" s="78">
        <v>0</v>
      </c>
      <c r="G19" s="78">
        <v>0</v>
      </c>
      <c r="H19" s="78">
        <v>0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8">
        <v>1</v>
      </c>
      <c r="O19" s="78">
        <v>0</v>
      </c>
      <c r="P19" s="78">
        <v>0</v>
      </c>
      <c r="Q19" s="78">
        <v>0</v>
      </c>
      <c r="R19" s="78">
        <v>0</v>
      </c>
      <c r="S19" s="78">
        <f t="shared" si="0"/>
        <v>0</v>
      </c>
      <c r="T19" s="78">
        <f t="shared" si="0"/>
        <v>1</v>
      </c>
      <c r="U19" s="78">
        <f t="shared" si="1"/>
        <v>1</v>
      </c>
      <c r="V19" s="1056" t="s">
        <v>187</v>
      </c>
      <c r="W19" s="1056"/>
    </row>
    <row r="20" spans="1:23" ht="19.5" customHeight="1">
      <c r="A20" s="1081" t="s">
        <v>66</v>
      </c>
      <c r="B20" s="1081"/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f t="shared" si="0"/>
        <v>0</v>
      </c>
      <c r="T20" s="78">
        <f t="shared" si="0"/>
        <v>0</v>
      </c>
      <c r="U20" s="78">
        <f t="shared" si="1"/>
        <v>0</v>
      </c>
      <c r="V20" s="1056" t="s">
        <v>303</v>
      </c>
      <c r="W20" s="1056"/>
    </row>
    <row r="21" spans="1:23" ht="19.5" customHeight="1">
      <c r="A21" s="1081" t="s">
        <v>134</v>
      </c>
      <c r="B21" s="1081"/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f t="shared" si="0"/>
        <v>0</v>
      </c>
      <c r="T21" s="78">
        <f t="shared" si="0"/>
        <v>0</v>
      </c>
      <c r="U21" s="78">
        <f t="shared" si="1"/>
        <v>0</v>
      </c>
      <c r="V21" s="1056" t="s">
        <v>304</v>
      </c>
      <c r="W21" s="1056"/>
    </row>
    <row r="22" spans="1:23" ht="19.5" customHeight="1">
      <c r="A22" s="1081" t="s">
        <v>68</v>
      </c>
      <c r="B22" s="1081"/>
      <c r="C22" s="78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f t="shared" si="0"/>
        <v>0</v>
      </c>
      <c r="T22" s="78">
        <f t="shared" si="0"/>
        <v>0</v>
      </c>
      <c r="U22" s="78">
        <f t="shared" si="1"/>
        <v>0</v>
      </c>
      <c r="V22" s="1056" t="s">
        <v>305</v>
      </c>
      <c r="W22" s="1056"/>
    </row>
    <row r="23" spans="1:23" ht="19.5" customHeight="1">
      <c r="A23" s="1081" t="s">
        <v>69</v>
      </c>
      <c r="B23" s="1081"/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f t="shared" si="0"/>
        <v>0</v>
      </c>
      <c r="T23" s="78">
        <f t="shared" si="0"/>
        <v>0</v>
      </c>
      <c r="U23" s="78">
        <f t="shared" si="1"/>
        <v>0</v>
      </c>
      <c r="V23" s="1056" t="s">
        <v>191</v>
      </c>
      <c r="W23" s="1056"/>
    </row>
    <row r="24" spans="1:23" ht="19.5" customHeight="1">
      <c r="A24" s="1081" t="s">
        <v>70</v>
      </c>
      <c r="B24" s="1081"/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f t="shared" si="0"/>
        <v>0</v>
      </c>
      <c r="T24" s="78">
        <f t="shared" si="0"/>
        <v>0</v>
      </c>
      <c r="U24" s="78">
        <f t="shared" si="1"/>
        <v>0</v>
      </c>
      <c r="V24" s="1056" t="s">
        <v>192</v>
      </c>
      <c r="W24" s="1056"/>
    </row>
    <row r="25" spans="1:23" ht="19.5" customHeight="1">
      <c r="A25" s="1081" t="s">
        <v>71</v>
      </c>
      <c r="B25" s="1081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f t="shared" si="0"/>
        <v>0</v>
      </c>
      <c r="T25" s="78">
        <f t="shared" si="0"/>
        <v>0</v>
      </c>
      <c r="U25" s="78">
        <f t="shared" si="1"/>
        <v>0</v>
      </c>
      <c r="V25" s="1056" t="s">
        <v>193</v>
      </c>
      <c r="W25" s="1056"/>
    </row>
    <row r="26" spans="1:23" ht="19.5" customHeight="1" thickBot="1">
      <c r="A26" s="1212" t="s">
        <v>72</v>
      </c>
      <c r="B26" s="1212"/>
      <c r="C26" s="289">
        <v>0</v>
      </c>
      <c r="D26" s="289">
        <v>0</v>
      </c>
      <c r="E26" s="289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0</v>
      </c>
      <c r="M26" s="289">
        <v>0</v>
      </c>
      <c r="N26" s="289">
        <v>0</v>
      </c>
      <c r="O26" s="289">
        <v>0</v>
      </c>
      <c r="P26" s="289">
        <v>0</v>
      </c>
      <c r="Q26" s="289">
        <v>0</v>
      </c>
      <c r="R26" s="289">
        <v>0</v>
      </c>
      <c r="S26" s="289">
        <f t="shared" si="0"/>
        <v>0</v>
      </c>
      <c r="T26" s="289">
        <f t="shared" si="0"/>
        <v>0</v>
      </c>
      <c r="U26" s="289">
        <f t="shared" si="1"/>
        <v>0</v>
      </c>
      <c r="V26" s="1193" t="s">
        <v>361</v>
      </c>
      <c r="W26" s="1193"/>
    </row>
    <row r="27" spans="1:23" ht="19.5" customHeight="1" thickBot="1">
      <c r="A27" s="1201" t="s">
        <v>32</v>
      </c>
      <c r="B27" s="1201"/>
      <c r="C27" s="364">
        <f>SUM(C7:C26)</f>
        <v>0</v>
      </c>
      <c r="D27" s="364">
        <f t="shared" ref="D27:U27" si="2">SUM(D7:D26)</f>
        <v>0</v>
      </c>
      <c r="E27" s="364">
        <f t="shared" si="2"/>
        <v>0</v>
      </c>
      <c r="F27" s="364">
        <f t="shared" si="2"/>
        <v>0</v>
      </c>
      <c r="G27" s="364">
        <f t="shared" si="2"/>
        <v>0</v>
      </c>
      <c r="H27" s="364">
        <f t="shared" si="2"/>
        <v>0</v>
      </c>
      <c r="I27" s="364">
        <f t="shared" si="2"/>
        <v>0</v>
      </c>
      <c r="J27" s="364">
        <f t="shared" si="2"/>
        <v>0</v>
      </c>
      <c r="K27" s="364">
        <f t="shared" si="2"/>
        <v>0</v>
      </c>
      <c r="L27" s="364">
        <f t="shared" si="2"/>
        <v>0</v>
      </c>
      <c r="M27" s="364">
        <f t="shared" si="2"/>
        <v>0</v>
      </c>
      <c r="N27" s="364">
        <f t="shared" si="2"/>
        <v>12</v>
      </c>
      <c r="O27" s="364">
        <f t="shared" si="2"/>
        <v>0</v>
      </c>
      <c r="P27" s="364">
        <f t="shared" si="2"/>
        <v>0</v>
      </c>
      <c r="Q27" s="364">
        <f t="shared" si="2"/>
        <v>0</v>
      </c>
      <c r="R27" s="364">
        <f t="shared" si="2"/>
        <v>0</v>
      </c>
      <c r="S27" s="364">
        <f t="shared" si="2"/>
        <v>0</v>
      </c>
      <c r="T27" s="364">
        <f t="shared" si="2"/>
        <v>12</v>
      </c>
      <c r="U27" s="364">
        <f t="shared" si="2"/>
        <v>12</v>
      </c>
      <c r="V27" s="1187" t="s">
        <v>175</v>
      </c>
      <c r="W27" s="1187"/>
    </row>
    <row r="28" spans="1:23" ht="16.5" thickTop="1">
      <c r="V28" s="606"/>
      <c r="W28" s="606"/>
    </row>
    <row r="29" spans="1:23" ht="15.75">
      <c r="V29" s="606"/>
      <c r="W29" s="606"/>
    </row>
    <row r="30" spans="1:23" ht="15">
      <c r="V30" s="182"/>
      <c r="W30" s="182"/>
    </row>
    <row r="31" spans="1:23" ht="15">
      <c r="V31" s="182"/>
      <c r="W31" s="182"/>
    </row>
    <row r="32" spans="1:23" ht="15">
      <c r="V32" s="182"/>
      <c r="W32" s="182"/>
    </row>
    <row r="33" spans="22:23" ht="15">
      <c r="V33" s="182"/>
      <c r="W33" s="182"/>
    </row>
    <row r="34" spans="22:23" ht="15">
      <c r="V34" s="182"/>
      <c r="W34" s="182"/>
    </row>
    <row r="35" spans="22:23" ht="15">
      <c r="V35" s="182"/>
      <c r="W35" s="182"/>
    </row>
    <row r="36" spans="22:23" ht="15">
      <c r="V36" s="182"/>
      <c r="W36" s="182"/>
    </row>
    <row r="37" spans="22:23" ht="15">
      <c r="V37" s="182"/>
      <c r="W37" s="182"/>
    </row>
    <row r="38" spans="22:23" ht="15">
      <c r="V38" s="182"/>
      <c r="W38" s="182"/>
    </row>
    <row r="39" spans="22:23" ht="15">
      <c r="V39" s="182"/>
      <c r="W39" s="182"/>
    </row>
    <row r="40" spans="22:23" ht="15">
      <c r="V40" s="182"/>
      <c r="W40" s="182"/>
    </row>
    <row r="115" spans="3:9">
      <c r="C115" s="202"/>
      <c r="D115" s="202"/>
      <c r="E115" s="202"/>
      <c r="F115" s="202"/>
      <c r="G115" s="202"/>
      <c r="H115" s="202"/>
      <c r="I115" s="202"/>
    </row>
    <row r="116" spans="3:9">
      <c r="C116" s="202"/>
      <c r="D116" s="202"/>
      <c r="E116" s="202"/>
      <c r="F116" s="202"/>
      <c r="G116" s="202"/>
      <c r="H116" s="202"/>
      <c r="I116" s="202"/>
    </row>
    <row r="117" spans="3:9">
      <c r="C117" s="202"/>
      <c r="D117" s="202"/>
      <c r="E117" s="202"/>
      <c r="F117" s="202"/>
      <c r="G117" s="202"/>
      <c r="H117" s="202"/>
      <c r="I117" s="202"/>
    </row>
    <row r="118" spans="3:9">
      <c r="C118" s="202"/>
      <c r="D118" s="202"/>
      <c r="E118" s="202"/>
      <c r="F118" s="202"/>
      <c r="G118" s="202"/>
      <c r="H118" s="202"/>
      <c r="I118" s="202"/>
    </row>
  </sheetData>
  <protectedRanges>
    <protectedRange sqref="C17:H17" name="نطاق1"/>
  </protectedRanges>
  <mergeCells count="57">
    <mergeCell ref="A26:B26"/>
    <mergeCell ref="V26:W26"/>
    <mergeCell ref="A27:B27"/>
    <mergeCell ref="V27:W27"/>
    <mergeCell ref="A7:B7"/>
    <mergeCell ref="A23:B23"/>
    <mergeCell ref="V23:W23"/>
    <mergeCell ref="A24:B24"/>
    <mergeCell ref="V24:W24"/>
    <mergeCell ref="A25:B25"/>
    <mergeCell ref="V25:W25"/>
    <mergeCell ref="A20:B20"/>
    <mergeCell ref="V20:W20"/>
    <mergeCell ref="A21:B21"/>
    <mergeCell ref="V21:W21"/>
    <mergeCell ref="A22:B22"/>
    <mergeCell ref="V22:W22"/>
    <mergeCell ref="A17:B17"/>
    <mergeCell ref="V17:W17"/>
    <mergeCell ref="A18:B18"/>
    <mergeCell ref="V18:W18"/>
    <mergeCell ref="A19:B19"/>
    <mergeCell ref="V19:W19"/>
    <mergeCell ref="A9:B9"/>
    <mergeCell ref="V9:W9"/>
    <mergeCell ref="A10:B10"/>
    <mergeCell ref="V10:W10"/>
    <mergeCell ref="A11:A16"/>
    <mergeCell ref="W11:W16"/>
    <mergeCell ref="O4:P4"/>
    <mergeCell ref="Q4:R4"/>
    <mergeCell ref="S4:U4"/>
    <mergeCell ref="V7:W7"/>
    <mergeCell ref="A8:B8"/>
    <mergeCell ref="V8:W8"/>
    <mergeCell ref="C4:D4"/>
    <mergeCell ref="E4:F4"/>
    <mergeCell ref="G4:H4"/>
    <mergeCell ref="I4:J4"/>
    <mergeCell ref="K4:L4"/>
    <mergeCell ref="M4:N4"/>
    <mergeCell ref="Q3:R3"/>
    <mergeCell ref="A1:C1"/>
    <mergeCell ref="F1:G1"/>
    <mergeCell ref="V1:W1"/>
    <mergeCell ref="A2:B6"/>
    <mergeCell ref="C2:I2"/>
    <mergeCell ref="J2:R2"/>
    <mergeCell ref="S2:U3"/>
    <mergeCell ref="V2:W6"/>
    <mergeCell ref="C3:D3"/>
    <mergeCell ref="E3:F3"/>
    <mergeCell ref="G3:H3"/>
    <mergeCell ref="I3:J3"/>
    <mergeCell ref="K3:L3"/>
    <mergeCell ref="M3:N3"/>
    <mergeCell ref="O3:P3"/>
  </mergeCells>
  <printOptions horizontalCentered="1"/>
  <pageMargins left="0.5" right="0.5" top="1" bottom="1" header="0.75" footer="0.75"/>
  <pageSetup paperSize="9" scale="75" firstPageNumber="60" orientation="landscape" useFirstPageNumber="1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Y27"/>
  <sheetViews>
    <sheetView rightToLeft="1" view="pageBreakPreview" zoomScale="75" zoomScaleSheetLayoutView="75" workbookViewId="0">
      <selection activeCell="A2" sqref="A2:B5"/>
    </sheetView>
  </sheetViews>
  <sheetFormatPr defaultRowHeight="12.75"/>
  <cols>
    <col min="1" max="1" width="5.140625" style="220" customWidth="1"/>
    <col min="2" max="2" width="12" style="220" customWidth="1"/>
    <col min="3" max="3" width="13" style="220" customWidth="1"/>
    <col min="4" max="4" width="13.85546875" style="220" customWidth="1"/>
    <col min="5" max="11" width="14" style="220" customWidth="1"/>
    <col min="12" max="12" width="16.7109375" style="220" customWidth="1"/>
    <col min="13" max="13" width="4.85546875" style="220" customWidth="1"/>
    <col min="14" max="16384" width="9.140625" style="220"/>
  </cols>
  <sheetData>
    <row r="1" spans="1:25" ht="37.5" customHeight="1" thickBot="1">
      <c r="A1" s="1070" t="s">
        <v>1254</v>
      </c>
      <c r="B1" s="1070"/>
      <c r="C1" s="1070"/>
      <c r="D1" s="1070"/>
      <c r="E1" s="1070"/>
      <c r="F1" s="1070"/>
      <c r="G1" s="1070"/>
      <c r="H1" s="1070"/>
      <c r="I1" s="1070"/>
      <c r="J1" s="218"/>
      <c r="K1" s="218"/>
      <c r="L1" s="1140" t="s">
        <v>1253</v>
      </c>
      <c r="M1" s="1140"/>
      <c r="N1" s="218"/>
      <c r="O1" s="218"/>
      <c r="P1" s="218"/>
      <c r="Q1" s="218"/>
      <c r="R1" s="218"/>
      <c r="S1" s="218"/>
      <c r="T1" s="218"/>
      <c r="U1" s="219"/>
      <c r="V1" s="1205" t="s">
        <v>256</v>
      </c>
      <c r="W1" s="1205"/>
      <c r="X1" s="1205"/>
      <c r="Y1" s="1205"/>
    </row>
    <row r="2" spans="1:25" ht="19.5" customHeight="1" thickTop="1">
      <c r="A2" s="1072" t="s">
        <v>40</v>
      </c>
      <c r="B2" s="1072"/>
      <c r="C2" s="1072" t="s">
        <v>469</v>
      </c>
      <c r="D2" s="1072"/>
      <c r="E2" s="1072"/>
      <c r="F2" s="1072" t="s">
        <v>471</v>
      </c>
      <c r="G2" s="1072"/>
      <c r="H2" s="1072"/>
      <c r="I2" s="1072" t="s">
        <v>763</v>
      </c>
      <c r="J2" s="1072"/>
      <c r="K2" s="1072"/>
      <c r="L2" s="1074" t="s">
        <v>174</v>
      </c>
      <c r="M2" s="1074"/>
    </row>
    <row r="3" spans="1:25" ht="23.25" customHeight="1">
      <c r="A3" s="1092"/>
      <c r="B3" s="1092"/>
      <c r="C3" s="1096" t="s">
        <v>762</v>
      </c>
      <c r="D3" s="1096"/>
      <c r="E3" s="1096"/>
      <c r="F3" s="1310" t="s">
        <v>472</v>
      </c>
      <c r="G3" s="1310"/>
      <c r="H3" s="1310"/>
      <c r="I3" s="1310" t="s">
        <v>175</v>
      </c>
      <c r="J3" s="1310"/>
      <c r="K3" s="1310"/>
      <c r="L3" s="1096"/>
      <c r="M3" s="1096"/>
    </row>
    <row r="4" spans="1:25" ht="19.5" customHeight="1">
      <c r="A4" s="1092"/>
      <c r="B4" s="1092"/>
      <c r="C4" s="786" t="s">
        <v>102</v>
      </c>
      <c r="D4" s="786" t="s">
        <v>103</v>
      </c>
      <c r="E4" s="786" t="s">
        <v>35</v>
      </c>
      <c r="F4" s="786" t="s">
        <v>102</v>
      </c>
      <c r="G4" s="786" t="s">
        <v>103</v>
      </c>
      <c r="H4" s="786" t="s">
        <v>35</v>
      </c>
      <c r="I4" s="786" t="s">
        <v>102</v>
      </c>
      <c r="J4" s="786" t="s">
        <v>103</v>
      </c>
      <c r="K4" s="786" t="s">
        <v>35</v>
      </c>
      <c r="L4" s="1096"/>
      <c r="M4" s="1096"/>
    </row>
    <row r="5" spans="1:25" ht="22.5" customHeight="1" thickBot="1">
      <c r="A5" s="1073"/>
      <c r="B5" s="1073"/>
      <c r="C5" s="854" t="s">
        <v>352</v>
      </c>
      <c r="D5" s="854" t="s">
        <v>353</v>
      </c>
      <c r="E5" s="854" t="s">
        <v>175</v>
      </c>
      <c r="F5" s="854" t="s">
        <v>352</v>
      </c>
      <c r="G5" s="854" t="s">
        <v>353</v>
      </c>
      <c r="H5" s="854" t="s">
        <v>175</v>
      </c>
      <c r="I5" s="854" t="s">
        <v>352</v>
      </c>
      <c r="J5" s="854" t="s">
        <v>353</v>
      </c>
      <c r="K5" s="854" t="s">
        <v>175</v>
      </c>
      <c r="L5" s="1075"/>
      <c r="M5" s="1075"/>
    </row>
    <row r="6" spans="1:25" ht="20.25" customHeight="1">
      <c r="A6" s="1432" t="s">
        <v>52</v>
      </c>
      <c r="B6" s="1432"/>
      <c r="C6" s="223">
        <v>146</v>
      </c>
      <c r="D6" s="223">
        <v>790</v>
      </c>
      <c r="E6" s="223">
        <v>936</v>
      </c>
      <c r="F6" s="223">
        <v>0</v>
      </c>
      <c r="G6" s="223">
        <v>0</v>
      </c>
      <c r="H6" s="223">
        <v>0</v>
      </c>
      <c r="I6" s="224">
        <f>SUM(C6,F6)</f>
        <v>146</v>
      </c>
      <c r="J6" s="224">
        <f t="shared" ref="J6:K21" si="0">SUM(D6,G6)</f>
        <v>790</v>
      </c>
      <c r="K6" s="224">
        <f t="shared" si="0"/>
        <v>936</v>
      </c>
      <c r="L6" s="1130" t="s">
        <v>671</v>
      </c>
      <c r="M6" s="1130"/>
    </row>
    <row r="7" spans="1:25" ht="20.25" customHeight="1">
      <c r="A7" s="1081" t="s">
        <v>53</v>
      </c>
      <c r="B7" s="1081"/>
      <c r="C7" s="221">
        <v>76</v>
      </c>
      <c r="D7" s="221">
        <v>224</v>
      </c>
      <c r="E7" s="221">
        <v>300</v>
      </c>
      <c r="F7" s="221">
        <v>0</v>
      </c>
      <c r="G7" s="221">
        <v>0</v>
      </c>
      <c r="H7" s="221">
        <v>0</v>
      </c>
      <c r="I7" s="222">
        <f t="shared" ref="I7:K25" si="1">SUM(C7,F7)</f>
        <v>76</v>
      </c>
      <c r="J7" s="222">
        <f t="shared" si="0"/>
        <v>224</v>
      </c>
      <c r="K7" s="222">
        <f t="shared" si="0"/>
        <v>300</v>
      </c>
      <c r="L7" s="1059" t="s">
        <v>302</v>
      </c>
      <c r="M7" s="1059"/>
    </row>
    <row r="8" spans="1:25" ht="20.25" customHeight="1">
      <c r="A8" s="1081" t="s">
        <v>54</v>
      </c>
      <c r="B8" s="1081"/>
      <c r="C8" s="221">
        <v>104</v>
      </c>
      <c r="D8" s="221">
        <v>461</v>
      </c>
      <c r="E8" s="221">
        <v>565</v>
      </c>
      <c r="F8" s="221">
        <v>0</v>
      </c>
      <c r="G8" s="221">
        <v>0</v>
      </c>
      <c r="H8" s="221">
        <v>0</v>
      </c>
      <c r="I8" s="222">
        <f t="shared" si="1"/>
        <v>104</v>
      </c>
      <c r="J8" s="222">
        <f t="shared" si="0"/>
        <v>461</v>
      </c>
      <c r="K8" s="222">
        <f t="shared" si="0"/>
        <v>565</v>
      </c>
      <c r="L8" s="1056" t="s">
        <v>184</v>
      </c>
      <c r="M8" s="1056"/>
    </row>
    <row r="9" spans="1:25" ht="20.25" customHeight="1">
      <c r="A9" s="1081" t="s">
        <v>55</v>
      </c>
      <c r="B9" s="1081"/>
      <c r="C9" s="221">
        <v>47</v>
      </c>
      <c r="D9" s="221">
        <v>367</v>
      </c>
      <c r="E9" s="221">
        <v>414</v>
      </c>
      <c r="F9" s="221">
        <v>0</v>
      </c>
      <c r="G9" s="221">
        <v>0</v>
      </c>
      <c r="H9" s="221">
        <v>0</v>
      </c>
      <c r="I9" s="222">
        <f t="shared" si="1"/>
        <v>47</v>
      </c>
      <c r="J9" s="222">
        <f t="shared" si="0"/>
        <v>367</v>
      </c>
      <c r="K9" s="222">
        <f t="shared" si="0"/>
        <v>414</v>
      </c>
      <c r="L9" s="1056" t="s">
        <v>185</v>
      </c>
      <c r="M9" s="1056"/>
    </row>
    <row r="10" spans="1:25" ht="20.25" customHeight="1">
      <c r="A10" s="1086" t="s">
        <v>299</v>
      </c>
      <c r="B10" s="306" t="s">
        <v>282</v>
      </c>
      <c r="C10" s="221">
        <v>80</v>
      </c>
      <c r="D10" s="221">
        <v>1142</v>
      </c>
      <c r="E10" s="221">
        <v>1222</v>
      </c>
      <c r="F10" s="221">
        <v>0</v>
      </c>
      <c r="G10" s="221">
        <v>0</v>
      </c>
      <c r="H10" s="221">
        <v>0</v>
      </c>
      <c r="I10" s="222">
        <f t="shared" si="1"/>
        <v>80</v>
      </c>
      <c r="J10" s="222">
        <f t="shared" si="0"/>
        <v>1142</v>
      </c>
      <c r="K10" s="222">
        <f t="shared" si="0"/>
        <v>1222</v>
      </c>
      <c r="L10" s="787" t="s">
        <v>306</v>
      </c>
      <c r="M10" s="1061" t="s">
        <v>173</v>
      </c>
    </row>
    <row r="11" spans="1:25" ht="20.25" customHeight="1">
      <c r="A11" s="1086"/>
      <c r="B11" s="306" t="s">
        <v>283</v>
      </c>
      <c r="C11" s="221">
        <v>207</v>
      </c>
      <c r="D11" s="221">
        <v>2500</v>
      </c>
      <c r="E11" s="221">
        <v>2707</v>
      </c>
      <c r="F11" s="221">
        <v>0</v>
      </c>
      <c r="G11" s="221">
        <v>0</v>
      </c>
      <c r="H11" s="221">
        <v>0</v>
      </c>
      <c r="I11" s="222">
        <f t="shared" si="1"/>
        <v>207</v>
      </c>
      <c r="J11" s="222">
        <f t="shared" si="0"/>
        <v>2500</v>
      </c>
      <c r="K11" s="222">
        <f t="shared" si="0"/>
        <v>2707</v>
      </c>
      <c r="L11" s="787" t="s">
        <v>307</v>
      </c>
      <c r="M11" s="1061"/>
    </row>
    <row r="12" spans="1:25" ht="20.25" customHeight="1">
      <c r="A12" s="1086"/>
      <c r="B12" s="306" t="s">
        <v>284</v>
      </c>
      <c r="C12" s="221">
        <v>23</v>
      </c>
      <c r="D12" s="221">
        <v>210</v>
      </c>
      <c r="E12" s="221">
        <v>233</v>
      </c>
      <c r="F12" s="221">
        <v>0</v>
      </c>
      <c r="G12" s="221">
        <v>0</v>
      </c>
      <c r="H12" s="221">
        <v>0</v>
      </c>
      <c r="I12" s="222">
        <f t="shared" si="1"/>
        <v>23</v>
      </c>
      <c r="J12" s="222">
        <f t="shared" si="0"/>
        <v>210</v>
      </c>
      <c r="K12" s="222">
        <f t="shared" si="0"/>
        <v>233</v>
      </c>
      <c r="L12" s="787" t="s">
        <v>308</v>
      </c>
      <c r="M12" s="1061"/>
    </row>
    <row r="13" spans="1:25" ht="20.25" customHeight="1">
      <c r="A13" s="1086"/>
      <c r="B13" s="306" t="s">
        <v>279</v>
      </c>
      <c r="C13" s="221">
        <v>60</v>
      </c>
      <c r="D13" s="221">
        <v>918</v>
      </c>
      <c r="E13" s="221">
        <v>978</v>
      </c>
      <c r="F13" s="221">
        <v>0</v>
      </c>
      <c r="G13" s="221">
        <v>0</v>
      </c>
      <c r="H13" s="221">
        <v>0</v>
      </c>
      <c r="I13" s="222">
        <f t="shared" si="1"/>
        <v>60</v>
      </c>
      <c r="J13" s="222">
        <f t="shared" si="0"/>
        <v>918</v>
      </c>
      <c r="K13" s="222">
        <f t="shared" si="0"/>
        <v>978</v>
      </c>
      <c r="L13" s="787" t="s">
        <v>309</v>
      </c>
      <c r="M13" s="1061"/>
    </row>
    <row r="14" spans="1:25" ht="20.25" customHeight="1">
      <c r="A14" s="1086"/>
      <c r="B14" s="306" t="s">
        <v>280</v>
      </c>
      <c r="C14" s="221">
        <v>84</v>
      </c>
      <c r="D14" s="221">
        <v>1174</v>
      </c>
      <c r="E14" s="221">
        <v>1258</v>
      </c>
      <c r="F14" s="221">
        <v>0</v>
      </c>
      <c r="G14" s="221">
        <v>0</v>
      </c>
      <c r="H14" s="221">
        <v>0</v>
      </c>
      <c r="I14" s="222">
        <f t="shared" si="1"/>
        <v>84</v>
      </c>
      <c r="J14" s="222">
        <f t="shared" si="0"/>
        <v>1174</v>
      </c>
      <c r="K14" s="222">
        <f t="shared" si="0"/>
        <v>1258</v>
      </c>
      <c r="L14" s="787" t="s">
        <v>310</v>
      </c>
      <c r="M14" s="1061"/>
    </row>
    <row r="15" spans="1:25" ht="20.25" customHeight="1">
      <c r="A15" s="1086"/>
      <c r="B15" s="306" t="s">
        <v>281</v>
      </c>
      <c r="C15" s="221">
        <v>49</v>
      </c>
      <c r="D15" s="221">
        <v>678</v>
      </c>
      <c r="E15" s="221">
        <v>727</v>
      </c>
      <c r="F15" s="221">
        <v>0</v>
      </c>
      <c r="G15" s="221">
        <v>0</v>
      </c>
      <c r="H15" s="221">
        <v>0</v>
      </c>
      <c r="I15" s="222">
        <f t="shared" si="1"/>
        <v>49</v>
      </c>
      <c r="J15" s="222">
        <f t="shared" si="0"/>
        <v>678</v>
      </c>
      <c r="K15" s="222">
        <f t="shared" si="0"/>
        <v>727</v>
      </c>
      <c r="L15" s="787" t="s">
        <v>311</v>
      </c>
      <c r="M15" s="1061"/>
    </row>
    <row r="16" spans="1:25" ht="20.25" customHeight="1">
      <c r="A16" s="1081" t="s">
        <v>63</v>
      </c>
      <c r="B16" s="1081"/>
      <c r="C16" s="221">
        <v>87</v>
      </c>
      <c r="D16" s="221">
        <v>319</v>
      </c>
      <c r="E16" s="221">
        <v>406</v>
      </c>
      <c r="F16" s="221">
        <v>0</v>
      </c>
      <c r="G16" s="221">
        <v>11</v>
      </c>
      <c r="H16" s="221">
        <v>11</v>
      </c>
      <c r="I16" s="222">
        <f t="shared" si="1"/>
        <v>87</v>
      </c>
      <c r="J16" s="222">
        <f t="shared" si="0"/>
        <v>330</v>
      </c>
      <c r="K16" s="222">
        <f t="shared" si="0"/>
        <v>417</v>
      </c>
      <c r="L16" s="1056" t="s">
        <v>297</v>
      </c>
      <c r="M16" s="1056"/>
    </row>
    <row r="17" spans="1:13" ht="20.25" customHeight="1">
      <c r="A17" s="1081" t="s">
        <v>64</v>
      </c>
      <c r="B17" s="1081"/>
      <c r="C17" s="221">
        <v>133</v>
      </c>
      <c r="D17" s="221">
        <v>847</v>
      </c>
      <c r="E17" s="221">
        <v>980</v>
      </c>
      <c r="F17" s="221">
        <v>0</v>
      </c>
      <c r="G17" s="221">
        <v>0</v>
      </c>
      <c r="H17" s="221">
        <v>0</v>
      </c>
      <c r="I17" s="222">
        <f t="shared" si="1"/>
        <v>133</v>
      </c>
      <c r="J17" s="222">
        <f t="shared" si="0"/>
        <v>847</v>
      </c>
      <c r="K17" s="222">
        <f t="shared" si="0"/>
        <v>980</v>
      </c>
      <c r="L17" s="1056" t="s">
        <v>186</v>
      </c>
      <c r="M17" s="1056"/>
    </row>
    <row r="18" spans="1:13" ht="20.25" customHeight="1">
      <c r="A18" s="1081" t="s">
        <v>65</v>
      </c>
      <c r="B18" s="1081"/>
      <c r="C18" s="221">
        <v>232</v>
      </c>
      <c r="D18" s="221">
        <v>945</v>
      </c>
      <c r="E18" s="221">
        <v>1177</v>
      </c>
      <c r="F18" s="221">
        <v>0</v>
      </c>
      <c r="G18" s="221">
        <v>1</v>
      </c>
      <c r="H18" s="221">
        <v>1</v>
      </c>
      <c r="I18" s="222">
        <f t="shared" si="1"/>
        <v>232</v>
      </c>
      <c r="J18" s="222">
        <f t="shared" si="0"/>
        <v>946</v>
      </c>
      <c r="K18" s="222">
        <f t="shared" si="0"/>
        <v>1178</v>
      </c>
      <c r="L18" s="1056" t="s">
        <v>187</v>
      </c>
      <c r="M18" s="1056"/>
    </row>
    <row r="19" spans="1:13" ht="20.25" customHeight="1">
      <c r="A19" s="1081" t="s">
        <v>66</v>
      </c>
      <c r="B19" s="1081"/>
      <c r="C19" s="221">
        <v>289</v>
      </c>
      <c r="D19" s="221">
        <v>1814</v>
      </c>
      <c r="E19" s="221">
        <v>2103</v>
      </c>
      <c r="F19" s="221">
        <v>0</v>
      </c>
      <c r="G19" s="221">
        <v>0</v>
      </c>
      <c r="H19" s="221">
        <v>0</v>
      </c>
      <c r="I19" s="222">
        <f t="shared" si="1"/>
        <v>289</v>
      </c>
      <c r="J19" s="222">
        <f t="shared" si="0"/>
        <v>1814</v>
      </c>
      <c r="K19" s="222">
        <f t="shared" si="0"/>
        <v>2103</v>
      </c>
      <c r="L19" s="1056" t="s">
        <v>303</v>
      </c>
      <c r="M19" s="1056"/>
    </row>
    <row r="20" spans="1:13" ht="20.25" customHeight="1">
      <c r="A20" s="1081" t="s">
        <v>134</v>
      </c>
      <c r="B20" s="1081"/>
      <c r="C20" s="221">
        <v>174</v>
      </c>
      <c r="D20" s="221">
        <v>540</v>
      </c>
      <c r="E20" s="221">
        <v>714</v>
      </c>
      <c r="F20" s="221">
        <v>0</v>
      </c>
      <c r="G20" s="221">
        <v>0</v>
      </c>
      <c r="H20" s="221">
        <v>0</v>
      </c>
      <c r="I20" s="222">
        <f t="shared" si="1"/>
        <v>174</v>
      </c>
      <c r="J20" s="222">
        <f t="shared" si="0"/>
        <v>540</v>
      </c>
      <c r="K20" s="222">
        <f t="shared" si="0"/>
        <v>714</v>
      </c>
      <c r="L20" s="1056" t="s">
        <v>304</v>
      </c>
      <c r="M20" s="1056"/>
    </row>
    <row r="21" spans="1:13" ht="20.25" customHeight="1">
      <c r="A21" s="1081" t="s">
        <v>68</v>
      </c>
      <c r="B21" s="1081"/>
      <c r="C21" s="221">
        <v>47</v>
      </c>
      <c r="D21" s="221">
        <v>307</v>
      </c>
      <c r="E21" s="221">
        <v>354</v>
      </c>
      <c r="F21" s="221">
        <v>0</v>
      </c>
      <c r="G21" s="221">
        <v>0</v>
      </c>
      <c r="H21" s="221">
        <v>0</v>
      </c>
      <c r="I21" s="222">
        <f t="shared" si="1"/>
        <v>47</v>
      </c>
      <c r="J21" s="222">
        <f t="shared" si="0"/>
        <v>307</v>
      </c>
      <c r="K21" s="222">
        <f t="shared" si="0"/>
        <v>354</v>
      </c>
      <c r="L21" s="1056" t="s">
        <v>305</v>
      </c>
      <c r="M21" s="1056"/>
    </row>
    <row r="22" spans="1:13" ht="20.25" customHeight="1">
      <c r="A22" s="1081" t="s">
        <v>69</v>
      </c>
      <c r="B22" s="1081"/>
      <c r="C22" s="221">
        <v>94</v>
      </c>
      <c r="D22" s="221">
        <v>322</v>
      </c>
      <c r="E22" s="221">
        <v>416</v>
      </c>
      <c r="F22" s="221">
        <v>0</v>
      </c>
      <c r="G22" s="221">
        <v>0</v>
      </c>
      <c r="H22" s="221">
        <v>0</v>
      </c>
      <c r="I22" s="222">
        <f t="shared" si="1"/>
        <v>94</v>
      </c>
      <c r="J22" s="222">
        <f t="shared" si="1"/>
        <v>322</v>
      </c>
      <c r="K22" s="222">
        <f t="shared" si="1"/>
        <v>416</v>
      </c>
      <c r="L22" s="1056" t="s">
        <v>191</v>
      </c>
      <c r="M22" s="1056"/>
    </row>
    <row r="23" spans="1:13" ht="20.25" customHeight="1">
      <c r="A23" s="1081" t="s">
        <v>70</v>
      </c>
      <c r="B23" s="1081"/>
      <c r="C23" s="221">
        <v>445</v>
      </c>
      <c r="D23" s="221">
        <v>831</v>
      </c>
      <c r="E23" s="221">
        <v>1276</v>
      </c>
      <c r="F23" s="221">
        <v>0</v>
      </c>
      <c r="G23" s="221">
        <v>0</v>
      </c>
      <c r="H23" s="221">
        <v>0</v>
      </c>
      <c r="I23" s="222">
        <f t="shared" si="1"/>
        <v>445</v>
      </c>
      <c r="J23" s="222">
        <f t="shared" si="1"/>
        <v>831</v>
      </c>
      <c r="K23" s="222">
        <f t="shared" si="1"/>
        <v>1276</v>
      </c>
      <c r="L23" s="1056" t="s">
        <v>192</v>
      </c>
      <c r="M23" s="1056"/>
    </row>
    <row r="24" spans="1:13" ht="20.25" customHeight="1">
      <c r="A24" s="1081" t="s">
        <v>71</v>
      </c>
      <c r="B24" s="1081"/>
      <c r="C24" s="221">
        <v>86</v>
      </c>
      <c r="D24" s="221">
        <v>87</v>
      </c>
      <c r="E24" s="221">
        <v>173</v>
      </c>
      <c r="F24" s="221">
        <v>0</v>
      </c>
      <c r="G24" s="221">
        <v>0</v>
      </c>
      <c r="H24" s="221">
        <v>0</v>
      </c>
      <c r="I24" s="222">
        <f t="shared" si="1"/>
        <v>86</v>
      </c>
      <c r="J24" s="222">
        <f t="shared" si="1"/>
        <v>87</v>
      </c>
      <c r="K24" s="222">
        <f t="shared" si="1"/>
        <v>173</v>
      </c>
      <c r="L24" s="1056" t="s">
        <v>193</v>
      </c>
      <c r="M24" s="1056"/>
    </row>
    <row r="25" spans="1:13" ht="20.25" customHeight="1" thickBot="1">
      <c r="A25" s="1083" t="s">
        <v>72</v>
      </c>
      <c r="B25" s="1083"/>
      <c r="C25" s="223"/>
      <c r="D25" s="223"/>
      <c r="E25" s="223"/>
      <c r="F25" s="223">
        <v>0</v>
      </c>
      <c r="G25" s="223">
        <v>0</v>
      </c>
      <c r="H25" s="223">
        <v>0</v>
      </c>
      <c r="I25" s="224">
        <f t="shared" si="1"/>
        <v>0</v>
      </c>
      <c r="J25" s="224">
        <f t="shared" si="1"/>
        <v>0</v>
      </c>
      <c r="K25" s="224">
        <f t="shared" si="1"/>
        <v>0</v>
      </c>
      <c r="L25" s="1062" t="s">
        <v>361</v>
      </c>
      <c r="M25" s="1062"/>
    </row>
    <row r="26" spans="1:13" ht="20.25" customHeight="1" thickBot="1">
      <c r="A26" s="1076" t="s">
        <v>32</v>
      </c>
      <c r="B26" s="1076"/>
      <c r="C26" s="749">
        <f>SUM(C6:C25)</f>
        <v>2463</v>
      </c>
      <c r="D26" s="749">
        <f t="shared" ref="D26:K26" si="2">SUM(D6:D25)</f>
        <v>14476</v>
      </c>
      <c r="E26" s="749">
        <f t="shared" si="2"/>
        <v>16939</v>
      </c>
      <c r="F26" s="749">
        <f t="shared" si="2"/>
        <v>0</v>
      </c>
      <c r="G26" s="749">
        <f t="shared" si="2"/>
        <v>12</v>
      </c>
      <c r="H26" s="749">
        <f t="shared" si="2"/>
        <v>12</v>
      </c>
      <c r="I26" s="749">
        <f t="shared" si="2"/>
        <v>2463</v>
      </c>
      <c r="J26" s="749">
        <f t="shared" si="2"/>
        <v>14488</v>
      </c>
      <c r="K26" s="749">
        <f t="shared" si="2"/>
        <v>16951</v>
      </c>
      <c r="L26" s="1104" t="s">
        <v>175</v>
      </c>
      <c r="M26" s="1104"/>
    </row>
    <row r="27" spans="1:13" ht="16.5" thickTop="1">
      <c r="L27" s="855"/>
      <c r="M27" s="855"/>
    </row>
  </sheetData>
  <mergeCells count="43">
    <mergeCell ref="A26:B26"/>
    <mergeCell ref="L26:M26"/>
    <mergeCell ref="A23:B23"/>
    <mergeCell ref="L23:M23"/>
    <mergeCell ref="A24:B24"/>
    <mergeCell ref="L24:M24"/>
    <mergeCell ref="A25:B25"/>
    <mergeCell ref="L25:M25"/>
    <mergeCell ref="A20:B20"/>
    <mergeCell ref="L20:M20"/>
    <mergeCell ref="A21:B21"/>
    <mergeCell ref="L21:M21"/>
    <mergeCell ref="A22:B22"/>
    <mergeCell ref="L22:M22"/>
    <mergeCell ref="A17:B17"/>
    <mergeCell ref="L17:M17"/>
    <mergeCell ref="A18:B18"/>
    <mergeCell ref="L18:M18"/>
    <mergeCell ref="A19:B19"/>
    <mergeCell ref="L19:M19"/>
    <mergeCell ref="A9:B9"/>
    <mergeCell ref="L9:M9"/>
    <mergeCell ref="A10:A15"/>
    <mergeCell ref="M10:M15"/>
    <mergeCell ref="A16:B16"/>
    <mergeCell ref="L16:M16"/>
    <mergeCell ref="L6:M6"/>
    <mergeCell ref="A7:B7"/>
    <mergeCell ref="L7:M7"/>
    <mergeCell ref="A8:B8"/>
    <mergeCell ref="L8:M8"/>
    <mergeCell ref="A6:B6"/>
    <mergeCell ref="A1:I1"/>
    <mergeCell ref="L1:M1"/>
    <mergeCell ref="V1:Y1"/>
    <mergeCell ref="A2:B5"/>
    <mergeCell ref="C2:E2"/>
    <mergeCell ref="F2:H2"/>
    <mergeCell ref="I2:K2"/>
    <mergeCell ref="L2:M5"/>
    <mergeCell ref="C3:E3"/>
    <mergeCell ref="F3:H3"/>
    <mergeCell ref="I3:K3"/>
  </mergeCells>
  <printOptions horizontalCentered="1"/>
  <pageMargins left="0.5" right="0.5" top="1" bottom="1" header="1" footer="1"/>
  <pageSetup paperSize="9" scale="80" firstPageNumber="59" orientation="landscape" useFirstPageNumber="1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5" tint="-0.249977111117893"/>
  </sheetPr>
  <dimension ref="A1:Y121"/>
  <sheetViews>
    <sheetView rightToLeft="1" view="pageBreakPreview" zoomScale="75" zoomScaleSheetLayoutView="75" workbookViewId="0">
      <selection activeCell="C8" sqref="C8:M9"/>
    </sheetView>
  </sheetViews>
  <sheetFormatPr defaultRowHeight="12.75"/>
  <cols>
    <col min="1" max="1" width="5" style="146" customWidth="1"/>
    <col min="2" max="2" width="11.85546875" style="146" customWidth="1"/>
    <col min="3" max="13" width="10.28515625" style="146" customWidth="1"/>
    <col min="14" max="14" width="15.85546875" style="146" customWidth="1"/>
    <col min="15" max="15" width="4.7109375" style="146" customWidth="1"/>
    <col min="16" max="18" width="9.140625" style="146"/>
    <col min="19" max="19" width="11.5703125" style="146" bestFit="1" customWidth="1"/>
    <col min="20" max="16384" width="9.140625" style="146"/>
  </cols>
  <sheetData>
    <row r="1" spans="1:25" ht="22.5" customHeight="1">
      <c r="A1" s="1138" t="s">
        <v>888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235"/>
      <c r="Q1" s="235"/>
      <c r="R1" s="235"/>
      <c r="S1" s="235"/>
    </row>
    <row r="2" spans="1:25" ht="19.5" customHeight="1">
      <c r="A2" s="1139" t="s">
        <v>887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235"/>
      <c r="Q2" s="235"/>
      <c r="R2" s="235"/>
      <c r="S2" s="235"/>
    </row>
    <row r="3" spans="1:25" ht="20.25" customHeight="1" thickBot="1">
      <c r="A3" s="1100" t="s">
        <v>1255</v>
      </c>
      <c r="B3" s="1100"/>
      <c r="C3" s="169"/>
      <c r="D3" s="169"/>
      <c r="E3" s="169"/>
      <c r="F3" s="169"/>
      <c r="G3" s="169"/>
      <c r="H3" s="169"/>
      <c r="I3" s="169"/>
      <c r="J3" s="208"/>
      <c r="K3" s="236"/>
      <c r="L3" s="236"/>
      <c r="M3" s="236"/>
      <c r="N3" s="1116" t="s">
        <v>1256</v>
      </c>
      <c r="O3" s="1116"/>
      <c r="P3" s="217"/>
      <c r="Q3" s="217"/>
      <c r="R3" s="217"/>
      <c r="S3" s="217"/>
      <c r="T3" s="217"/>
      <c r="U3" s="217"/>
      <c r="V3" s="217"/>
      <c r="W3" s="217"/>
      <c r="X3" s="217"/>
      <c r="Y3" s="217"/>
    </row>
    <row r="4" spans="1:25" ht="22.5" customHeight="1" thickTop="1">
      <c r="A4" s="1072" t="s">
        <v>40</v>
      </c>
      <c r="B4" s="1072"/>
      <c r="C4" s="1072" t="s">
        <v>488</v>
      </c>
      <c r="D4" s="1072"/>
      <c r="E4" s="1072"/>
      <c r="F4" s="1072"/>
      <c r="G4" s="1072"/>
      <c r="H4" s="1072"/>
      <c r="I4" s="1072"/>
      <c r="J4" s="1072"/>
      <c r="K4" s="1072" t="s">
        <v>473</v>
      </c>
      <c r="L4" s="1072"/>
      <c r="M4" s="1072"/>
      <c r="N4" s="1074" t="s">
        <v>174</v>
      </c>
      <c r="O4" s="1074"/>
      <c r="S4" s="146" t="s">
        <v>489</v>
      </c>
    </row>
    <row r="5" spans="1:25" ht="19.5" customHeight="1">
      <c r="A5" s="1092"/>
      <c r="B5" s="1092"/>
      <c r="C5" s="1092" t="s">
        <v>490</v>
      </c>
      <c r="D5" s="1092"/>
      <c r="E5" s="1092"/>
      <c r="F5" s="1092"/>
      <c r="G5" s="1092"/>
      <c r="H5" s="1092"/>
      <c r="I5" s="1092"/>
      <c r="J5" s="1092"/>
      <c r="K5" s="1092"/>
      <c r="L5" s="1092"/>
      <c r="M5" s="1092"/>
      <c r="N5" s="1096"/>
      <c r="O5" s="1096"/>
    </row>
    <row r="6" spans="1:25" ht="18" customHeight="1">
      <c r="A6" s="1092"/>
      <c r="B6" s="1092"/>
      <c r="C6" s="1207" t="s">
        <v>491</v>
      </c>
      <c r="D6" s="1207"/>
      <c r="E6" s="1208" t="s">
        <v>492</v>
      </c>
      <c r="F6" s="1208"/>
      <c r="G6" s="1208" t="s">
        <v>493</v>
      </c>
      <c r="H6" s="1208"/>
      <c r="I6" s="1209" t="s">
        <v>494</v>
      </c>
      <c r="J6" s="1209"/>
      <c r="K6" s="1092"/>
      <c r="L6" s="1092"/>
      <c r="M6" s="1092"/>
      <c r="N6" s="1096"/>
      <c r="O6" s="1096"/>
    </row>
    <row r="7" spans="1:25" ht="15.75" customHeight="1">
      <c r="A7" s="1092"/>
      <c r="B7" s="1092"/>
      <c r="C7" s="1096" t="s">
        <v>495</v>
      </c>
      <c r="D7" s="1096"/>
      <c r="E7" s="1208"/>
      <c r="F7" s="1208"/>
      <c r="G7" s="1208"/>
      <c r="H7" s="1208"/>
      <c r="I7" s="1096" t="s">
        <v>496</v>
      </c>
      <c r="J7" s="1096"/>
      <c r="K7" s="1096" t="s">
        <v>175</v>
      </c>
      <c r="L7" s="1096"/>
      <c r="M7" s="1096"/>
      <c r="N7" s="1096"/>
      <c r="O7" s="1096"/>
    </row>
    <row r="8" spans="1:25" ht="17.2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35</v>
      </c>
      <c r="N8" s="1096"/>
      <c r="O8" s="1096"/>
    </row>
    <row r="9" spans="1:25" ht="17.25" customHeight="1" thickBot="1">
      <c r="A9" s="1073"/>
      <c r="B9" s="1073"/>
      <c r="C9" s="854" t="s">
        <v>352</v>
      </c>
      <c r="D9" s="854" t="s">
        <v>353</v>
      </c>
      <c r="E9" s="854" t="s">
        <v>352</v>
      </c>
      <c r="F9" s="854" t="s">
        <v>353</v>
      </c>
      <c r="G9" s="854" t="s">
        <v>352</v>
      </c>
      <c r="H9" s="854" t="s">
        <v>353</v>
      </c>
      <c r="I9" s="854" t="s">
        <v>352</v>
      </c>
      <c r="J9" s="854" t="s">
        <v>353</v>
      </c>
      <c r="K9" s="854" t="s">
        <v>352</v>
      </c>
      <c r="L9" s="854" t="s">
        <v>353</v>
      </c>
      <c r="M9" s="854" t="s">
        <v>175</v>
      </c>
      <c r="N9" s="1075"/>
      <c r="O9" s="1075"/>
    </row>
    <row r="10" spans="1:25" ht="18.75" customHeight="1">
      <c r="A10" s="1110" t="s">
        <v>52</v>
      </c>
      <c r="B10" s="1110"/>
      <c r="C10" s="173">
        <v>117</v>
      </c>
      <c r="D10" s="173">
        <v>642</v>
      </c>
      <c r="E10" s="173">
        <v>22</v>
      </c>
      <c r="F10" s="173">
        <v>138</v>
      </c>
      <c r="G10" s="173">
        <v>2</v>
      </c>
      <c r="H10" s="173">
        <v>4</v>
      </c>
      <c r="I10" s="173">
        <v>5</v>
      </c>
      <c r="J10" s="173">
        <v>6</v>
      </c>
      <c r="K10" s="173">
        <f>SUM(C10,E10,G10,I10)</f>
        <v>146</v>
      </c>
      <c r="L10" s="173">
        <f>SUM(D10,F10,H10,J10)</f>
        <v>790</v>
      </c>
      <c r="M10" s="173">
        <f>SUM(K10:L10)</f>
        <v>936</v>
      </c>
      <c r="N10" s="1130" t="s">
        <v>671</v>
      </c>
      <c r="O10" s="1130"/>
    </row>
    <row r="11" spans="1:25" ht="18.75" customHeight="1">
      <c r="A11" s="1081" t="s">
        <v>53</v>
      </c>
      <c r="B11" s="1081"/>
      <c r="C11" s="78">
        <v>34</v>
      </c>
      <c r="D11" s="78">
        <v>138</v>
      </c>
      <c r="E11" s="78">
        <v>14</v>
      </c>
      <c r="F11" s="78">
        <v>58</v>
      </c>
      <c r="G11" s="78">
        <v>19</v>
      </c>
      <c r="H11" s="78">
        <v>18</v>
      </c>
      <c r="I11" s="78">
        <v>9</v>
      </c>
      <c r="J11" s="78">
        <v>10</v>
      </c>
      <c r="K11" s="78">
        <f t="shared" ref="K11:K29" si="0">SUM(C11,E11,G11,I11)</f>
        <v>76</v>
      </c>
      <c r="L11" s="78">
        <f t="shared" ref="L11:L29" si="1">SUM(D11,F11,H11,J11)</f>
        <v>224</v>
      </c>
      <c r="M11" s="78">
        <f t="shared" ref="M11:M29" si="2">SUM(K11:L11)</f>
        <v>300</v>
      </c>
      <c r="N11" s="1059" t="s">
        <v>302</v>
      </c>
      <c r="O11" s="1059"/>
      <c r="S11" s="225"/>
    </row>
    <row r="12" spans="1:25" ht="18.75" customHeight="1">
      <c r="A12" s="1081" t="s">
        <v>54</v>
      </c>
      <c r="B12" s="1081"/>
      <c r="C12" s="78">
        <v>54</v>
      </c>
      <c r="D12" s="78">
        <v>373</v>
      </c>
      <c r="E12" s="78">
        <v>7</v>
      </c>
      <c r="F12" s="78">
        <v>68</v>
      </c>
      <c r="G12" s="78">
        <v>6</v>
      </c>
      <c r="H12" s="78">
        <v>1</v>
      </c>
      <c r="I12" s="78">
        <v>37</v>
      </c>
      <c r="J12" s="78">
        <v>19</v>
      </c>
      <c r="K12" s="78">
        <f t="shared" si="0"/>
        <v>104</v>
      </c>
      <c r="L12" s="78">
        <f t="shared" si="1"/>
        <v>461</v>
      </c>
      <c r="M12" s="78">
        <f t="shared" si="2"/>
        <v>565</v>
      </c>
      <c r="N12" s="1056" t="s">
        <v>184</v>
      </c>
      <c r="O12" s="1056"/>
    </row>
    <row r="13" spans="1:25" ht="18.75" customHeight="1">
      <c r="A13" s="1081" t="s">
        <v>55</v>
      </c>
      <c r="B13" s="1081"/>
      <c r="C13" s="78">
        <v>16</v>
      </c>
      <c r="D13" s="78">
        <v>338</v>
      </c>
      <c r="E13" s="78">
        <v>2</v>
      </c>
      <c r="F13" s="78">
        <v>3</v>
      </c>
      <c r="G13" s="78">
        <v>3</v>
      </c>
      <c r="H13" s="78">
        <v>6</v>
      </c>
      <c r="I13" s="78">
        <v>26</v>
      </c>
      <c r="J13" s="78">
        <v>20</v>
      </c>
      <c r="K13" s="78">
        <f t="shared" si="0"/>
        <v>47</v>
      </c>
      <c r="L13" s="78">
        <f t="shared" si="1"/>
        <v>367</v>
      </c>
      <c r="M13" s="78">
        <f t="shared" si="2"/>
        <v>414</v>
      </c>
      <c r="N13" s="1056" t="s">
        <v>185</v>
      </c>
      <c r="O13" s="1056"/>
    </row>
    <row r="14" spans="1:25" ht="18.75" customHeight="1">
      <c r="A14" s="1086" t="s">
        <v>299</v>
      </c>
      <c r="B14" s="229" t="s">
        <v>282</v>
      </c>
      <c r="C14" s="78">
        <v>44</v>
      </c>
      <c r="D14" s="78">
        <v>969</v>
      </c>
      <c r="E14" s="78">
        <v>3</v>
      </c>
      <c r="F14" s="78">
        <v>82</v>
      </c>
      <c r="G14" s="78">
        <v>0</v>
      </c>
      <c r="H14" s="78">
        <v>26</v>
      </c>
      <c r="I14" s="78">
        <v>33</v>
      </c>
      <c r="J14" s="78">
        <v>65</v>
      </c>
      <c r="K14" s="78">
        <f t="shared" si="0"/>
        <v>80</v>
      </c>
      <c r="L14" s="78">
        <f t="shared" si="1"/>
        <v>1142</v>
      </c>
      <c r="M14" s="78">
        <f t="shared" si="2"/>
        <v>1222</v>
      </c>
      <c r="N14" s="787" t="s">
        <v>306</v>
      </c>
      <c r="O14" s="1061" t="s">
        <v>173</v>
      </c>
    </row>
    <row r="15" spans="1:25" ht="18.75" customHeight="1">
      <c r="A15" s="1086"/>
      <c r="B15" s="229" t="s">
        <v>283</v>
      </c>
      <c r="C15" s="78">
        <v>155</v>
      </c>
      <c r="D15" s="78">
        <v>2005</v>
      </c>
      <c r="E15" s="78">
        <v>18</v>
      </c>
      <c r="F15" s="78">
        <v>377</v>
      </c>
      <c r="G15" s="78">
        <v>7</v>
      </c>
      <c r="H15" s="78">
        <v>55</v>
      </c>
      <c r="I15" s="78">
        <v>27</v>
      </c>
      <c r="J15" s="78">
        <v>63</v>
      </c>
      <c r="K15" s="78">
        <f t="shared" si="0"/>
        <v>207</v>
      </c>
      <c r="L15" s="78">
        <f t="shared" si="1"/>
        <v>2500</v>
      </c>
      <c r="M15" s="78">
        <f t="shared" si="2"/>
        <v>2707</v>
      </c>
      <c r="N15" s="787" t="s">
        <v>307</v>
      </c>
      <c r="O15" s="1061"/>
    </row>
    <row r="16" spans="1:25" ht="18.75" customHeight="1">
      <c r="A16" s="1086"/>
      <c r="B16" s="229" t="s">
        <v>284</v>
      </c>
      <c r="C16" s="78">
        <v>12</v>
      </c>
      <c r="D16" s="78">
        <v>206</v>
      </c>
      <c r="E16" s="78">
        <v>0</v>
      </c>
      <c r="F16" s="78">
        <v>3</v>
      </c>
      <c r="G16" s="78">
        <v>1</v>
      </c>
      <c r="H16" s="78">
        <v>0</v>
      </c>
      <c r="I16" s="78">
        <v>10</v>
      </c>
      <c r="J16" s="78">
        <v>1</v>
      </c>
      <c r="K16" s="78">
        <f t="shared" si="0"/>
        <v>23</v>
      </c>
      <c r="L16" s="78">
        <f t="shared" si="1"/>
        <v>210</v>
      </c>
      <c r="M16" s="78">
        <f t="shared" si="2"/>
        <v>233</v>
      </c>
      <c r="N16" s="787" t="s">
        <v>308</v>
      </c>
      <c r="O16" s="1061"/>
    </row>
    <row r="17" spans="1:15" ht="18.75" customHeight="1">
      <c r="A17" s="1086"/>
      <c r="B17" s="229" t="s">
        <v>279</v>
      </c>
      <c r="C17" s="78">
        <v>54</v>
      </c>
      <c r="D17" s="78">
        <v>764</v>
      </c>
      <c r="E17" s="78">
        <v>2</v>
      </c>
      <c r="F17" s="78">
        <v>109</v>
      </c>
      <c r="G17" s="78">
        <v>0</v>
      </c>
      <c r="H17" s="78">
        <v>21</v>
      </c>
      <c r="I17" s="78">
        <v>4</v>
      </c>
      <c r="J17" s="78">
        <v>24</v>
      </c>
      <c r="K17" s="78">
        <f t="shared" si="0"/>
        <v>60</v>
      </c>
      <c r="L17" s="78">
        <f t="shared" si="1"/>
        <v>918</v>
      </c>
      <c r="M17" s="78">
        <f t="shared" si="2"/>
        <v>978</v>
      </c>
      <c r="N17" s="787" t="s">
        <v>309</v>
      </c>
      <c r="O17" s="1061"/>
    </row>
    <row r="18" spans="1:15" ht="18.75" customHeight="1">
      <c r="A18" s="1086"/>
      <c r="B18" s="229" t="s">
        <v>280</v>
      </c>
      <c r="C18" s="78">
        <v>62</v>
      </c>
      <c r="D18" s="78">
        <v>1059</v>
      </c>
      <c r="E18" s="78">
        <v>8</v>
      </c>
      <c r="F18" s="78">
        <v>92</v>
      </c>
      <c r="G18" s="78">
        <v>0</v>
      </c>
      <c r="H18" s="78">
        <v>1</v>
      </c>
      <c r="I18" s="78">
        <v>14</v>
      </c>
      <c r="J18" s="78">
        <v>22</v>
      </c>
      <c r="K18" s="78">
        <f t="shared" si="0"/>
        <v>84</v>
      </c>
      <c r="L18" s="78">
        <f t="shared" si="1"/>
        <v>1174</v>
      </c>
      <c r="M18" s="78">
        <f t="shared" si="2"/>
        <v>1258</v>
      </c>
      <c r="N18" s="787" t="s">
        <v>310</v>
      </c>
      <c r="O18" s="1061"/>
    </row>
    <row r="19" spans="1:15" ht="18.75" customHeight="1">
      <c r="A19" s="1086"/>
      <c r="B19" s="229" t="s">
        <v>281</v>
      </c>
      <c r="C19" s="78">
        <v>36</v>
      </c>
      <c r="D19" s="78">
        <v>602</v>
      </c>
      <c r="E19" s="78">
        <v>2</v>
      </c>
      <c r="F19" s="78">
        <v>62</v>
      </c>
      <c r="G19" s="78">
        <v>3</v>
      </c>
      <c r="H19" s="78">
        <v>11</v>
      </c>
      <c r="I19" s="78">
        <v>8</v>
      </c>
      <c r="J19" s="78">
        <v>3</v>
      </c>
      <c r="K19" s="78">
        <f t="shared" si="0"/>
        <v>49</v>
      </c>
      <c r="L19" s="78">
        <f t="shared" si="1"/>
        <v>678</v>
      </c>
      <c r="M19" s="78">
        <f t="shared" si="2"/>
        <v>727</v>
      </c>
      <c r="N19" s="787" t="s">
        <v>311</v>
      </c>
      <c r="O19" s="1061"/>
    </row>
    <row r="20" spans="1:15" ht="18.75" customHeight="1">
      <c r="A20" s="1081" t="s">
        <v>63</v>
      </c>
      <c r="B20" s="1081"/>
      <c r="C20" s="348">
        <v>87</v>
      </c>
      <c r="D20" s="348">
        <v>330</v>
      </c>
      <c r="E20" s="78">
        <v>0</v>
      </c>
      <c r="F20" s="348">
        <v>0</v>
      </c>
      <c r="G20" s="78">
        <v>0</v>
      </c>
      <c r="H20" s="348">
        <v>0</v>
      </c>
      <c r="I20" s="348">
        <v>0</v>
      </c>
      <c r="J20" s="251">
        <v>0</v>
      </c>
      <c r="K20" s="78">
        <f t="shared" si="0"/>
        <v>87</v>
      </c>
      <c r="L20" s="78">
        <f t="shared" si="1"/>
        <v>330</v>
      </c>
      <c r="M20" s="78">
        <f t="shared" si="2"/>
        <v>417</v>
      </c>
      <c r="N20" s="1056" t="s">
        <v>297</v>
      </c>
      <c r="O20" s="1056"/>
    </row>
    <row r="21" spans="1:15" ht="18.75" customHeight="1">
      <c r="A21" s="1081" t="s">
        <v>64</v>
      </c>
      <c r="B21" s="1081"/>
      <c r="C21" s="78">
        <v>80</v>
      </c>
      <c r="D21" s="78">
        <v>685</v>
      </c>
      <c r="E21" s="78">
        <v>20</v>
      </c>
      <c r="F21" s="78">
        <v>102</v>
      </c>
      <c r="G21" s="78">
        <v>1</v>
      </c>
      <c r="H21" s="78">
        <v>6</v>
      </c>
      <c r="I21" s="78">
        <v>32</v>
      </c>
      <c r="J21" s="78">
        <v>54</v>
      </c>
      <c r="K21" s="78">
        <f t="shared" si="0"/>
        <v>133</v>
      </c>
      <c r="L21" s="78">
        <f t="shared" si="1"/>
        <v>847</v>
      </c>
      <c r="M21" s="78">
        <f t="shared" si="2"/>
        <v>980</v>
      </c>
      <c r="N21" s="1056" t="s">
        <v>186</v>
      </c>
      <c r="O21" s="1056"/>
    </row>
    <row r="22" spans="1:15" ht="18.75" customHeight="1">
      <c r="A22" s="1081" t="s">
        <v>65</v>
      </c>
      <c r="B22" s="1081"/>
      <c r="C22" s="78">
        <v>200</v>
      </c>
      <c r="D22" s="78">
        <v>806</v>
      </c>
      <c r="E22" s="78">
        <v>15</v>
      </c>
      <c r="F22" s="78">
        <v>101</v>
      </c>
      <c r="G22" s="78">
        <v>1</v>
      </c>
      <c r="H22" s="78">
        <v>21</v>
      </c>
      <c r="I22" s="78">
        <v>16</v>
      </c>
      <c r="J22" s="78">
        <v>18</v>
      </c>
      <c r="K22" s="78">
        <f t="shared" si="0"/>
        <v>232</v>
      </c>
      <c r="L22" s="78">
        <f t="shared" si="1"/>
        <v>946</v>
      </c>
      <c r="M22" s="78">
        <f t="shared" si="2"/>
        <v>1178</v>
      </c>
      <c r="N22" s="1056" t="s">
        <v>187</v>
      </c>
      <c r="O22" s="1056"/>
    </row>
    <row r="23" spans="1:15" ht="18.75" customHeight="1">
      <c r="A23" s="1081" t="s">
        <v>66</v>
      </c>
      <c r="B23" s="1081"/>
      <c r="C23" s="78">
        <v>197</v>
      </c>
      <c r="D23" s="78">
        <v>1615</v>
      </c>
      <c r="E23" s="78">
        <v>21</v>
      </c>
      <c r="F23" s="78">
        <v>154</v>
      </c>
      <c r="G23" s="78">
        <v>3</v>
      </c>
      <c r="H23" s="78">
        <v>25</v>
      </c>
      <c r="I23" s="78">
        <v>68</v>
      </c>
      <c r="J23" s="78">
        <v>20</v>
      </c>
      <c r="K23" s="78">
        <f t="shared" si="0"/>
        <v>289</v>
      </c>
      <c r="L23" s="78">
        <f t="shared" si="1"/>
        <v>1814</v>
      </c>
      <c r="M23" s="78">
        <f t="shared" si="2"/>
        <v>2103</v>
      </c>
      <c r="N23" s="1056" t="s">
        <v>303</v>
      </c>
      <c r="O23" s="1056"/>
    </row>
    <row r="24" spans="1:15" ht="18.75" customHeight="1">
      <c r="A24" s="1081" t="s">
        <v>134</v>
      </c>
      <c r="B24" s="1081"/>
      <c r="C24" s="78">
        <v>117</v>
      </c>
      <c r="D24" s="78">
        <v>318</v>
      </c>
      <c r="E24" s="78">
        <v>55</v>
      </c>
      <c r="F24" s="78">
        <v>214</v>
      </c>
      <c r="G24" s="78">
        <v>2</v>
      </c>
      <c r="H24" s="78">
        <v>8</v>
      </c>
      <c r="I24" s="78">
        <v>0</v>
      </c>
      <c r="J24" s="78">
        <v>0</v>
      </c>
      <c r="K24" s="78">
        <f t="shared" si="0"/>
        <v>174</v>
      </c>
      <c r="L24" s="78">
        <f t="shared" si="1"/>
        <v>540</v>
      </c>
      <c r="M24" s="78">
        <f t="shared" si="2"/>
        <v>714</v>
      </c>
      <c r="N24" s="1056" t="s">
        <v>304</v>
      </c>
      <c r="O24" s="1056"/>
    </row>
    <row r="25" spans="1:15" ht="18.75" customHeight="1">
      <c r="A25" s="1081" t="s">
        <v>68</v>
      </c>
      <c r="B25" s="1081"/>
      <c r="C25" s="78">
        <v>31</v>
      </c>
      <c r="D25" s="78">
        <v>250</v>
      </c>
      <c r="E25" s="78">
        <v>0</v>
      </c>
      <c r="F25" s="78">
        <v>37</v>
      </c>
      <c r="G25" s="78">
        <v>0</v>
      </c>
      <c r="H25" s="78">
        <v>6</v>
      </c>
      <c r="I25" s="78">
        <v>16</v>
      </c>
      <c r="J25" s="78">
        <v>14</v>
      </c>
      <c r="K25" s="78">
        <f t="shared" si="0"/>
        <v>47</v>
      </c>
      <c r="L25" s="78">
        <f t="shared" si="1"/>
        <v>307</v>
      </c>
      <c r="M25" s="78">
        <f t="shared" si="2"/>
        <v>354</v>
      </c>
      <c r="N25" s="1056" t="s">
        <v>305</v>
      </c>
      <c r="O25" s="1056"/>
    </row>
    <row r="26" spans="1:15" ht="18.75" customHeight="1">
      <c r="A26" s="1081" t="s">
        <v>69</v>
      </c>
      <c r="B26" s="1081"/>
      <c r="C26" s="78">
        <v>51</v>
      </c>
      <c r="D26" s="78">
        <v>270</v>
      </c>
      <c r="E26" s="78">
        <v>8</v>
      </c>
      <c r="F26" s="78">
        <v>39</v>
      </c>
      <c r="G26" s="78">
        <v>2</v>
      </c>
      <c r="H26" s="78">
        <v>0</v>
      </c>
      <c r="I26" s="78">
        <v>33</v>
      </c>
      <c r="J26" s="78">
        <v>13</v>
      </c>
      <c r="K26" s="78">
        <f t="shared" si="0"/>
        <v>94</v>
      </c>
      <c r="L26" s="78">
        <f t="shared" si="1"/>
        <v>322</v>
      </c>
      <c r="M26" s="78">
        <f t="shared" si="2"/>
        <v>416</v>
      </c>
      <c r="N26" s="1056" t="s">
        <v>191</v>
      </c>
      <c r="O26" s="1056"/>
    </row>
    <row r="27" spans="1:15" ht="18.75" customHeight="1">
      <c r="A27" s="1081" t="s">
        <v>70</v>
      </c>
      <c r="B27" s="1081"/>
      <c r="C27" s="78">
        <v>191</v>
      </c>
      <c r="D27" s="78">
        <v>492</v>
      </c>
      <c r="E27" s="78">
        <v>116</v>
      </c>
      <c r="F27" s="78">
        <v>253</v>
      </c>
      <c r="G27" s="78">
        <v>52</v>
      </c>
      <c r="H27" s="78">
        <v>49</v>
      </c>
      <c r="I27" s="78">
        <v>86</v>
      </c>
      <c r="J27" s="78">
        <v>37</v>
      </c>
      <c r="K27" s="78">
        <f t="shared" si="0"/>
        <v>445</v>
      </c>
      <c r="L27" s="78">
        <f t="shared" si="1"/>
        <v>831</v>
      </c>
      <c r="M27" s="78">
        <f t="shared" si="2"/>
        <v>1276</v>
      </c>
      <c r="N27" s="1056" t="s">
        <v>192</v>
      </c>
      <c r="O27" s="1056"/>
    </row>
    <row r="28" spans="1:15" ht="18.75" customHeight="1">
      <c r="A28" s="1081" t="s">
        <v>71</v>
      </c>
      <c r="B28" s="1081"/>
      <c r="C28" s="78">
        <v>5</v>
      </c>
      <c r="D28" s="78">
        <v>7</v>
      </c>
      <c r="E28" s="78">
        <v>23</v>
      </c>
      <c r="F28" s="78">
        <v>27</v>
      </c>
      <c r="G28" s="78">
        <v>33</v>
      </c>
      <c r="H28" s="78">
        <v>35</v>
      </c>
      <c r="I28" s="78">
        <v>25</v>
      </c>
      <c r="J28" s="78">
        <v>18</v>
      </c>
      <c r="K28" s="78">
        <f t="shared" si="0"/>
        <v>86</v>
      </c>
      <c r="L28" s="78">
        <f t="shared" si="1"/>
        <v>87</v>
      </c>
      <c r="M28" s="78">
        <f t="shared" si="2"/>
        <v>173</v>
      </c>
      <c r="N28" s="1056" t="s">
        <v>193</v>
      </c>
      <c r="O28" s="1056"/>
    </row>
    <row r="29" spans="1:15" ht="18.75" customHeight="1" thickBot="1">
      <c r="A29" s="1083" t="s">
        <v>72</v>
      </c>
      <c r="B29" s="1083"/>
      <c r="C29" s="173">
        <v>215</v>
      </c>
      <c r="D29" s="173">
        <v>1685</v>
      </c>
      <c r="E29" s="173">
        <v>40</v>
      </c>
      <c r="F29" s="173">
        <v>153</v>
      </c>
      <c r="G29" s="173">
        <v>0</v>
      </c>
      <c r="H29" s="173">
        <v>0</v>
      </c>
      <c r="I29" s="173">
        <v>1</v>
      </c>
      <c r="J29" s="173">
        <v>0</v>
      </c>
      <c r="K29" s="173">
        <f t="shared" si="0"/>
        <v>256</v>
      </c>
      <c r="L29" s="173">
        <f t="shared" si="1"/>
        <v>1838</v>
      </c>
      <c r="M29" s="173">
        <f t="shared" si="2"/>
        <v>2094</v>
      </c>
      <c r="N29" s="1062" t="s">
        <v>298</v>
      </c>
      <c r="O29" s="1062"/>
    </row>
    <row r="30" spans="1:15" ht="18.75" customHeight="1" thickBot="1">
      <c r="A30" s="1076" t="s">
        <v>32</v>
      </c>
      <c r="B30" s="1076"/>
      <c r="C30" s="400">
        <f>SUM(C10:C29)</f>
        <v>1758</v>
      </c>
      <c r="D30" s="400">
        <f t="shared" ref="D30:M30" si="3">SUM(D10:D29)</f>
        <v>13554</v>
      </c>
      <c r="E30" s="400">
        <f t="shared" si="3"/>
        <v>376</v>
      </c>
      <c r="F30" s="400">
        <f t="shared" si="3"/>
        <v>2072</v>
      </c>
      <c r="G30" s="400">
        <f t="shared" si="3"/>
        <v>135</v>
      </c>
      <c r="H30" s="400">
        <f t="shared" si="3"/>
        <v>293</v>
      </c>
      <c r="I30" s="400">
        <f t="shared" si="3"/>
        <v>450</v>
      </c>
      <c r="J30" s="400">
        <f t="shared" si="3"/>
        <v>407</v>
      </c>
      <c r="K30" s="400">
        <f t="shared" si="3"/>
        <v>2719</v>
      </c>
      <c r="L30" s="400">
        <f t="shared" si="3"/>
        <v>16326</v>
      </c>
      <c r="M30" s="400">
        <f t="shared" si="3"/>
        <v>19045</v>
      </c>
      <c r="N30" s="1104" t="s">
        <v>175</v>
      </c>
      <c r="O30" s="1104"/>
    </row>
    <row r="31" spans="1:15" ht="13.5" thickTop="1">
      <c r="N31" s="458"/>
      <c r="O31" s="458"/>
    </row>
    <row r="32" spans="1:15">
      <c r="N32" s="458"/>
      <c r="O32" s="458"/>
    </row>
    <row r="33" spans="14:15">
      <c r="N33" s="458"/>
      <c r="O33" s="458"/>
    </row>
    <row r="34" spans="14:15">
      <c r="N34" s="458"/>
      <c r="O34" s="458"/>
    </row>
    <row r="35" spans="14:15">
      <c r="N35" s="458"/>
      <c r="O35" s="458"/>
    </row>
    <row r="36" spans="14:15">
      <c r="N36" s="458"/>
      <c r="O36" s="458"/>
    </row>
    <row r="37" spans="14:15">
      <c r="N37" s="458"/>
      <c r="O37" s="458"/>
    </row>
    <row r="38" spans="14:15">
      <c r="N38" s="458"/>
      <c r="O38" s="458"/>
    </row>
    <row r="39" spans="14:15">
      <c r="N39" s="458"/>
      <c r="O39" s="458"/>
    </row>
    <row r="40" spans="14:15">
      <c r="N40" s="458"/>
      <c r="O40" s="458"/>
    </row>
    <row r="41" spans="14:15">
      <c r="N41" s="458"/>
      <c r="O41" s="458"/>
    </row>
    <row r="42" spans="14:15">
      <c r="N42" s="458"/>
      <c r="O42" s="458"/>
    </row>
    <row r="43" spans="14:15">
      <c r="N43" s="458"/>
      <c r="O43" s="458"/>
    </row>
    <row r="44" spans="14:15">
      <c r="N44" s="458"/>
      <c r="O44" s="458"/>
    </row>
    <row r="45" spans="14:15">
      <c r="N45" s="458"/>
      <c r="O45" s="458"/>
    </row>
    <row r="46" spans="14:15">
      <c r="N46" s="458"/>
      <c r="O46" s="458"/>
    </row>
    <row r="47" spans="14:15">
      <c r="N47" s="458"/>
      <c r="O47" s="458"/>
    </row>
    <row r="48" spans="14:15">
      <c r="N48" s="458"/>
      <c r="O48" s="458"/>
    </row>
    <row r="49" spans="14:15">
      <c r="N49" s="458"/>
      <c r="O49" s="458"/>
    </row>
    <row r="50" spans="14:15">
      <c r="N50" s="458"/>
      <c r="O50" s="458"/>
    </row>
    <row r="51" spans="14:15">
      <c r="N51" s="458"/>
      <c r="O51" s="458"/>
    </row>
    <row r="52" spans="14:15">
      <c r="N52" s="458"/>
      <c r="O52" s="458"/>
    </row>
    <row r="53" spans="14:15">
      <c r="N53" s="458"/>
      <c r="O53" s="458"/>
    </row>
    <row r="54" spans="14:15">
      <c r="N54" s="458"/>
      <c r="O54" s="458"/>
    </row>
    <row r="55" spans="14:15">
      <c r="N55" s="458"/>
      <c r="O55" s="458"/>
    </row>
    <row r="56" spans="14:15">
      <c r="N56" s="458"/>
      <c r="O56" s="458"/>
    </row>
    <row r="118" spans="3:9">
      <c r="C118" s="202"/>
      <c r="D118" s="202"/>
      <c r="E118" s="202"/>
      <c r="F118" s="202"/>
      <c r="G118" s="202"/>
      <c r="H118" s="202"/>
      <c r="I118" s="202"/>
    </row>
    <row r="119" spans="3:9">
      <c r="C119" s="202"/>
      <c r="D119" s="202"/>
      <c r="E119" s="202"/>
      <c r="F119" s="202"/>
      <c r="G119" s="202"/>
      <c r="H119" s="202"/>
      <c r="I119" s="202"/>
    </row>
    <row r="120" spans="3:9">
      <c r="C120" s="202"/>
      <c r="D120" s="202"/>
      <c r="E120" s="202"/>
      <c r="F120" s="202"/>
      <c r="G120" s="202"/>
      <c r="H120" s="202"/>
      <c r="I120" s="202"/>
    </row>
    <row r="121" spans="3:9">
      <c r="C121" s="202"/>
      <c r="D121" s="202"/>
      <c r="E121" s="202"/>
      <c r="F121" s="202"/>
      <c r="G121" s="202"/>
      <c r="H121" s="202"/>
      <c r="I121" s="202"/>
    </row>
  </sheetData>
  <protectedRanges>
    <protectedRange sqref="C20:H20" name="نطاق1"/>
  </protectedRanges>
  <mergeCells count="48">
    <mergeCell ref="A10:B10"/>
    <mergeCell ref="N10:O10"/>
    <mergeCell ref="A28:B28"/>
    <mergeCell ref="N28:O28"/>
    <mergeCell ref="A29:B29"/>
    <mergeCell ref="N29:O29"/>
    <mergeCell ref="A22:B22"/>
    <mergeCell ref="N22:O22"/>
    <mergeCell ref="A23:B23"/>
    <mergeCell ref="N23:O23"/>
    <mergeCell ref="A24:B24"/>
    <mergeCell ref="N24:O24"/>
    <mergeCell ref="A14:A19"/>
    <mergeCell ref="O14:O19"/>
    <mergeCell ref="A20:B20"/>
    <mergeCell ref="N20:O20"/>
    <mergeCell ref="A21:B21"/>
    <mergeCell ref="A30:B30"/>
    <mergeCell ref="N30:O30"/>
    <mergeCell ref="A25:B25"/>
    <mergeCell ref="N25:O25"/>
    <mergeCell ref="A26:B26"/>
    <mergeCell ref="N26:O26"/>
    <mergeCell ref="A27:B27"/>
    <mergeCell ref="N27:O27"/>
    <mergeCell ref="N21:O21"/>
    <mergeCell ref="A11:B11"/>
    <mergeCell ref="N11:O11"/>
    <mergeCell ref="A12:B12"/>
    <mergeCell ref="N12:O12"/>
    <mergeCell ref="A13:B13"/>
    <mergeCell ref="N13:O13"/>
    <mergeCell ref="K7:M7"/>
    <mergeCell ref="A1:O1"/>
    <mergeCell ref="A2:O2"/>
    <mergeCell ref="A3:B3"/>
    <mergeCell ref="N3:O3"/>
    <mergeCell ref="A4:B9"/>
    <mergeCell ref="C4:J4"/>
    <mergeCell ref="K4:M6"/>
    <mergeCell ref="N4:O9"/>
    <mergeCell ref="C5:J5"/>
    <mergeCell ref="C6:D6"/>
    <mergeCell ref="E6:F7"/>
    <mergeCell ref="G6:H7"/>
    <mergeCell ref="I6:J6"/>
    <mergeCell ref="C7:D7"/>
    <mergeCell ref="I7:J7"/>
  </mergeCells>
  <printOptions horizontalCentered="1"/>
  <pageMargins left="1" right="1" top="1" bottom="1" header="1" footer="1"/>
  <pageSetup paperSize="9" scale="80" firstPageNumber="61" orientation="landscape" useFirstPageNumber="1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5" tint="-0.249977111117893"/>
  </sheetPr>
  <dimension ref="A1:AD121"/>
  <sheetViews>
    <sheetView rightToLeft="1" view="pageBreakPreview" zoomScale="75" zoomScaleSheetLayoutView="75" workbookViewId="0">
      <selection activeCell="C4" sqref="C4:L4"/>
    </sheetView>
  </sheetViews>
  <sheetFormatPr defaultRowHeight="12.75"/>
  <cols>
    <col min="1" max="1" width="4.42578125" style="146" customWidth="1"/>
    <col min="2" max="2" width="10.28515625" style="146" customWidth="1"/>
    <col min="3" max="3" width="7.85546875" style="146" customWidth="1"/>
    <col min="4" max="4" width="9.140625" style="146" customWidth="1"/>
    <col min="5" max="5" width="8.85546875" style="146" customWidth="1"/>
    <col min="6" max="6" width="9.85546875" style="146" customWidth="1"/>
    <col min="7" max="7" width="8.5703125" style="146" customWidth="1"/>
    <col min="8" max="9" width="9.85546875" style="146" customWidth="1"/>
    <col min="10" max="10" width="9.140625" style="146" customWidth="1"/>
    <col min="11" max="11" width="7.5703125" style="146" customWidth="1"/>
    <col min="12" max="12" width="10.28515625" style="146" customWidth="1"/>
    <col min="13" max="13" width="8.5703125" style="146" customWidth="1"/>
    <col min="14" max="14" width="9.140625" style="146" customWidth="1"/>
    <col min="15" max="15" width="9.28515625" style="146" customWidth="1"/>
    <col min="16" max="16" width="8.85546875" style="146" customWidth="1"/>
    <col min="17" max="17" width="9.28515625" style="146" customWidth="1"/>
    <col min="18" max="18" width="7.7109375" style="146" customWidth="1"/>
    <col min="19" max="19" width="16" style="146" customWidth="1"/>
    <col min="20" max="20" width="4.85546875" style="146" customWidth="1"/>
    <col min="21" max="23" width="9.140625" style="146"/>
    <col min="24" max="24" width="11.5703125" style="146" bestFit="1" customWidth="1"/>
    <col min="25" max="16384" width="9.140625" style="146"/>
  </cols>
  <sheetData>
    <row r="1" spans="1:30" ht="24" customHeight="1">
      <c r="A1" s="1138" t="s">
        <v>889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566"/>
      <c r="V1" s="566"/>
      <c r="W1" s="566"/>
      <c r="X1" s="566"/>
    </row>
    <row r="2" spans="1:30" ht="25.5" customHeight="1">
      <c r="A2" s="1139" t="s">
        <v>891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566"/>
      <c r="V2" s="566"/>
      <c r="W2" s="566"/>
      <c r="X2" s="566"/>
    </row>
    <row r="3" spans="1:30" ht="26.25" customHeight="1" thickBot="1">
      <c r="A3" s="1100" t="s">
        <v>1257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208"/>
      <c r="M3" s="752"/>
      <c r="N3" s="752"/>
      <c r="O3" s="752"/>
      <c r="P3" s="752"/>
      <c r="Q3" s="752"/>
      <c r="R3" s="752"/>
      <c r="S3" s="1116" t="s">
        <v>1258</v>
      </c>
      <c r="T3" s="1116"/>
      <c r="U3" s="217"/>
      <c r="V3" s="217"/>
      <c r="W3" s="217"/>
      <c r="X3" s="217"/>
      <c r="Y3" s="217"/>
      <c r="Z3" s="217"/>
      <c r="AA3" s="217"/>
      <c r="AB3" s="217"/>
      <c r="AC3" s="217"/>
      <c r="AD3" s="217"/>
    </row>
    <row r="4" spans="1:30" ht="51" customHeight="1" thickTop="1">
      <c r="A4" s="1072" t="s">
        <v>40</v>
      </c>
      <c r="B4" s="1072"/>
      <c r="C4" s="1072" t="s">
        <v>497</v>
      </c>
      <c r="D4" s="1072"/>
      <c r="E4" s="1072"/>
      <c r="F4" s="1072"/>
      <c r="G4" s="1072"/>
      <c r="H4" s="1072"/>
      <c r="I4" s="1072"/>
      <c r="J4" s="1072"/>
      <c r="K4" s="1072"/>
      <c r="L4" s="1072"/>
      <c r="M4" s="1072" t="s">
        <v>473</v>
      </c>
      <c r="N4" s="1072"/>
      <c r="O4" s="1072"/>
      <c r="P4" s="1102" t="s">
        <v>498</v>
      </c>
      <c r="Q4" s="1102"/>
      <c r="R4" s="1102"/>
      <c r="S4" s="1074" t="s">
        <v>174</v>
      </c>
      <c r="T4" s="1074"/>
      <c r="X4" s="146" t="s">
        <v>489</v>
      </c>
    </row>
    <row r="5" spans="1:30" ht="24" customHeight="1">
      <c r="A5" s="1092"/>
      <c r="B5" s="1092"/>
      <c r="C5" s="1096" t="s">
        <v>499</v>
      </c>
      <c r="D5" s="1096"/>
      <c r="E5" s="1096"/>
      <c r="F5" s="1096"/>
      <c r="G5" s="1096"/>
      <c r="H5" s="1096"/>
      <c r="I5" s="1096"/>
      <c r="J5" s="1096"/>
      <c r="K5" s="1096"/>
      <c r="L5" s="1096"/>
      <c r="M5" s="1092"/>
      <c r="N5" s="1092"/>
      <c r="O5" s="1092"/>
      <c r="P5" s="1094" t="s">
        <v>500</v>
      </c>
      <c r="Q5" s="1094"/>
      <c r="R5" s="1094"/>
      <c r="S5" s="1096"/>
      <c r="T5" s="1096"/>
    </row>
    <row r="6" spans="1:30" ht="19.5" customHeight="1">
      <c r="A6" s="1092"/>
      <c r="B6" s="1092"/>
      <c r="C6" s="1207" t="s">
        <v>501</v>
      </c>
      <c r="D6" s="1207"/>
      <c r="E6" s="1208" t="s">
        <v>502</v>
      </c>
      <c r="F6" s="1208"/>
      <c r="G6" s="1208" t="s">
        <v>503</v>
      </c>
      <c r="H6" s="1208"/>
      <c r="I6" s="1208" t="s">
        <v>504</v>
      </c>
      <c r="J6" s="1208"/>
      <c r="K6" s="1209" t="s">
        <v>505</v>
      </c>
      <c r="L6" s="1209"/>
      <c r="M6" s="1096" t="s">
        <v>175</v>
      </c>
      <c r="N6" s="1096"/>
      <c r="O6" s="1096"/>
      <c r="P6" s="1094"/>
      <c r="Q6" s="1094"/>
      <c r="R6" s="1094"/>
      <c r="S6" s="1096"/>
      <c r="T6" s="1096"/>
    </row>
    <row r="7" spans="1:30" ht="22.5" customHeight="1">
      <c r="A7" s="1092"/>
      <c r="B7" s="1092"/>
      <c r="C7" s="1096" t="s">
        <v>506</v>
      </c>
      <c r="D7" s="1096"/>
      <c r="E7" s="1208"/>
      <c r="F7" s="1208"/>
      <c r="G7" s="1208"/>
      <c r="H7" s="1208"/>
      <c r="I7" s="1208"/>
      <c r="J7" s="1208"/>
      <c r="K7" s="1096" t="s">
        <v>507</v>
      </c>
      <c r="L7" s="1096"/>
      <c r="M7" s="1096"/>
      <c r="N7" s="1096"/>
      <c r="O7" s="1096"/>
      <c r="P7" s="1094"/>
      <c r="Q7" s="1094"/>
      <c r="R7" s="1094"/>
      <c r="S7" s="1096"/>
      <c r="T7" s="1096"/>
    </row>
    <row r="8" spans="1:30" ht="22.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102</v>
      </c>
      <c r="N8" s="786" t="s">
        <v>103</v>
      </c>
      <c r="O8" s="786" t="s">
        <v>35</v>
      </c>
      <c r="P8" s="786" t="s">
        <v>102</v>
      </c>
      <c r="Q8" s="786" t="s">
        <v>103</v>
      </c>
      <c r="R8" s="786" t="s">
        <v>35</v>
      </c>
      <c r="S8" s="1096"/>
      <c r="T8" s="1096"/>
    </row>
    <row r="9" spans="1:30" ht="22.5" customHeight="1" thickBot="1">
      <c r="A9" s="1092"/>
      <c r="B9" s="1092"/>
      <c r="C9" s="945" t="s">
        <v>352</v>
      </c>
      <c r="D9" s="945" t="s">
        <v>353</v>
      </c>
      <c r="E9" s="945" t="s">
        <v>352</v>
      </c>
      <c r="F9" s="945" t="s">
        <v>353</v>
      </c>
      <c r="G9" s="945" t="s">
        <v>352</v>
      </c>
      <c r="H9" s="945" t="s">
        <v>353</v>
      </c>
      <c r="I9" s="945" t="s">
        <v>352</v>
      </c>
      <c r="J9" s="945" t="s">
        <v>353</v>
      </c>
      <c r="K9" s="945" t="s">
        <v>352</v>
      </c>
      <c r="L9" s="945" t="s">
        <v>353</v>
      </c>
      <c r="M9" s="945" t="s">
        <v>352</v>
      </c>
      <c r="N9" s="945" t="s">
        <v>353</v>
      </c>
      <c r="O9" s="945" t="s">
        <v>175</v>
      </c>
      <c r="P9" s="945" t="s">
        <v>352</v>
      </c>
      <c r="Q9" s="945" t="s">
        <v>353</v>
      </c>
      <c r="R9" s="945" t="s">
        <v>175</v>
      </c>
      <c r="S9" s="1096"/>
      <c r="T9" s="1096"/>
    </row>
    <row r="10" spans="1:30" ht="19.5" customHeight="1">
      <c r="A10" s="1137" t="s">
        <v>52</v>
      </c>
      <c r="B10" s="1137"/>
      <c r="C10" s="288">
        <v>60</v>
      </c>
      <c r="D10" s="288">
        <v>367</v>
      </c>
      <c r="E10" s="288">
        <v>45</v>
      </c>
      <c r="F10" s="288">
        <v>270</v>
      </c>
      <c r="G10" s="288">
        <v>12</v>
      </c>
      <c r="H10" s="288">
        <v>86</v>
      </c>
      <c r="I10" s="288">
        <v>6</v>
      </c>
      <c r="J10" s="288">
        <v>42</v>
      </c>
      <c r="K10" s="288">
        <v>23</v>
      </c>
      <c r="L10" s="288">
        <v>25</v>
      </c>
      <c r="M10" s="288">
        <f>SUM(C10,E10,G10,I10,K10)</f>
        <v>146</v>
      </c>
      <c r="N10" s="288">
        <f>SUM(D10,F10,H10,J10,L10)</f>
        <v>790</v>
      </c>
      <c r="O10" s="288">
        <f>SUM(M10:N10)</f>
        <v>936</v>
      </c>
      <c r="P10" s="856">
        <v>0</v>
      </c>
      <c r="Q10" s="856">
        <v>1</v>
      </c>
      <c r="R10" s="856">
        <f>SUM(P10:Q10)</f>
        <v>1</v>
      </c>
      <c r="S10" s="1058" t="s">
        <v>671</v>
      </c>
      <c r="T10" s="1058"/>
    </row>
    <row r="11" spans="1:30" ht="19.5" customHeight="1">
      <c r="A11" s="1081" t="s">
        <v>53</v>
      </c>
      <c r="B11" s="1081"/>
      <c r="C11" s="78">
        <v>5</v>
      </c>
      <c r="D11" s="78">
        <v>30</v>
      </c>
      <c r="E11" s="78">
        <v>44</v>
      </c>
      <c r="F11" s="78">
        <v>160</v>
      </c>
      <c r="G11" s="78">
        <v>13</v>
      </c>
      <c r="H11" s="78">
        <v>19</v>
      </c>
      <c r="I11" s="78">
        <v>4</v>
      </c>
      <c r="J11" s="78">
        <v>13</v>
      </c>
      <c r="K11" s="78">
        <v>10</v>
      </c>
      <c r="L11" s="78">
        <v>2</v>
      </c>
      <c r="M11" s="78">
        <f t="shared" ref="M11:M29" si="0">SUM(C11,E11,G11,I11,K11)</f>
        <v>76</v>
      </c>
      <c r="N11" s="78">
        <f t="shared" ref="N11:N29" si="1">SUM(D11,F11,H11,J11,L11)</f>
        <v>224</v>
      </c>
      <c r="O11" s="78">
        <f t="shared" ref="O11:O29" si="2">SUM(M11:N11)</f>
        <v>300</v>
      </c>
      <c r="P11" s="78">
        <v>4</v>
      </c>
      <c r="Q11" s="78">
        <v>10</v>
      </c>
      <c r="R11" s="78">
        <f t="shared" ref="R11:R29" si="3">SUM(P11:Q11)</f>
        <v>14</v>
      </c>
      <c r="S11" s="1059" t="s">
        <v>302</v>
      </c>
      <c r="T11" s="1059"/>
      <c r="X11" s="225"/>
    </row>
    <row r="12" spans="1:30" ht="19.5" customHeight="1">
      <c r="A12" s="1081" t="s">
        <v>54</v>
      </c>
      <c r="B12" s="1081"/>
      <c r="C12" s="78">
        <v>24</v>
      </c>
      <c r="D12" s="78">
        <v>313</v>
      </c>
      <c r="E12" s="78">
        <v>19</v>
      </c>
      <c r="F12" s="78">
        <v>98</v>
      </c>
      <c r="G12" s="78">
        <v>10</v>
      </c>
      <c r="H12" s="78">
        <v>16</v>
      </c>
      <c r="I12" s="78">
        <v>3</v>
      </c>
      <c r="J12" s="78">
        <v>12</v>
      </c>
      <c r="K12" s="78">
        <v>48</v>
      </c>
      <c r="L12" s="78">
        <v>22</v>
      </c>
      <c r="M12" s="78">
        <f t="shared" si="0"/>
        <v>104</v>
      </c>
      <c r="N12" s="78">
        <f t="shared" si="1"/>
        <v>461</v>
      </c>
      <c r="O12" s="78">
        <f t="shared" si="2"/>
        <v>565</v>
      </c>
      <c r="P12" s="78">
        <v>24</v>
      </c>
      <c r="Q12" s="78">
        <v>132</v>
      </c>
      <c r="R12" s="78">
        <f t="shared" si="3"/>
        <v>156</v>
      </c>
      <c r="S12" s="1056" t="s">
        <v>184</v>
      </c>
      <c r="T12" s="1056"/>
    </row>
    <row r="13" spans="1:30" ht="19.5" customHeight="1">
      <c r="A13" s="1081" t="s">
        <v>55</v>
      </c>
      <c r="B13" s="1081"/>
      <c r="C13" s="78">
        <v>9</v>
      </c>
      <c r="D13" s="78">
        <v>232</v>
      </c>
      <c r="E13" s="78">
        <v>5</v>
      </c>
      <c r="F13" s="78">
        <v>91</v>
      </c>
      <c r="G13" s="78">
        <v>3</v>
      </c>
      <c r="H13" s="78">
        <v>17</v>
      </c>
      <c r="I13" s="78">
        <v>5</v>
      </c>
      <c r="J13" s="78">
        <v>10</v>
      </c>
      <c r="K13" s="78">
        <v>25</v>
      </c>
      <c r="L13" s="78">
        <v>17</v>
      </c>
      <c r="M13" s="78">
        <f t="shared" si="0"/>
        <v>47</v>
      </c>
      <c r="N13" s="78">
        <f t="shared" si="1"/>
        <v>367</v>
      </c>
      <c r="O13" s="78">
        <f t="shared" si="2"/>
        <v>414</v>
      </c>
      <c r="P13" s="78">
        <v>1</v>
      </c>
      <c r="Q13" s="78">
        <v>43</v>
      </c>
      <c r="R13" s="78">
        <f t="shared" si="3"/>
        <v>44</v>
      </c>
      <c r="S13" s="1056" t="s">
        <v>185</v>
      </c>
      <c r="T13" s="1056"/>
    </row>
    <row r="14" spans="1:30" ht="19.5" customHeight="1">
      <c r="A14" s="1086" t="s">
        <v>299</v>
      </c>
      <c r="B14" s="764" t="s">
        <v>282</v>
      </c>
      <c r="C14" s="78">
        <v>28</v>
      </c>
      <c r="D14" s="78">
        <v>761</v>
      </c>
      <c r="E14" s="78">
        <v>9</v>
      </c>
      <c r="F14" s="78">
        <v>249</v>
      </c>
      <c r="G14" s="78">
        <v>4</v>
      </c>
      <c r="H14" s="78">
        <v>50</v>
      </c>
      <c r="I14" s="78">
        <v>4</v>
      </c>
      <c r="J14" s="78">
        <v>52</v>
      </c>
      <c r="K14" s="78">
        <v>35</v>
      </c>
      <c r="L14" s="78">
        <v>30</v>
      </c>
      <c r="M14" s="78">
        <f t="shared" si="0"/>
        <v>80</v>
      </c>
      <c r="N14" s="78">
        <f t="shared" si="1"/>
        <v>1142</v>
      </c>
      <c r="O14" s="78">
        <f t="shared" si="2"/>
        <v>1222</v>
      </c>
      <c r="P14" s="78">
        <v>0</v>
      </c>
      <c r="Q14" s="78">
        <v>0</v>
      </c>
      <c r="R14" s="78">
        <f t="shared" si="3"/>
        <v>0</v>
      </c>
      <c r="S14" s="787" t="s">
        <v>306</v>
      </c>
      <c r="T14" s="1061" t="s">
        <v>173</v>
      </c>
    </row>
    <row r="15" spans="1:30" ht="19.5" customHeight="1">
      <c r="A15" s="1086"/>
      <c r="B15" s="764" t="s">
        <v>283</v>
      </c>
      <c r="C15" s="78">
        <v>89</v>
      </c>
      <c r="D15" s="78">
        <v>1411</v>
      </c>
      <c r="E15" s="78">
        <v>40</v>
      </c>
      <c r="F15" s="78">
        <v>762</v>
      </c>
      <c r="G15" s="78">
        <v>13</v>
      </c>
      <c r="H15" s="78">
        <v>167</v>
      </c>
      <c r="I15" s="78">
        <v>26</v>
      </c>
      <c r="J15" s="78">
        <v>97</v>
      </c>
      <c r="K15" s="78">
        <v>39</v>
      </c>
      <c r="L15" s="78">
        <v>63</v>
      </c>
      <c r="M15" s="78">
        <f t="shared" si="0"/>
        <v>207</v>
      </c>
      <c r="N15" s="78">
        <f t="shared" si="1"/>
        <v>2500</v>
      </c>
      <c r="O15" s="78">
        <f t="shared" si="2"/>
        <v>2707</v>
      </c>
      <c r="P15" s="78">
        <v>12</v>
      </c>
      <c r="Q15" s="78">
        <v>77</v>
      </c>
      <c r="R15" s="78">
        <f t="shared" si="3"/>
        <v>89</v>
      </c>
      <c r="S15" s="787" t="s">
        <v>307</v>
      </c>
      <c r="T15" s="1061"/>
    </row>
    <row r="16" spans="1:30" ht="19.5" customHeight="1">
      <c r="A16" s="1086"/>
      <c r="B16" s="764" t="s">
        <v>284</v>
      </c>
      <c r="C16" s="78">
        <v>9</v>
      </c>
      <c r="D16" s="78">
        <v>174</v>
      </c>
      <c r="E16" s="78">
        <v>0</v>
      </c>
      <c r="F16" s="78">
        <v>22</v>
      </c>
      <c r="G16" s="78">
        <v>0</v>
      </c>
      <c r="H16" s="78">
        <v>11</v>
      </c>
      <c r="I16" s="78">
        <v>6</v>
      </c>
      <c r="J16" s="78">
        <v>1</v>
      </c>
      <c r="K16" s="78">
        <v>8</v>
      </c>
      <c r="L16" s="78">
        <v>2</v>
      </c>
      <c r="M16" s="78">
        <f t="shared" si="0"/>
        <v>23</v>
      </c>
      <c r="N16" s="78">
        <f t="shared" si="1"/>
        <v>210</v>
      </c>
      <c r="O16" s="78">
        <f t="shared" si="2"/>
        <v>233</v>
      </c>
      <c r="P16" s="78">
        <v>1</v>
      </c>
      <c r="Q16" s="78">
        <v>44</v>
      </c>
      <c r="R16" s="78">
        <f t="shared" si="3"/>
        <v>45</v>
      </c>
      <c r="S16" s="787" t="s">
        <v>308</v>
      </c>
      <c r="T16" s="1061"/>
    </row>
    <row r="17" spans="1:20" ht="19.5" customHeight="1">
      <c r="A17" s="1086"/>
      <c r="B17" s="764" t="s">
        <v>279</v>
      </c>
      <c r="C17" s="78">
        <v>33</v>
      </c>
      <c r="D17" s="78">
        <v>503</v>
      </c>
      <c r="E17" s="78">
        <v>6</v>
      </c>
      <c r="F17" s="78">
        <v>214</v>
      </c>
      <c r="G17" s="78">
        <v>2</v>
      </c>
      <c r="H17" s="78">
        <v>109</v>
      </c>
      <c r="I17" s="78">
        <v>4</v>
      </c>
      <c r="J17" s="78">
        <v>60</v>
      </c>
      <c r="K17" s="78">
        <v>15</v>
      </c>
      <c r="L17" s="78">
        <v>32</v>
      </c>
      <c r="M17" s="78">
        <f t="shared" si="0"/>
        <v>60</v>
      </c>
      <c r="N17" s="78">
        <f t="shared" si="1"/>
        <v>918</v>
      </c>
      <c r="O17" s="78">
        <f t="shared" si="2"/>
        <v>978</v>
      </c>
      <c r="P17" s="78">
        <v>0</v>
      </c>
      <c r="Q17" s="78">
        <v>0</v>
      </c>
      <c r="R17" s="78">
        <f t="shared" si="3"/>
        <v>0</v>
      </c>
      <c r="S17" s="787" t="s">
        <v>309</v>
      </c>
      <c r="T17" s="1061"/>
    </row>
    <row r="18" spans="1:20" ht="19.5" customHeight="1">
      <c r="A18" s="1086"/>
      <c r="B18" s="764" t="s">
        <v>280</v>
      </c>
      <c r="C18" s="78">
        <v>23</v>
      </c>
      <c r="D18" s="78">
        <v>682</v>
      </c>
      <c r="E18" s="78">
        <v>15</v>
      </c>
      <c r="F18" s="78">
        <v>314</v>
      </c>
      <c r="G18" s="78">
        <v>6</v>
      </c>
      <c r="H18" s="78">
        <v>94</v>
      </c>
      <c r="I18" s="78">
        <v>9</v>
      </c>
      <c r="J18" s="78">
        <v>44</v>
      </c>
      <c r="K18" s="78">
        <v>31</v>
      </c>
      <c r="L18" s="78">
        <v>40</v>
      </c>
      <c r="M18" s="78">
        <f t="shared" si="0"/>
        <v>84</v>
      </c>
      <c r="N18" s="78">
        <f t="shared" si="1"/>
        <v>1174</v>
      </c>
      <c r="O18" s="78">
        <f t="shared" si="2"/>
        <v>1258</v>
      </c>
      <c r="P18" s="78">
        <v>0</v>
      </c>
      <c r="Q18" s="78">
        <v>0</v>
      </c>
      <c r="R18" s="78">
        <f t="shared" si="3"/>
        <v>0</v>
      </c>
      <c r="S18" s="787" t="s">
        <v>310</v>
      </c>
      <c r="T18" s="1061"/>
    </row>
    <row r="19" spans="1:20" ht="19.5" customHeight="1">
      <c r="A19" s="1086"/>
      <c r="B19" s="764" t="s">
        <v>281</v>
      </c>
      <c r="C19" s="78">
        <v>16</v>
      </c>
      <c r="D19" s="78">
        <v>359</v>
      </c>
      <c r="E19" s="78">
        <v>9</v>
      </c>
      <c r="F19" s="78">
        <v>238</v>
      </c>
      <c r="G19" s="78">
        <v>1</v>
      </c>
      <c r="H19" s="78">
        <v>48</v>
      </c>
      <c r="I19" s="78">
        <v>3</v>
      </c>
      <c r="J19" s="78">
        <v>25</v>
      </c>
      <c r="K19" s="78">
        <v>20</v>
      </c>
      <c r="L19" s="78">
        <v>8</v>
      </c>
      <c r="M19" s="78">
        <f t="shared" si="0"/>
        <v>49</v>
      </c>
      <c r="N19" s="78">
        <f t="shared" si="1"/>
        <v>678</v>
      </c>
      <c r="O19" s="78">
        <f t="shared" si="2"/>
        <v>727</v>
      </c>
      <c r="P19" s="78">
        <v>3</v>
      </c>
      <c r="Q19" s="78">
        <v>72</v>
      </c>
      <c r="R19" s="78">
        <f t="shared" si="3"/>
        <v>75</v>
      </c>
      <c r="S19" s="787" t="s">
        <v>311</v>
      </c>
      <c r="T19" s="1061"/>
    </row>
    <row r="20" spans="1:20" ht="19.5" customHeight="1">
      <c r="A20" s="1081" t="s">
        <v>63</v>
      </c>
      <c r="B20" s="1081"/>
      <c r="C20" s="760">
        <v>11</v>
      </c>
      <c r="D20" s="760">
        <v>45</v>
      </c>
      <c r="E20" s="78">
        <v>25</v>
      </c>
      <c r="F20" s="760">
        <v>102</v>
      </c>
      <c r="G20" s="760">
        <v>22</v>
      </c>
      <c r="H20" s="760">
        <v>149</v>
      </c>
      <c r="I20" s="78">
        <v>21</v>
      </c>
      <c r="J20" s="760">
        <v>32</v>
      </c>
      <c r="K20" s="760">
        <v>8</v>
      </c>
      <c r="L20" s="251">
        <v>2</v>
      </c>
      <c r="M20" s="78">
        <f t="shared" si="0"/>
        <v>87</v>
      </c>
      <c r="N20" s="78">
        <f t="shared" si="1"/>
        <v>330</v>
      </c>
      <c r="O20" s="78">
        <f t="shared" si="2"/>
        <v>417</v>
      </c>
      <c r="P20" s="78">
        <v>0</v>
      </c>
      <c r="Q20" s="78">
        <v>0</v>
      </c>
      <c r="R20" s="78">
        <f t="shared" si="3"/>
        <v>0</v>
      </c>
      <c r="S20" s="1056" t="s">
        <v>297</v>
      </c>
      <c r="T20" s="1056"/>
    </row>
    <row r="21" spans="1:20" ht="19.5" customHeight="1">
      <c r="A21" s="1081" t="s">
        <v>64</v>
      </c>
      <c r="B21" s="1081"/>
      <c r="C21" s="78">
        <v>39</v>
      </c>
      <c r="D21" s="78">
        <v>440</v>
      </c>
      <c r="E21" s="78">
        <v>24</v>
      </c>
      <c r="F21" s="78">
        <v>278</v>
      </c>
      <c r="G21" s="78">
        <v>11</v>
      </c>
      <c r="H21" s="78">
        <v>55</v>
      </c>
      <c r="I21" s="78">
        <v>13</v>
      </c>
      <c r="J21" s="78">
        <v>41</v>
      </c>
      <c r="K21" s="78">
        <v>46</v>
      </c>
      <c r="L21" s="78">
        <v>33</v>
      </c>
      <c r="M21" s="78">
        <f t="shared" si="0"/>
        <v>133</v>
      </c>
      <c r="N21" s="78">
        <f t="shared" si="1"/>
        <v>847</v>
      </c>
      <c r="O21" s="78">
        <f t="shared" si="2"/>
        <v>980</v>
      </c>
      <c r="P21" s="78">
        <v>25</v>
      </c>
      <c r="Q21" s="78">
        <v>148</v>
      </c>
      <c r="R21" s="78">
        <f t="shared" si="3"/>
        <v>173</v>
      </c>
      <c r="S21" s="1056" t="s">
        <v>186</v>
      </c>
      <c r="T21" s="1056"/>
    </row>
    <row r="22" spans="1:20" ht="19.5" customHeight="1">
      <c r="A22" s="1081" t="s">
        <v>65</v>
      </c>
      <c r="B22" s="1081"/>
      <c r="C22" s="78">
        <v>137</v>
      </c>
      <c r="D22" s="78">
        <v>533</v>
      </c>
      <c r="E22" s="78">
        <v>53</v>
      </c>
      <c r="F22" s="78">
        <v>298</v>
      </c>
      <c r="G22" s="78">
        <v>4</v>
      </c>
      <c r="H22" s="78">
        <v>87</v>
      </c>
      <c r="I22" s="78">
        <v>13</v>
      </c>
      <c r="J22" s="78">
        <v>19</v>
      </c>
      <c r="K22" s="78">
        <v>25</v>
      </c>
      <c r="L22" s="78">
        <v>9</v>
      </c>
      <c r="M22" s="78">
        <f t="shared" si="0"/>
        <v>232</v>
      </c>
      <c r="N22" s="78">
        <f t="shared" si="1"/>
        <v>946</v>
      </c>
      <c r="O22" s="78">
        <f t="shared" si="2"/>
        <v>1178</v>
      </c>
      <c r="P22" s="78">
        <v>134</v>
      </c>
      <c r="Q22" s="78">
        <v>310</v>
      </c>
      <c r="R22" s="78">
        <f t="shared" si="3"/>
        <v>444</v>
      </c>
      <c r="S22" s="1056" t="s">
        <v>187</v>
      </c>
      <c r="T22" s="1056"/>
    </row>
    <row r="23" spans="1:20" ht="19.5" customHeight="1">
      <c r="A23" s="1081" t="s">
        <v>66</v>
      </c>
      <c r="B23" s="1081"/>
      <c r="C23" s="78">
        <v>127</v>
      </c>
      <c r="D23" s="78">
        <v>1221</v>
      </c>
      <c r="E23" s="78">
        <v>67</v>
      </c>
      <c r="F23" s="78">
        <v>452</v>
      </c>
      <c r="G23" s="78">
        <v>11</v>
      </c>
      <c r="H23" s="78">
        <v>100</v>
      </c>
      <c r="I23" s="78">
        <v>25</v>
      </c>
      <c r="J23" s="78">
        <v>26</v>
      </c>
      <c r="K23" s="78">
        <v>59</v>
      </c>
      <c r="L23" s="78">
        <v>15</v>
      </c>
      <c r="M23" s="78">
        <f t="shared" si="0"/>
        <v>289</v>
      </c>
      <c r="N23" s="78">
        <f t="shared" si="1"/>
        <v>1814</v>
      </c>
      <c r="O23" s="78">
        <f t="shared" si="2"/>
        <v>2103</v>
      </c>
      <c r="P23" s="78">
        <v>14</v>
      </c>
      <c r="Q23" s="78">
        <v>45</v>
      </c>
      <c r="R23" s="78">
        <f t="shared" si="3"/>
        <v>59</v>
      </c>
      <c r="S23" s="1056" t="s">
        <v>303</v>
      </c>
      <c r="T23" s="1056"/>
    </row>
    <row r="24" spans="1:20" ht="19.5" customHeight="1">
      <c r="A24" s="1081" t="s">
        <v>134</v>
      </c>
      <c r="B24" s="1081"/>
      <c r="C24" s="78">
        <v>52</v>
      </c>
      <c r="D24" s="78">
        <v>277</v>
      </c>
      <c r="E24" s="78">
        <v>29</v>
      </c>
      <c r="F24" s="78">
        <v>229</v>
      </c>
      <c r="G24" s="78">
        <v>9</v>
      </c>
      <c r="H24" s="78">
        <v>18</v>
      </c>
      <c r="I24" s="78">
        <v>17</v>
      </c>
      <c r="J24" s="78">
        <v>7</v>
      </c>
      <c r="K24" s="78">
        <v>67</v>
      </c>
      <c r="L24" s="78">
        <v>9</v>
      </c>
      <c r="M24" s="78">
        <f t="shared" si="0"/>
        <v>174</v>
      </c>
      <c r="N24" s="78">
        <f t="shared" si="1"/>
        <v>540</v>
      </c>
      <c r="O24" s="78">
        <f t="shared" si="2"/>
        <v>714</v>
      </c>
      <c r="P24" s="78">
        <v>0</v>
      </c>
      <c r="Q24" s="78">
        <v>0</v>
      </c>
      <c r="R24" s="78">
        <f t="shared" si="3"/>
        <v>0</v>
      </c>
      <c r="S24" s="1056" t="s">
        <v>304</v>
      </c>
      <c r="T24" s="1056"/>
    </row>
    <row r="25" spans="1:20" ht="19.5" customHeight="1">
      <c r="A25" s="1081" t="s">
        <v>68</v>
      </c>
      <c r="B25" s="1081"/>
      <c r="C25" s="78">
        <v>15</v>
      </c>
      <c r="D25" s="78">
        <v>200</v>
      </c>
      <c r="E25" s="78">
        <v>5</v>
      </c>
      <c r="F25" s="78">
        <v>66</v>
      </c>
      <c r="G25" s="78">
        <v>0</v>
      </c>
      <c r="H25" s="78">
        <v>11</v>
      </c>
      <c r="I25" s="78">
        <v>14</v>
      </c>
      <c r="J25" s="78">
        <v>22</v>
      </c>
      <c r="K25" s="78">
        <v>13</v>
      </c>
      <c r="L25" s="78">
        <v>8</v>
      </c>
      <c r="M25" s="78">
        <f t="shared" si="0"/>
        <v>47</v>
      </c>
      <c r="N25" s="78">
        <f t="shared" si="1"/>
        <v>307</v>
      </c>
      <c r="O25" s="78">
        <f t="shared" si="2"/>
        <v>354</v>
      </c>
      <c r="P25" s="78">
        <v>4</v>
      </c>
      <c r="Q25" s="78">
        <v>23</v>
      </c>
      <c r="R25" s="78">
        <f t="shared" si="3"/>
        <v>27</v>
      </c>
      <c r="S25" s="1056" t="s">
        <v>305</v>
      </c>
      <c r="T25" s="1056"/>
    </row>
    <row r="26" spans="1:20" ht="19.5" customHeight="1">
      <c r="A26" s="1081" t="s">
        <v>69</v>
      </c>
      <c r="B26" s="1081"/>
      <c r="C26" s="78">
        <v>27</v>
      </c>
      <c r="D26" s="78">
        <v>157</v>
      </c>
      <c r="E26" s="78">
        <v>20</v>
      </c>
      <c r="F26" s="78">
        <v>98</v>
      </c>
      <c r="G26" s="78">
        <v>4</v>
      </c>
      <c r="H26" s="78">
        <v>40</v>
      </c>
      <c r="I26" s="78">
        <v>9</v>
      </c>
      <c r="J26" s="78">
        <v>11</v>
      </c>
      <c r="K26" s="78">
        <v>34</v>
      </c>
      <c r="L26" s="78">
        <v>16</v>
      </c>
      <c r="M26" s="78">
        <f t="shared" si="0"/>
        <v>94</v>
      </c>
      <c r="N26" s="78">
        <f t="shared" si="1"/>
        <v>322</v>
      </c>
      <c r="O26" s="78">
        <f t="shared" si="2"/>
        <v>416</v>
      </c>
      <c r="P26" s="78">
        <v>25</v>
      </c>
      <c r="Q26" s="78">
        <v>49</v>
      </c>
      <c r="R26" s="78">
        <f t="shared" si="3"/>
        <v>74</v>
      </c>
      <c r="S26" s="1056" t="s">
        <v>191</v>
      </c>
      <c r="T26" s="1056"/>
    </row>
    <row r="27" spans="1:20" ht="19.5" customHeight="1">
      <c r="A27" s="1081" t="s">
        <v>70</v>
      </c>
      <c r="B27" s="1081"/>
      <c r="C27" s="78">
        <v>151</v>
      </c>
      <c r="D27" s="78">
        <v>382</v>
      </c>
      <c r="E27" s="78">
        <v>144</v>
      </c>
      <c r="F27" s="78">
        <v>331</v>
      </c>
      <c r="G27" s="78">
        <v>59</v>
      </c>
      <c r="H27" s="78">
        <v>84</v>
      </c>
      <c r="I27" s="78">
        <v>46</v>
      </c>
      <c r="J27" s="78">
        <v>29</v>
      </c>
      <c r="K27" s="78">
        <v>45</v>
      </c>
      <c r="L27" s="78">
        <v>5</v>
      </c>
      <c r="M27" s="78">
        <f t="shared" si="0"/>
        <v>445</v>
      </c>
      <c r="N27" s="78">
        <f t="shared" si="1"/>
        <v>831</v>
      </c>
      <c r="O27" s="78">
        <f t="shared" si="2"/>
        <v>1276</v>
      </c>
      <c r="P27" s="78">
        <v>1</v>
      </c>
      <c r="Q27" s="78">
        <v>1</v>
      </c>
      <c r="R27" s="78">
        <f t="shared" si="3"/>
        <v>2</v>
      </c>
      <c r="S27" s="1056" t="s">
        <v>192</v>
      </c>
      <c r="T27" s="1056"/>
    </row>
    <row r="28" spans="1:20" ht="19.5" customHeight="1">
      <c r="A28" s="1081" t="s">
        <v>71</v>
      </c>
      <c r="B28" s="1081"/>
      <c r="C28" s="78">
        <v>5</v>
      </c>
      <c r="D28" s="78">
        <v>7</v>
      </c>
      <c r="E28" s="78">
        <v>16</v>
      </c>
      <c r="F28" s="78">
        <v>12</v>
      </c>
      <c r="G28" s="78">
        <v>33</v>
      </c>
      <c r="H28" s="78">
        <v>16</v>
      </c>
      <c r="I28" s="78">
        <v>15</v>
      </c>
      <c r="J28" s="78">
        <v>23</v>
      </c>
      <c r="K28" s="78">
        <v>17</v>
      </c>
      <c r="L28" s="78">
        <v>29</v>
      </c>
      <c r="M28" s="173">
        <f t="shared" si="0"/>
        <v>86</v>
      </c>
      <c r="N28" s="173">
        <f t="shared" si="1"/>
        <v>87</v>
      </c>
      <c r="O28" s="173">
        <f t="shared" si="2"/>
        <v>173</v>
      </c>
      <c r="P28" s="78">
        <v>0</v>
      </c>
      <c r="Q28" s="78">
        <v>0</v>
      </c>
      <c r="R28" s="78">
        <f t="shared" si="3"/>
        <v>0</v>
      </c>
      <c r="S28" s="1056" t="s">
        <v>193</v>
      </c>
      <c r="T28" s="1056"/>
    </row>
    <row r="29" spans="1:20" ht="19.5" customHeight="1" thickBot="1">
      <c r="A29" s="1202" t="s">
        <v>72</v>
      </c>
      <c r="B29" s="1202"/>
      <c r="C29" s="362">
        <v>49</v>
      </c>
      <c r="D29" s="362">
        <v>1121</v>
      </c>
      <c r="E29" s="362">
        <v>20</v>
      </c>
      <c r="F29" s="362">
        <v>474</v>
      </c>
      <c r="G29" s="362">
        <v>5</v>
      </c>
      <c r="H29" s="362">
        <v>94</v>
      </c>
      <c r="I29" s="362">
        <v>10</v>
      </c>
      <c r="J29" s="362">
        <v>34</v>
      </c>
      <c r="K29" s="362">
        <v>172</v>
      </c>
      <c r="L29" s="362">
        <v>115</v>
      </c>
      <c r="M29" s="362">
        <f t="shared" si="0"/>
        <v>256</v>
      </c>
      <c r="N29" s="362">
        <f t="shared" si="1"/>
        <v>1838</v>
      </c>
      <c r="O29" s="362">
        <f t="shared" si="2"/>
        <v>2094</v>
      </c>
      <c r="P29" s="77">
        <v>0</v>
      </c>
      <c r="Q29" s="77">
        <v>0</v>
      </c>
      <c r="R29" s="77">
        <f t="shared" si="3"/>
        <v>0</v>
      </c>
      <c r="S29" s="1185" t="s">
        <v>298</v>
      </c>
      <c r="T29" s="1185"/>
    </row>
    <row r="30" spans="1:20" ht="19.5" customHeight="1" thickBot="1">
      <c r="A30" s="1201" t="s">
        <v>32</v>
      </c>
      <c r="B30" s="1201"/>
      <c r="C30" s="364">
        <f>SUM(C10:C29)</f>
        <v>909</v>
      </c>
      <c r="D30" s="364">
        <f t="shared" ref="D30:R30" si="4">SUM(D10:D29)</f>
        <v>9215</v>
      </c>
      <c r="E30" s="364">
        <f t="shared" si="4"/>
        <v>595</v>
      </c>
      <c r="F30" s="364">
        <f t="shared" si="4"/>
        <v>4758</v>
      </c>
      <c r="G30" s="364">
        <f t="shared" si="4"/>
        <v>222</v>
      </c>
      <c r="H30" s="364">
        <f t="shared" si="4"/>
        <v>1271</v>
      </c>
      <c r="I30" s="364">
        <f t="shared" si="4"/>
        <v>253</v>
      </c>
      <c r="J30" s="364">
        <f t="shared" si="4"/>
        <v>600</v>
      </c>
      <c r="K30" s="364">
        <f t="shared" si="4"/>
        <v>740</v>
      </c>
      <c r="L30" s="364">
        <f t="shared" si="4"/>
        <v>482</v>
      </c>
      <c r="M30" s="364">
        <f t="shared" si="4"/>
        <v>2719</v>
      </c>
      <c r="N30" s="364">
        <f t="shared" si="4"/>
        <v>16326</v>
      </c>
      <c r="O30" s="364">
        <f t="shared" si="4"/>
        <v>19045</v>
      </c>
      <c r="P30" s="400">
        <f t="shared" si="4"/>
        <v>248</v>
      </c>
      <c r="Q30" s="400">
        <f t="shared" si="4"/>
        <v>955</v>
      </c>
      <c r="R30" s="400">
        <f t="shared" si="4"/>
        <v>1203</v>
      </c>
      <c r="S30" s="1187" t="s">
        <v>175</v>
      </c>
      <c r="T30" s="1187"/>
    </row>
    <row r="31" spans="1:20" ht="16.5" thickTop="1">
      <c r="S31" s="606"/>
      <c r="T31" s="606"/>
    </row>
    <row r="32" spans="1:20">
      <c r="S32" s="458"/>
      <c r="T32" s="458"/>
    </row>
    <row r="33" spans="19:20">
      <c r="S33" s="458"/>
      <c r="T33" s="458"/>
    </row>
    <row r="118" spans="3:11">
      <c r="C118" s="202"/>
      <c r="D118" s="202"/>
      <c r="E118" s="202"/>
      <c r="F118" s="202"/>
      <c r="G118" s="202"/>
      <c r="H118" s="202"/>
      <c r="I118" s="202"/>
      <c r="J118" s="202"/>
      <c r="K118" s="202"/>
    </row>
    <row r="119" spans="3:11">
      <c r="C119" s="202"/>
      <c r="D119" s="202"/>
      <c r="E119" s="202"/>
      <c r="F119" s="202"/>
      <c r="G119" s="202"/>
      <c r="H119" s="202"/>
      <c r="I119" s="202"/>
      <c r="J119" s="202"/>
      <c r="K119" s="202"/>
    </row>
    <row r="120" spans="3:11">
      <c r="C120" s="202"/>
      <c r="D120" s="202"/>
      <c r="E120" s="202"/>
      <c r="F120" s="202"/>
      <c r="G120" s="202"/>
      <c r="H120" s="202"/>
      <c r="I120" s="202"/>
      <c r="J120" s="202"/>
      <c r="K120" s="202"/>
    </row>
    <row r="121" spans="3:11">
      <c r="C121" s="202"/>
      <c r="D121" s="202"/>
      <c r="E121" s="202"/>
      <c r="F121" s="202"/>
      <c r="G121" s="202"/>
      <c r="H121" s="202"/>
      <c r="I121" s="202"/>
      <c r="J121" s="202"/>
      <c r="K121" s="202"/>
    </row>
  </sheetData>
  <protectedRanges>
    <protectedRange sqref="C20:J20" name="نطاق1"/>
  </protectedRanges>
  <mergeCells count="51">
    <mergeCell ref="A29:B29"/>
    <mergeCell ref="S29:T29"/>
    <mergeCell ref="A30:B30"/>
    <mergeCell ref="S30:T30"/>
    <mergeCell ref="A26:B26"/>
    <mergeCell ref="S26:T26"/>
    <mergeCell ref="A27:B27"/>
    <mergeCell ref="S27:T27"/>
    <mergeCell ref="A28:B28"/>
    <mergeCell ref="S28:T28"/>
    <mergeCell ref="A23:B23"/>
    <mergeCell ref="S23:T23"/>
    <mergeCell ref="A24:B24"/>
    <mergeCell ref="S24:T24"/>
    <mergeCell ref="A25:B25"/>
    <mergeCell ref="S25:T25"/>
    <mergeCell ref="A20:B20"/>
    <mergeCell ref="S20:T20"/>
    <mergeCell ref="A21:B21"/>
    <mergeCell ref="S21:T21"/>
    <mergeCell ref="A22:B22"/>
    <mergeCell ref="S22:T22"/>
    <mergeCell ref="A12:B12"/>
    <mergeCell ref="S12:T12"/>
    <mergeCell ref="A13:B13"/>
    <mergeCell ref="S13:T13"/>
    <mergeCell ref="A14:A19"/>
    <mergeCell ref="T14:T19"/>
    <mergeCell ref="M6:O7"/>
    <mergeCell ref="C7:D7"/>
    <mergeCell ref="K7:L7"/>
    <mergeCell ref="A11:B11"/>
    <mergeCell ref="S11:T11"/>
    <mergeCell ref="S10:T10"/>
    <mergeCell ref="A10:B10"/>
    <mergeCell ref="A1:T1"/>
    <mergeCell ref="A2:T2"/>
    <mergeCell ref="A3:B3"/>
    <mergeCell ref="S3:T3"/>
    <mergeCell ref="A4:B9"/>
    <mergeCell ref="C4:L4"/>
    <mergeCell ref="M4:O5"/>
    <mergeCell ref="P4:R4"/>
    <mergeCell ref="S4:T9"/>
    <mergeCell ref="C5:L5"/>
    <mergeCell ref="P5:R7"/>
    <mergeCell ref="C6:D6"/>
    <mergeCell ref="E6:F7"/>
    <mergeCell ref="G6:H7"/>
    <mergeCell ref="I6:J7"/>
    <mergeCell ref="K6:L6"/>
  </mergeCells>
  <printOptions horizontalCentered="1"/>
  <pageMargins left="0.39370078740157483" right="0.39370078740157483" top="0.78740157480314965" bottom="0.39370078740157483" header="0.78740157480314965" footer="0.31496062992125984"/>
  <pageSetup paperSize="9" scale="75" firstPageNumber="62" orientation="landscape" useFirstPageNumber="1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5" tint="-0.249977111117893"/>
  </sheetPr>
  <dimension ref="A1:AJ119"/>
  <sheetViews>
    <sheetView rightToLeft="1" view="pageBreakPreview" zoomScale="90" zoomScaleSheetLayoutView="90" workbookViewId="0">
      <selection activeCell="N10" sqref="N10"/>
    </sheetView>
  </sheetViews>
  <sheetFormatPr defaultRowHeight="12.75"/>
  <cols>
    <col min="1" max="1" width="4.140625" style="146" customWidth="1"/>
    <col min="2" max="2" width="10.5703125" style="146" customWidth="1"/>
    <col min="3" max="3" width="5" style="146" customWidth="1"/>
    <col min="4" max="4" width="4.7109375" style="146" customWidth="1"/>
    <col min="5" max="5" width="6.5703125" style="146" customWidth="1"/>
    <col min="6" max="6" width="4.5703125" style="146" customWidth="1"/>
    <col min="7" max="7" width="6" style="146" customWidth="1"/>
    <col min="8" max="8" width="7.28515625" style="146" customWidth="1"/>
    <col min="9" max="9" width="5.7109375" style="146" customWidth="1"/>
    <col min="10" max="10" width="5.28515625" style="146" customWidth="1"/>
    <col min="11" max="11" width="6.5703125" style="146" customWidth="1"/>
    <col min="12" max="13" width="5.7109375" style="146" customWidth="1"/>
    <col min="14" max="14" width="6.140625" style="146" customWidth="1"/>
    <col min="15" max="15" width="5.42578125" style="146" customWidth="1"/>
    <col min="16" max="16" width="5.140625" style="146" customWidth="1"/>
    <col min="17" max="17" width="6.140625" style="146" customWidth="1"/>
    <col min="18" max="18" width="5.5703125" style="146" customWidth="1"/>
    <col min="19" max="19" width="6" style="146" customWidth="1"/>
    <col min="20" max="20" width="6.28515625" style="146" customWidth="1"/>
    <col min="21" max="21" width="6.140625" style="146" customWidth="1"/>
    <col min="22" max="22" width="8.42578125" style="146" customWidth="1"/>
    <col min="23" max="23" width="7.140625" style="146" customWidth="1"/>
    <col min="24" max="24" width="7.7109375" style="146" customWidth="1"/>
    <col min="25" max="25" width="14.28515625" style="146" customWidth="1"/>
    <col min="26" max="26" width="3.7109375" style="146" customWidth="1"/>
    <col min="27" max="16384" width="9.140625" style="146"/>
  </cols>
  <sheetData>
    <row r="1" spans="1:36" ht="21" customHeight="1">
      <c r="A1" s="1138" t="s">
        <v>886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235"/>
      <c r="Z1" s="235"/>
      <c r="AA1" s="235"/>
      <c r="AB1" s="235"/>
      <c r="AC1" s="235"/>
      <c r="AD1" s="235"/>
    </row>
    <row r="2" spans="1:36" ht="24.75" customHeight="1">
      <c r="A2" s="1139" t="s">
        <v>892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235"/>
      <c r="Z2" s="235"/>
      <c r="AA2" s="235"/>
      <c r="AB2" s="235"/>
      <c r="AC2" s="235"/>
      <c r="AD2" s="235"/>
    </row>
    <row r="3" spans="1:36" ht="26.25" customHeight="1" thickBot="1">
      <c r="A3" s="1100" t="s">
        <v>1259</v>
      </c>
      <c r="B3" s="1100"/>
      <c r="C3" s="1100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208"/>
      <c r="Q3" s="208"/>
      <c r="R3" s="236"/>
      <c r="S3" s="236"/>
      <c r="T3" s="236"/>
      <c r="U3" s="236"/>
      <c r="V3" s="236"/>
      <c r="W3" s="236"/>
      <c r="X3" s="236"/>
      <c r="Y3" s="1116" t="s">
        <v>690</v>
      </c>
      <c r="Z3" s="1116"/>
      <c r="AA3" s="217"/>
      <c r="AB3" s="217"/>
      <c r="AC3" s="217"/>
      <c r="AD3" s="217"/>
      <c r="AE3" s="217"/>
      <c r="AF3" s="217"/>
      <c r="AG3" s="217"/>
      <c r="AH3" s="217"/>
      <c r="AI3" s="217"/>
      <c r="AJ3" s="217"/>
    </row>
    <row r="4" spans="1:36" ht="19.5" customHeight="1" thickTop="1">
      <c r="A4" s="1072" t="s">
        <v>40</v>
      </c>
      <c r="B4" s="1072"/>
      <c r="C4" s="1072" t="s">
        <v>93</v>
      </c>
      <c r="D4" s="1072"/>
      <c r="E4" s="1072"/>
      <c r="F4" s="1072" t="s">
        <v>94</v>
      </c>
      <c r="G4" s="1072"/>
      <c r="H4" s="1072"/>
      <c r="I4" s="1072" t="s">
        <v>95</v>
      </c>
      <c r="J4" s="1072"/>
      <c r="K4" s="1072"/>
      <c r="L4" s="1072" t="s">
        <v>96</v>
      </c>
      <c r="M4" s="1072"/>
      <c r="N4" s="1072"/>
      <c r="O4" s="1072" t="s">
        <v>97</v>
      </c>
      <c r="P4" s="1072"/>
      <c r="Q4" s="1072"/>
      <c r="R4" s="1072" t="s">
        <v>31</v>
      </c>
      <c r="S4" s="1072"/>
      <c r="T4" s="1072"/>
      <c r="U4" s="1072" t="s">
        <v>32</v>
      </c>
      <c r="V4" s="1072"/>
      <c r="W4" s="1072"/>
      <c r="X4" s="1072"/>
      <c r="Y4" s="1072" t="s">
        <v>174</v>
      </c>
      <c r="Z4" s="1072"/>
    </row>
    <row r="5" spans="1:36" ht="19.5" customHeight="1">
      <c r="A5" s="1092"/>
      <c r="B5" s="1092"/>
      <c r="C5" s="1092" t="s">
        <v>245</v>
      </c>
      <c r="D5" s="1092"/>
      <c r="E5" s="1092"/>
      <c r="F5" s="1092" t="s">
        <v>246</v>
      </c>
      <c r="G5" s="1092"/>
      <c r="H5" s="1092"/>
      <c r="I5" s="1092" t="s">
        <v>247</v>
      </c>
      <c r="J5" s="1092"/>
      <c r="K5" s="1092"/>
      <c r="L5" s="1092" t="s">
        <v>248</v>
      </c>
      <c r="M5" s="1092"/>
      <c r="N5" s="1092"/>
      <c r="O5" s="1092" t="s">
        <v>244</v>
      </c>
      <c r="P5" s="1092"/>
      <c r="Q5" s="1092"/>
      <c r="R5" s="1092" t="s">
        <v>251</v>
      </c>
      <c r="S5" s="1092"/>
      <c r="T5" s="1092"/>
      <c r="U5" s="351"/>
      <c r="V5" s="1092" t="s">
        <v>175</v>
      </c>
      <c r="W5" s="1092"/>
      <c r="X5" s="351"/>
      <c r="Y5" s="1092"/>
      <c r="Z5" s="1092"/>
    </row>
    <row r="6" spans="1:36" ht="19.5" customHeight="1">
      <c r="A6" s="1092"/>
      <c r="B6" s="1092"/>
      <c r="C6" s="173" t="s">
        <v>33</v>
      </c>
      <c r="D6" s="173" t="s">
        <v>34</v>
      </c>
      <c r="E6" s="173" t="s">
        <v>110</v>
      </c>
      <c r="F6" s="173" t="s">
        <v>33</v>
      </c>
      <c r="G6" s="173" t="s">
        <v>34</v>
      </c>
      <c r="H6" s="173" t="s">
        <v>110</v>
      </c>
      <c r="I6" s="173" t="s">
        <v>33</v>
      </c>
      <c r="J6" s="173" t="s">
        <v>34</v>
      </c>
      <c r="K6" s="173" t="s">
        <v>110</v>
      </c>
      <c r="L6" s="173" t="s">
        <v>33</v>
      </c>
      <c r="M6" s="173" t="s">
        <v>34</v>
      </c>
      <c r="N6" s="173" t="s">
        <v>110</v>
      </c>
      <c r="O6" s="173" t="s">
        <v>33</v>
      </c>
      <c r="P6" s="173" t="s">
        <v>34</v>
      </c>
      <c r="Q6" s="173" t="s">
        <v>110</v>
      </c>
      <c r="R6" s="173" t="s">
        <v>33</v>
      </c>
      <c r="S6" s="173" t="s">
        <v>34</v>
      </c>
      <c r="T6" s="173" t="s">
        <v>110</v>
      </c>
      <c r="U6" s="173" t="s">
        <v>33</v>
      </c>
      <c r="V6" s="173" t="s">
        <v>34</v>
      </c>
      <c r="W6" s="173" t="s">
        <v>110</v>
      </c>
      <c r="X6" s="173" t="s">
        <v>32</v>
      </c>
      <c r="Y6" s="1092"/>
      <c r="Z6" s="1092"/>
    </row>
    <row r="7" spans="1:36" ht="41.25" customHeight="1" thickBot="1">
      <c r="A7" s="1073"/>
      <c r="B7" s="1073"/>
      <c r="C7" s="973" t="s">
        <v>180</v>
      </c>
      <c r="D7" s="453" t="s">
        <v>179</v>
      </c>
      <c r="E7" s="453" t="s">
        <v>219</v>
      </c>
      <c r="F7" s="453" t="s">
        <v>180</v>
      </c>
      <c r="G7" s="453" t="s">
        <v>179</v>
      </c>
      <c r="H7" s="453" t="s">
        <v>219</v>
      </c>
      <c r="I7" s="453" t="s">
        <v>180</v>
      </c>
      <c r="J7" s="453" t="s">
        <v>179</v>
      </c>
      <c r="K7" s="453" t="s">
        <v>219</v>
      </c>
      <c r="L7" s="453" t="s">
        <v>180</v>
      </c>
      <c r="M7" s="453" t="s">
        <v>179</v>
      </c>
      <c r="N7" s="453" t="s">
        <v>219</v>
      </c>
      <c r="O7" s="453" t="s">
        <v>180</v>
      </c>
      <c r="P7" s="453" t="s">
        <v>179</v>
      </c>
      <c r="Q7" s="453" t="s">
        <v>219</v>
      </c>
      <c r="R7" s="973" t="s">
        <v>180</v>
      </c>
      <c r="S7" s="453" t="s">
        <v>179</v>
      </c>
      <c r="T7" s="453" t="s">
        <v>219</v>
      </c>
      <c r="U7" s="453" t="s">
        <v>180</v>
      </c>
      <c r="V7" s="453" t="s">
        <v>179</v>
      </c>
      <c r="W7" s="453" t="s">
        <v>219</v>
      </c>
      <c r="X7" s="453" t="s">
        <v>175</v>
      </c>
      <c r="Y7" s="1073"/>
      <c r="Z7" s="1073"/>
    </row>
    <row r="8" spans="1:36" ht="19.5" customHeight="1">
      <c r="A8" s="227" t="s">
        <v>52</v>
      </c>
      <c r="B8" s="227"/>
      <c r="C8" s="173">
        <v>2</v>
      </c>
      <c r="D8" s="173">
        <v>0</v>
      </c>
      <c r="E8" s="173">
        <v>113</v>
      </c>
      <c r="F8" s="173">
        <v>2</v>
      </c>
      <c r="G8" s="173">
        <v>2</v>
      </c>
      <c r="H8" s="173">
        <v>104</v>
      </c>
      <c r="I8" s="173">
        <v>1</v>
      </c>
      <c r="J8" s="173">
        <v>0</v>
      </c>
      <c r="K8" s="173">
        <v>92</v>
      </c>
      <c r="L8" s="173">
        <v>7</v>
      </c>
      <c r="M8" s="173">
        <v>2</v>
      </c>
      <c r="N8" s="173">
        <v>77</v>
      </c>
      <c r="O8" s="173">
        <v>4</v>
      </c>
      <c r="P8" s="173">
        <v>1</v>
      </c>
      <c r="Q8" s="173">
        <v>76</v>
      </c>
      <c r="R8" s="857">
        <v>8</v>
      </c>
      <c r="S8" s="173">
        <v>0</v>
      </c>
      <c r="T8" s="173">
        <v>66</v>
      </c>
      <c r="U8" s="173">
        <f>SUM(C8,F8,I8,L8,O8,R8)</f>
        <v>24</v>
      </c>
      <c r="V8" s="173">
        <f t="shared" ref="V8:W8" si="0">SUM(D8,G8,J8,M8,P8,S8)</f>
        <v>5</v>
      </c>
      <c r="W8" s="173">
        <f t="shared" si="0"/>
        <v>528</v>
      </c>
      <c r="X8" s="173">
        <f>SUM(U8:W8)</f>
        <v>557</v>
      </c>
      <c r="Y8" s="1433" t="s">
        <v>671</v>
      </c>
      <c r="Z8" s="1433"/>
    </row>
    <row r="9" spans="1:36" ht="19.5" customHeight="1">
      <c r="A9" s="1081" t="s">
        <v>53</v>
      </c>
      <c r="B9" s="1081"/>
      <c r="C9" s="78">
        <v>0</v>
      </c>
      <c r="D9" s="78">
        <v>0</v>
      </c>
      <c r="E9" s="78">
        <v>39</v>
      </c>
      <c r="F9" s="78">
        <v>0</v>
      </c>
      <c r="G9" s="78">
        <v>0</v>
      </c>
      <c r="H9" s="78">
        <v>35</v>
      </c>
      <c r="I9" s="78">
        <v>0</v>
      </c>
      <c r="J9" s="78">
        <v>0</v>
      </c>
      <c r="K9" s="78">
        <v>36</v>
      </c>
      <c r="L9" s="78">
        <v>0</v>
      </c>
      <c r="M9" s="78">
        <v>0</v>
      </c>
      <c r="N9" s="78">
        <v>31</v>
      </c>
      <c r="O9" s="78">
        <v>0</v>
      </c>
      <c r="P9" s="78">
        <v>0</v>
      </c>
      <c r="Q9" s="78">
        <v>28</v>
      </c>
      <c r="R9" s="78">
        <v>0</v>
      </c>
      <c r="S9" s="78">
        <v>0</v>
      </c>
      <c r="T9" s="78">
        <v>29</v>
      </c>
      <c r="U9" s="78">
        <f t="shared" ref="U9:U27" si="1">SUM(C9,F9,I9,L9,O9,R9)</f>
        <v>0</v>
      </c>
      <c r="V9" s="78">
        <f t="shared" ref="V9:V27" si="2">SUM(D9,G9,J9,M9,P9,S9)</f>
        <v>0</v>
      </c>
      <c r="W9" s="78">
        <f t="shared" ref="W9:W27" si="3">SUM(E9,H9,K9,N9,Q9,T9)</f>
        <v>198</v>
      </c>
      <c r="X9" s="78">
        <f t="shared" ref="X9:X27" si="4">SUM(U9:W9)</f>
        <v>198</v>
      </c>
      <c r="Y9" s="1091" t="s">
        <v>302</v>
      </c>
      <c r="Z9" s="1091"/>
    </row>
    <row r="10" spans="1:36" ht="19.5" customHeight="1">
      <c r="A10" s="1081" t="s">
        <v>54</v>
      </c>
      <c r="B10" s="1081"/>
      <c r="C10" s="78">
        <v>5</v>
      </c>
      <c r="D10" s="78">
        <v>2</v>
      </c>
      <c r="E10" s="78">
        <v>68</v>
      </c>
      <c r="F10" s="78">
        <v>2</v>
      </c>
      <c r="G10" s="78">
        <v>3</v>
      </c>
      <c r="H10" s="78">
        <v>59</v>
      </c>
      <c r="I10" s="78">
        <v>2</v>
      </c>
      <c r="J10" s="78">
        <v>2</v>
      </c>
      <c r="K10" s="78">
        <v>57</v>
      </c>
      <c r="L10" s="78">
        <v>3</v>
      </c>
      <c r="M10" s="78">
        <v>1</v>
      </c>
      <c r="N10" s="78">
        <v>50</v>
      </c>
      <c r="O10" s="78">
        <v>5</v>
      </c>
      <c r="P10" s="78">
        <v>2</v>
      </c>
      <c r="Q10" s="78">
        <v>48</v>
      </c>
      <c r="R10" s="78">
        <v>5</v>
      </c>
      <c r="S10" s="78">
        <v>3</v>
      </c>
      <c r="T10" s="78">
        <v>39</v>
      </c>
      <c r="U10" s="78">
        <f t="shared" si="1"/>
        <v>22</v>
      </c>
      <c r="V10" s="78">
        <f t="shared" si="2"/>
        <v>13</v>
      </c>
      <c r="W10" s="78">
        <f t="shared" si="3"/>
        <v>321</v>
      </c>
      <c r="X10" s="78">
        <f t="shared" si="4"/>
        <v>356</v>
      </c>
      <c r="Y10" s="1082" t="s">
        <v>184</v>
      </c>
      <c r="Z10" s="1082"/>
    </row>
    <row r="11" spans="1:36" ht="19.5" customHeight="1">
      <c r="A11" s="1081" t="s">
        <v>55</v>
      </c>
      <c r="B11" s="1081"/>
      <c r="C11" s="78">
        <v>3</v>
      </c>
      <c r="D11" s="78">
        <v>1</v>
      </c>
      <c r="E11" s="78">
        <v>53</v>
      </c>
      <c r="F11" s="78">
        <v>1</v>
      </c>
      <c r="G11" s="78">
        <v>0</v>
      </c>
      <c r="H11" s="78">
        <v>46</v>
      </c>
      <c r="I11" s="78">
        <v>1</v>
      </c>
      <c r="J11" s="78">
        <v>0</v>
      </c>
      <c r="K11" s="78">
        <v>42</v>
      </c>
      <c r="L11" s="78">
        <v>1</v>
      </c>
      <c r="M11" s="78">
        <v>0</v>
      </c>
      <c r="N11" s="78">
        <v>43</v>
      </c>
      <c r="O11" s="78">
        <v>2</v>
      </c>
      <c r="P11" s="78">
        <v>0</v>
      </c>
      <c r="Q11" s="78">
        <v>42</v>
      </c>
      <c r="R11" s="78">
        <v>0</v>
      </c>
      <c r="S11" s="78">
        <v>0</v>
      </c>
      <c r="T11" s="78">
        <v>42</v>
      </c>
      <c r="U11" s="78">
        <f t="shared" si="1"/>
        <v>8</v>
      </c>
      <c r="V11" s="78">
        <f t="shared" si="2"/>
        <v>1</v>
      </c>
      <c r="W11" s="78">
        <f t="shared" si="3"/>
        <v>268</v>
      </c>
      <c r="X11" s="78">
        <f t="shared" si="4"/>
        <v>277</v>
      </c>
      <c r="Y11" s="1082" t="s">
        <v>185</v>
      </c>
      <c r="Z11" s="1082"/>
    </row>
    <row r="12" spans="1:36" ht="19.5" customHeight="1">
      <c r="A12" s="1086" t="s">
        <v>299</v>
      </c>
      <c r="B12" s="229" t="s">
        <v>282</v>
      </c>
      <c r="C12" s="78">
        <v>18</v>
      </c>
      <c r="D12" s="78">
        <v>8</v>
      </c>
      <c r="E12" s="78">
        <v>141</v>
      </c>
      <c r="F12" s="78">
        <v>14</v>
      </c>
      <c r="G12" s="78">
        <v>6</v>
      </c>
      <c r="H12" s="78">
        <v>120</v>
      </c>
      <c r="I12" s="78">
        <v>16</v>
      </c>
      <c r="J12" s="78">
        <v>5</v>
      </c>
      <c r="K12" s="78">
        <v>111</v>
      </c>
      <c r="L12" s="78">
        <v>15</v>
      </c>
      <c r="M12" s="78">
        <v>5</v>
      </c>
      <c r="N12" s="78">
        <v>94</v>
      </c>
      <c r="O12" s="78">
        <v>16</v>
      </c>
      <c r="P12" s="78">
        <v>6</v>
      </c>
      <c r="Q12" s="78">
        <v>82</v>
      </c>
      <c r="R12" s="78">
        <v>13</v>
      </c>
      <c r="S12" s="78">
        <v>6</v>
      </c>
      <c r="T12" s="78">
        <v>74</v>
      </c>
      <c r="U12" s="78">
        <f t="shared" si="1"/>
        <v>92</v>
      </c>
      <c r="V12" s="78">
        <f t="shared" si="2"/>
        <v>36</v>
      </c>
      <c r="W12" s="78">
        <f t="shared" si="3"/>
        <v>622</v>
      </c>
      <c r="X12" s="78">
        <f t="shared" si="4"/>
        <v>750</v>
      </c>
      <c r="Y12" s="126" t="s">
        <v>306</v>
      </c>
      <c r="Z12" s="1154" t="s">
        <v>173</v>
      </c>
    </row>
    <row r="13" spans="1:36" ht="19.5" customHeight="1">
      <c r="A13" s="1086"/>
      <c r="B13" s="229" t="s">
        <v>283</v>
      </c>
      <c r="C13" s="78">
        <v>10</v>
      </c>
      <c r="D13" s="78">
        <v>3</v>
      </c>
      <c r="E13" s="78">
        <v>363</v>
      </c>
      <c r="F13" s="78">
        <v>9</v>
      </c>
      <c r="G13" s="78">
        <v>3</v>
      </c>
      <c r="H13" s="78">
        <v>288</v>
      </c>
      <c r="I13" s="78">
        <v>7</v>
      </c>
      <c r="J13" s="78">
        <v>2</v>
      </c>
      <c r="K13" s="78">
        <v>268</v>
      </c>
      <c r="L13" s="78">
        <v>10</v>
      </c>
      <c r="M13" s="78">
        <v>3</v>
      </c>
      <c r="N13" s="78">
        <v>243</v>
      </c>
      <c r="O13" s="78">
        <v>9</v>
      </c>
      <c r="P13" s="78">
        <v>4</v>
      </c>
      <c r="Q13" s="78">
        <v>245</v>
      </c>
      <c r="R13" s="78">
        <v>9</v>
      </c>
      <c r="S13" s="78">
        <v>3</v>
      </c>
      <c r="T13" s="78">
        <v>199</v>
      </c>
      <c r="U13" s="78">
        <f t="shared" si="1"/>
        <v>54</v>
      </c>
      <c r="V13" s="78">
        <f t="shared" si="2"/>
        <v>18</v>
      </c>
      <c r="W13" s="78">
        <f t="shared" si="3"/>
        <v>1606</v>
      </c>
      <c r="X13" s="78">
        <f t="shared" si="4"/>
        <v>1678</v>
      </c>
      <c r="Y13" s="126" t="s">
        <v>307</v>
      </c>
      <c r="Z13" s="1154"/>
    </row>
    <row r="14" spans="1:36" ht="19.5" customHeight="1">
      <c r="A14" s="1086"/>
      <c r="B14" s="229" t="s">
        <v>284</v>
      </c>
      <c r="C14" s="78">
        <v>0</v>
      </c>
      <c r="D14" s="78">
        <v>0</v>
      </c>
      <c r="E14" s="78">
        <v>32</v>
      </c>
      <c r="F14" s="78">
        <v>1</v>
      </c>
      <c r="G14" s="78">
        <v>0</v>
      </c>
      <c r="H14" s="78">
        <v>24</v>
      </c>
      <c r="I14" s="78">
        <v>0</v>
      </c>
      <c r="J14" s="78">
        <v>0</v>
      </c>
      <c r="K14" s="78">
        <v>23</v>
      </c>
      <c r="L14" s="78">
        <v>0</v>
      </c>
      <c r="M14" s="78">
        <v>0</v>
      </c>
      <c r="N14" s="78">
        <v>19</v>
      </c>
      <c r="O14" s="78">
        <v>0</v>
      </c>
      <c r="P14" s="78">
        <v>0</v>
      </c>
      <c r="Q14" s="78">
        <v>20</v>
      </c>
      <c r="R14" s="78">
        <v>0</v>
      </c>
      <c r="S14" s="78">
        <v>1</v>
      </c>
      <c r="T14" s="78">
        <v>18</v>
      </c>
      <c r="U14" s="78">
        <f t="shared" si="1"/>
        <v>1</v>
      </c>
      <c r="V14" s="78">
        <f t="shared" si="2"/>
        <v>1</v>
      </c>
      <c r="W14" s="78">
        <f t="shared" si="3"/>
        <v>136</v>
      </c>
      <c r="X14" s="78">
        <f t="shared" si="4"/>
        <v>138</v>
      </c>
      <c r="Y14" s="126" t="s">
        <v>308</v>
      </c>
      <c r="Z14" s="1154"/>
    </row>
    <row r="15" spans="1:36" ht="19.5" customHeight="1">
      <c r="A15" s="1086"/>
      <c r="B15" s="229" t="s">
        <v>279</v>
      </c>
      <c r="C15" s="78">
        <v>1</v>
      </c>
      <c r="D15" s="78">
        <v>1</v>
      </c>
      <c r="E15" s="78">
        <v>125</v>
      </c>
      <c r="F15" s="78">
        <v>1</v>
      </c>
      <c r="G15" s="78">
        <v>1</v>
      </c>
      <c r="H15" s="78">
        <v>108</v>
      </c>
      <c r="I15" s="78">
        <v>1</v>
      </c>
      <c r="J15" s="78">
        <v>1</v>
      </c>
      <c r="K15" s="78">
        <v>105</v>
      </c>
      <c r="L15" s="78">
        <v>1</v>
      </c>
      <c r="M15" s="78">
        <v>1</v>
      </c>
      <c r="N15" s="78">
        <v>97</v>
      </c>
      <c r="O15" s="78">
        <v>1</v>
      </c>
      <c r="P15" s="78">
        <v>1</v>
      </c>
      <c r="Q15" s="78">
        <v>86</v>
      </c>
      <c r="R15" s="78">
        <v>2</v>
      </c>
      <c r="S15" s="78">
        <v>0</v>
      </c>
      <c r="T15" s="78">
        <v>78</v>
      </c>
      <c r="U15" s="78">
        <f t="shared" si="1"/>
        <v>7</v>
      </c>
      <c r="V15" s="78">
        <f t="shared" si="2"/>
        <v>5</v>
      </c>
      <c r="W15" s="78">
        <f t="shared" si="3"/>
        <v>599</v>
      </c>
      <c r="X15" s="78">
        <f t="shared" si="4"/>
        <v>611</v>
      </c>
      <c r="Y15" s="126" t="s">
        <v>309</v>
      </c>
      <c r="Z15" s="1154"/>
    </row>
    <row r="16" spans="1:36" ht="19.5" customHeight="1">
      <c r="A16" s="1086"/>
      <c r="B16" s="229" t="s">
        <v>280</v>
      </c>
      <c r="C16" s="78">
        <v>7</v>
      </c>
      <c r="D16" s="78">
        <v>4</v>
      </c>
      <c r="E16" s="78">
        <v>151</v>
      </c>
      <c r="F16" s="78">
        <v>7</v>
      </c>
      <c r="G16" s="78">
        <v>3</v>
      </c>
      <c r="H16" s="78">
        <v>133</v>
      </c>
      <c r="I16" s="78">
        <v>7</v>
      </c>
      <c r="J16" s="78">
        <v>4</v>
      </c>
      <c r="K16" s="78">
        <v>110</v>
      </c>
      <c r="L16" s="78">
        <v>7</v>
      </c>
      <c r="M16" s="78">
        <v>5</v>
      </c>
      <c r="N16" s="78">
        <v>100</v>
      </c>
      <c r="O16" s="78">
        <v>7</v>
      </c>
      <c r="P16" s="78">
        <v>5</v>
      </c>
      <c r="Q16" s="78">
        <v>92</v>
      </c>
      <c r="R16" s="78">
        <v>6</v>
      </c>
      <c r="S16" s="78">
        <v>4</v>
      </c>
      <c r="T16" s="78">
        <v>88</v>
      </c>
      <c r="U16" s="78">
        <f t="shared" si="1"/>
        <v>41</v>
      </c>
      <c r="V16" s="78">
        <f t="shared" si="2"/>
        <v>25</v>
      </c>
      <c r="W16" s="78">
        <f t="shared" si="3"/>
        <v>674</v>
      </c>
      <c r="X16" s="78">
        <f t="shared" si="4"/>
        <v>740</v>
      </c>
      <c r="Y16" s="126" t="s">
        <v>310</v>
      </c>
      <c r="Z16" s="1154"/>
    </row>
    <row r="17" spans="1:26" ht="19.5" customHeight="1">
      <c r="A17" s="1086"/>
      <c r="B17" s="229" t="s">
        <v>281</v>
      </c>
      <c r="C17" s="78">
        <v>11</v>
      </c>
      <c r="D17" s="78">
        <v>7</v>
      </c>
      <c r="E17" s="78">
        <v>75</v>
      </c>
      <c r="F17" s="78">
        <v>12</v>
      </c>
      <c r="G17" s="78">
        <v>8</v>
      </c>
      <c r="H17" s="78">
        <v>63</v>
      </c>
      <c r="I17" s="78">
        <v>10</v>
      </c>
      <c r="J17" s="78">
        <v>6</v>
      </c>
      <c r="K17" s="78">
        <v>58</v>
      </c>
      <c r="L17" s="78">
        <v>17</v>
      </c>
      <c r="M17" s="78">
        <v>11</v>
      </c>
      <c r="N17" s="78">
        <v>40</v>
      </c>
      <c r="O17" s="78">
        <v>15</v>
      </c>
      <c r="P17" s="78">
        <v>9</v>
      </c>
      <c r="Q17" s="78">
        <v>40</v>
      </c>
      <c r="R17" s="78">
        <v>11</v>
      </c>
      <c r="S17" s="78">
        <v>7</v>
      </c>
      <c r="T17" s="78">
        <v>33</v>
      </c>
      <c r="U17" s="78">
        <f t="shared" si="1"/>
        <v>76</v>
      </c>
      <c r="V17" s="78">
        <f t="shared" si="2"/>
        <v>48</v>
      </c>
      <c r="W17" s="78">
        <f t="shared" si="3"/>
        <v>309</v>
      </c>
      <c r="X17" s="78">
        <f t="shared" si="4"/>
        <v>433</v>
      </c>
      <c r="Y17" s="126" t="s">
        <v>311</v>
      </c>
      <c r="Z17" s="1154"/>
    </row>
    <row r="18" spans="1:26" ht="19.5" customHeight="1">
      <c r="A18" s="1081" t="s">
        <v>63</v>
      </c>
      <c r="B18" s="1081"/>
      <c r="C18" s="760">
        <v>0</v>
      </c>
      <c r="D18" s="760">
        <v>0</v>
      </c>
      <c r="E18" s="760">
        <v>28</v>
      </c>
      <c r="F18" s="760">
        <v>3</v>
      </c>
      <c r="G18" s="760">
        <v>3</v>
      </c>
      <c r="H18" s="760">
        <v>42</v>
      </c>
      <c r="I18" s="78">
        <v>3</v>
      </c>
      <c r="J18" s="760">
        <v>3</v>
      </c>
      <c r="K18" s="760">
        <v>38</v>
      </c>
      <c r="L18" s="78">
        <v>3</v>
      </c>
      <c r="M18" s="760">
        <v>3</v>
      </c>
      <c r="N18" s="760">
        <v>39</v>
      </c>
      <c r="O18" s="760">
        <v>3</v>
      </c>
      <c r="P18" s="251">
        <v>3</v>
      </c>
      <c r="Q18" s="251">
        <v>33</v>
      </c>
      <c r="R18" s="251">
        <v>3</v>
      </c>
      <c r="S18" s="251">
        <v>1</v>
      </c>
      <c r="T18" s="251">
        <v>33</v>
      </c>
      <c r="U18" s="78">
        <f t="shared" si="1"/>
        <v>15</v>
      </c>
      <c r="V18" s="78">
        <f t="shared" si="2"/>
        <v>13</v>
      </c>
      <c r="W18" s="78">
        <f t="shared" si="3"/>
        <v>213</v>
      </c>
      <c r="X18" s="78">
        <f t="shared" si="4"/>
        <v>241</v>
      </c>
      <c r="Y18" s="1082" t="s">
        <v>297</v>
      </c>
      <c r="Z18" s="1082"/>
    </row>
    <row r="19" spans="1:26" ht="19.5" customHeight="1">
      <c r="A19" s="1081" t="s">
        <v>64</v>
      </c>
      <c r="B19" s="1081"/>
      <c r="C19" s="78">
        <v>21</v>
      </c>
      <c r="D19" s="78">
        <v>7</v>
      </c>
      <c r="E19" s="78">
        <v>94</v>
      </c>
      <c r="F19" s="78">
        <v>17</v>
      </c>
      <c r="G19" s="78">
        <v>7</v>
      </c>
      <c r="H19" s="78">
        <v>85</v>
      </c>
      <c r="I19" s="78">
        <v>16</v>
      </c>
      <c r="J19" s="78">
        <v>7</v>
      </c>
      <c r="K19" s="78">
        <v>65</v>
      </c>
      <c r="L19" s="78">
        <v>15</v>
      </c>
      <c r="M19" s="78">
        <v>5</v>
      </c>
      <c r="N19" s="78">
        <v>65</v>
      </c>
      <c r="O19" s="78">
        <v>13</v>
      </c>
      <c r="P19" s="78">
        <v>5</v>
      </c>
      <c r="Q19" s="78">
        <v>57</v>
      </c>
      <c r="R19" s="78">
        <v>10</v>
      </c>
      <c r="S19" s="78">
        <v>5</v>
      </c>
      <c r="T19" s="78">
        <v>54</v>
      </c>
      <c r="U19" s="78">
        <f t="shared" si="1"/>
        <v>92</v>
      </c>
      <c r="V19" s="78">
        <f t="shared" si="2"/>
        <v>36</v>
      </c>
      <c r="W19" s="78">
        <f t="shared" si="3"/>
        <v>420</v>
      </c>
      <c r="X19" s="78">
        <f t="shared" si="4"/>
        <v>548</v>
      </c>
      <c r="Y19" s="1082" t="s">
        <v>186</v>
      </c>
      <c r="Z19" s="1082"/>
    </row>
    <row r="20" spans="1:26" ht="19.5" customHeight="1">
      <c r="A20" s="1081" t="s">
        <v>65</v>
      </c>
      <c r="B20" s="1081"/>
      <c r="C20" s="78">
        <v>66</v>
      </c>
      <c r="D20" s="78">
        <v>42</v>
      </c>
      <c r="E20" s="78">
        <v>45</v>
      </c>
      <c r="F20" s="78">
        <v>53</v>
      </c>
      <c r="G20" s="78">
        <v>38</v>
      </c>
      <c r="H20" s="78">
        <v>34</v>
      </c>
      <c r="I20" s="78">
        <v>53</v>
      </c>
      <c r="J20" s="78">
        <v>31</v>
      </c>
      <c r="K20" s="78">
        <v>34</v>
      </c>
      <c r="L20" s="78">
        <v>44</v>
      </c>
      <c r="M20" s="78">
        <v>30</v>
      </c>
      <c r="N20" s="78">
        <v>26</v>
      </c>
      <c r="O20" s="78">
        <v>36</v>
      </c>
      <c r="P20" s="78">
        <v>25</v>
      </c>
      <c r="Q20" s="78">
        <v>29</v>
      </c>
      <c r="R20" s="78">
        <v>36</v>
      </c>
      <c r="S20" s="78">
        <v>23</v>
      </c>
      <c r="T20" s="78">
        <v>27</v>
      </c>
      <c r="U20" s="78">
        <f t="shared" si="1"/>
        <v>288</v>
      </c>
      <c r="V20" s="78">
        <f t="shared" si="2"/>
        <v>189</v>
      </c>
      <c r="W20" s="78">
        <f t="shared" si="3"/>
        <v>195</v>
      </c>
      <c r="X20" s="78">
        <f t="shared" si="4"/>
        <v>672</v>
      </c>
      <c r="Y20" s="1082" t="s">
        <v>187</v>
      </c>
      <c r="Z20" s="1082"/>
    </row>
    <row r="21" spans="1:26" ht="19.5" customHeight="1">
      <c r="A21" s="1081" t="s">
        <v>66</v>
      </c>
      <c r="B21" s="1081"/>
      <c r="C21" s="78">
        <v>133</v>
      </c>
      <c r="D21" s="78">
        <v>81</v>
      </c>
      <c r="E21" s="78">
        <v>71</v>
      </c>
      <c r="F21" s="78">
        <v>114</v>
      </c>
      <c r="G21" s="78">
        <v>72</v>
      </c>
      <c r="H21" s="78">
        <v>70</v>
      </c>
      <c r="I21" s="78">
        <v>103</v>
      </c>
      <c r="J21" s="78">
        <v>60</v>
      </c>
      <c r="K21" s="78">
        <v>53</v>
      </c>
      <c r="L21" s="78">
        <v>98</v>
      </c>
      <c r="M21" s="78">
        <v>55</v>
      </c>
      <c r="N21" s="78">
        <v>47</v>
      </c>
      <c r="O21" s="78">
        <v>94</v>
      </c>
      <c r="P21" s="78">
        <v>56</v>
      </c>
      <c r="Q21" s="78">
        <v>47</v>
      </c>
      <c r="R21" s="78">
        <v>89</v>
      </c>
      <c r="S21" s="78">
        <v>56</v>
      </c>
      <c r="T21" s="78">
        <v>47</v>
      </c>
      <c r="U21" s="78">
        <f t="shared" si="1"/>
        <v>631</v>
      </c>
      <c r="V21" s="78">
        <f t="shared" si="2"/>
        <v>380</v>
      </c>
      <c r="W21" s="78">
        <f t="shared" si="3"/>
        <v>335</v>
      </c>
      <c r="X21" s="78">
        <f t="shared" si="4"/>
        <v>1346</v>
      </c>
      <c r="Y21" s="1082" t="s">
        <v>303</v>
      </c>
      <c r="Z21" s="1082"/>
    </row>
    <row r="22" spans="1:26" ht="19.5" customHeight="1">
      <c r="A22" s="1081" t="s">
        <v>134</v>
      </c>
      <c r="B22" s="1081"/>
      <c r="C22" s="78">
        <v>14</v>
      </c>
      <c r="D22" s="78">
        <v>6</v>
      </c>
      <c r="E22" s="78">
        <v>70</v>
      </c>
      <c r="F22" s="78">
        <v>14</v>
      </c>
      <c r="G22" s="78">
        <v>5</v>
      </c>
      <c r="H22" s="78">
        <v>59</v>
      </c>
      <c r="I22" s="78">
        <v>13</v>
      </c>
      <c r="J22" s="78">
        <v>6</v>
      </c>
      <c r="K22" s="78">
        <v>50</v>
      </c>
      <c r="L22" s="78">
        <v>13</v>
      </c>
      <c r="M22" s="78">
        <v>6</v>
      </c>
      <c r="N22" s="78">
        <v>50</v>
      </c>
      <c r="O22" s="78">
        <v>10</v>
      </c>
      <c r="P22" s="78">
        <v>5</v>
      </c>
      <c r="Q22" s="78">
        <v>48</v>
      </c>
      <c r="R22" s="78">
        <v>11</v>
      </c>
      <c r="S22" s="78">
        <v>5</v>
      </c>
      <c r="T22" s="78">
        <v>46</v>
      </c>
      <c r="U22" s="78">
        <f t="shared" si="1"/>
        <v>75</v>
      </c>
      <c r="V22" s="78">
        <f t="shared" si="2"/>
        <v>33</v>
      </c>
      <c r="W22" s="78">
        <f t="shared" si="3"/>
        <v>323</v>
      </c>
      <c r="X22" s="78">
        <f t="shared" si="4"/>
        <v>431</v>
      </c>
      <c r="Y22" s="1082" t="s">
        <v>304</v>
      </c>
      <c r="Z22" s="1082"/>
    </row>
    <row r="23" spans="1:26" ht="19.5" customHeight="1">
      <c r="A23" s="1081" t="s">
        <v>68</v>
      </c>
      <c r="B23" s="1081"/>
      <c r="C23" s="78">
        <v>21</v>
      </c>
      <c r="D23" s="78">
        <v>7</v>
      </c>
      <c r="E23" s="78">
        <v>28</v>
      </c>
      <c r="F23" s="78">
        <v>17</v>
      </c>
      <c r="G23" s="78">
        <v>9</v>
      </c>
      <c r="H23" s="78">
        <v>19</v>
      </c>
      <c r="I23" s="78">
        <v>20</v>
      </c>
      <c r="J23" s="78">
        <v>7</v>
      </c>
      <c r="K23" s="78">
        <v>16</v>
      </c>
      <c r="L23" s="78">
        <v>18</v>
      </c>
      <c r="M23" s="78">
        <v>9</v>
      </c>
      <c r="N23" s="78">
        <v>13</v>
      </c>
      <c r="O23" s="78">
        <v>17</v>
      </c>
      <c r="P23" s="78">
        <v>7</v>
      </c>
      <c r="Q23" s="78">
        <v>15</v>
      </c>
      <c r="R23" s="78">
        <v>14</v>
      </c>
      <c r="S23" s="78">
        <v>6</v>
      </c>
      <c r="T23" s="78">
        <v>16</v>
      </c>
      <c r="U23" s="78">
        <f t="shared" si="1"/>
        <v>107</v>
      </c>
      <c r="V23" s="78">
        <f t="shared" si="2"/>
        <v>45</v>
      </c>
      <c r="W23" s="78">
        <f t="shared" si="3"/>
        <v>107</v>
      </c>
      <c r="X23" s="78">
        <f t="shared" si="4"/>
        <v>259</v>
      </c>
      <c r="Y23" s="1082" t="s">
        <v>305</v>
      </c>
      <c r="Z23" s="1082"/>
    </row>
    <row r="24" spans="1:26" ht="19.5" customHeight="1">
      <c r="A24" s="1081" t="s">
        <v>69</v>
      </c>
      <c r="B24" s="1081"/>
      <c r="C24" s="78">
        <v>6</v>
      </c>
      <c r="D24" s="78">
        <v>2</v>
      </c>
      <c r="E24" s="78">
        <v>44</v>
      </c>
      <c r="F24" s="78">
        <v>6</v>
      </c>
      <c r="G24" s="78">
        <v>4</v>
      </c>
      <c r="H24" s="78">
        <v>34</v>
      </c>
      <c r="I24" s="78">
        <v>6</v>
      </c>
      <c r="J24" s="78">
        <v>4</v>
      </c>
      <c r="K24" s="78">
        <v>29</v>
      </c>
      <c r="L24" s="78">
        <v>5</v>
      </c>
      <c r="M24" s="78">
        <v>2</v>
      </c>
      <c r="N24" s="78">
        <v>22</v>
      </c>
      <c r="O24" s="78">
        <v>7</v>
      </c>
      <c r="P24" s="78">
        <v>4</v>
      </c>
      <c r="Q24" s="78">
        <v>19</v>
      </c>
      <c r="R24" s="78">
        <v>8</v>
      </c>
      <c r="S24" s="78">
        <v>3</v>
      </c>
      <c r="T24" s="78">
        <v>17</v>
      </c>
      <c r="U24" s="78">
        <f t="shared" si="1"/>
        <v>38</v>
      </c>
      <c r="V24" s="78">
        <f t="shared" si="2"/>
        <v>19</v>
      </c>
      <c r="W24" s="78">
        <f t="shared" si="3"/>
        <v>165</v>
      </c>
      <c r="X24" s="78">
        <f t="shared" si="4"/>
        <v>222</v>
      </c>
      <c r="Y24" s="1082" t="s">
        <v>191</v>
      </c>
      <c r="Z24" s="1082"/>
    </row>
    <row r="25" spans="1:26" ht="19.5" customHeight="1">
      <c r="A25" s="1081" t="s">
        <v>70</v>
      </c>
      <c r="B25" s="1081"/>
      <c r="C25" s="78">
        <v>20</v>
      </c>
      <c r="D25" s="78">
        <v>10</v>
      </c>
      <c r="E25" s="78">
        <v>160</v>
      </c>
      <c r="F25" s="78">
        <v>17</v>
      </c>
      <c r="G25" s="78">
        <v>6</v>
      </c>
      <c r="H25" s="78">
        <v>134</v>
      </c>
      <c r="I25" s="78">
        <v>18</v>
      </c>
      <c r="J25" s="78">
        <v>5</v>
      </c>
      <c r="K25" s="78">
        <v>124</v>
      </c>
      <c r="L25" s="78">
        <v>13</v>
      </c>
      <c r="M25" s="78">
        <v>5</v>
      </c>
      <c r="N25" s="78">
        <v>103</v>
      </c>
      <c r="O25" s="78">
        <v>17</v>
      </c>
      <c r="P25" s="78">
        <v>6</v>
      </c>
      <c r="Q25" s="78">
        <v>98</v>
      </c>
      <c r="R25" s="78">
        <v>15</v>
      </c>
      <c r="S25" s="78">
        <v>5</v>
      </c>
      <c r="T25" s="78">
        <v>98</v>
      </c>
      <c r="U25" s="78">
        <f t="shared" si="1"/>
        <v>100</v>
      </c>
      <c r="V25" s="78">
        <f t="shared" si="2"/>
        <v>37</v>
      </c>
      <c r="W25" s="78">
        <f t="shared" si="3"/>
        <v>717</v>
      </c>
      <c r="X25" s="78">
        <f t="shared" si="4"/>
        <v>854</v>
      </c>
      <c r="Y25" s="1082" t="s">
        <v>192</v>
      </c>
      <c r="Z25" s="1082"/>
    </row>
    <row r="26" spans="1:26" ht="19.5" customHeight="1">
      <c r="A26" s="1081" t="s">
        <v>71</v>
      </c>
      <c r="B26" s="1081"/>
      <c r="C26" s="78">
        <v>10</v>
      </c>
      <c r="D26" s="78">
        <v>5</v>
      </c>
      <c r="E26" s="78">
        <v>7</v>
      </c>
      <c r="F26" s="78">
        <v>7</v>
      </c>
      <c r="G26" s="78">
        <v>4</v>
      </c>
      <c r="H26" s="78">
        <v>8</v>
      </c>
      <c r="I26" s="78">
        <v>9</v>
      </c>
      <c r="J26" s="78">
        <v>5</v>
      </c>
      <c r="K26" s="78">
        <v>7</v>
      </c>
      <c r="L26" s="78">
        <v>6</v>
      </c>
      <c r="M26" s="78">
        <v>6</v>
      </c>
      <c r="N26" s="78">
        <v>6</v>
      </c>
      <c r="O26" s="78">
        <v>6</v>
      </c>
      <c r="P26" s="78">
        <v>4</v>
      </c>
      <c r="Q26" s="78">
        <v>3</v>
      </c>
      <c r="R26" s="78">
        <v>6</v>
      </c>
      <c r="S26" s="78">
        <v>6</v>
      </c>
      <c r="T26" s="78">
        <v>6</v>
      </c>
      <c r="U26" s="78">
        <f t="shared" si="1"/>
        <v>44</v>
      </c>
      <c r="V26" s="78">
        <f t="shared" si="2"/>
        <v>30</v>
      </c>
      <c r="W26" s="78">
        <f t="shared" si="3"/>
        <v>37</v>
      </c>
      <c r="X26" s="78">
        <f t="shared" si="4"/>
        <v>111</v>
      </c>
      <c r="Y26" s="1082" t="s">
        <v>193</v>
      </c>
      <c r="Z26" s="1082"/>
    </row>
    <row r="27" spans="1:26" ht="19.5" customHeight="1" thickBot="1">
      <c r="A27" s="1083" t="s">
        <v>72</v>
      </c>
      <c r="B27" s="1083"/>
      <c r="C27" s="173">
        <v>64</v>
      </c>
      <c r="D27" s="173">
        <v>40</v>
      </c>
      <c r="E27" s="173">
        <v>417</v>
      </c>
      <c r="F27" s="173">
        <v>59</v>
      </c>
      <c r="G27" s="173">
        <v>35</v>
      </c>
      <c r="H27" s="173">
        <v>354</v>
      </c>
      <c r="I27" s="173">
        <v>48</v>
      </c>
      <c r="J27" s="173">
        <v>30</v>
      </c>
      <c r="K27" s="173">
        <v>318</v>
      </c>
      <c r="L27" s="173">
        <v>54</v>
      </c>
      <c r="M27" s="173">
        <v>34</v>
      </c>
      <c r="N27" s="173">
        <v>286</v>
      </c>
      <c r="O27" s="173">
        <v>57</v>
      </c>
      <c r="P27" s="173">
        <v>36</v>
      </c>
      <c r="Q27" s="173">
        <v>269</v>
      </c>
      <c r="R27" s="173">
        <v>65</v>
      </c>
      <c r="S27" s="173">
        <v>37</v>
      </c>
      <c r="T27" s="173">
        <v>257</v>
      </c>
      <c r="U27" s="173">
        <f t="shared" si="1"/>
        <v>347</v>
      </c>
      <c r="V27" s="173">
        <f t="shared" si="2"/>
        <v>212</v>
      </c>
      <c r="W27" s="173">
        <f t="shared" si="3"/>
        <v>1901</v>
      </c>
      <c r="X27" s="173">
        <f t="shared" si="4"/>
        <v>2460</v>
      </c>
      <c r="Y27" s="1084" t="s">
        <v>298</v>
      </c>
      <c r="Z27" s="1084"/>
    </row>
    <row r="28" spans="1:26" ht="19.5" customHeight="1" thickBot="1">
      <c r="A28" s="1076" t="s">
        <v>32</v>
      </c>
      <c r="B28" s="1076"/>
      <c r="C28" s="400">
        <f>SUM(C8:C27)</f>
        <v>412</v>
      </c>
      <c r="D28" s="400">
        <f t="shared" ref="D28:X28" si="5">SUM(D8:D27)</f>
        <v>226</v>
      </c>
      <c r="E28" s="400">
        <f t="shared" si="5"/>
        <v>2124</v>
      </c>
      <c r="F28" s="400">
        <f t="shared" si="5"/>
        <v>356</v>
      </c>
      <c r="G28" s="400">
        <f t="shared" si="5"/>
        <v>209</v>
      </c>
      <c r="H28" s="400">
        <f t="shared" si="5"/>
        <v>1819</v>
      </c>
      <c r="I28" s="400">
        <f t="shared" si="5"/>
        <v>334</v>
      </c>
      <c r="J28" s="400">
        <f t="shared" si="5"/>
        <v>178</v>
      </c>
      <c r="K28" s="400">
        <f t="shared" si="5"/>
        <v>1636</v>
      </c>
      <c r="L28" s="400">
        <f t="shared" si="5"/>
        <v>330</v>
      </c>
      <c r="M28" s="400">
        <f t="shared" si="5"/>
        <v>183</v>
      </c>
      <c r="N28" s="400">
        <f t="shared" si="5"/>
        <v>1451</v>
      </c>
      <c r="O28" s="400">
        <f t="shared" si="5"/>
        <v>319</v>
      </c>
      <c r="P28" s="400">
        <f t="shared" si="5"/>
        <v>179</v>
      </c>
      <c r="Q28" s="400">
        <f t="shared" si="5"/>
        <v>1377</v>
      </c>
      <c r="R28" s="400">
        <f t="shared" si="5"/>
        <v>311</v>
      </c>
      <c r="S28" s="400">
        <f t="shared" si="5"/>
        <v>171</v>
      </c>
      <c r="T28" s="400">
        <f t="shared" si="5"/>
        <v>1267</v>
      </c>
      <c r="U28" s="400">
        <f t="shared" si="5"/>
        <v>2062</v>
      </c>
      <c r="V28" s="400">
        <f t="shared" si="5"/>
        <v>1146</v>
      </c>
      <c r="W28" s="400">
        <f t="shared" si="5"/>
        <v>9674</v>
      </c>
      <c r="X28" s="400">
        <f t="shared" si="5"/>
        <v>12882</v>
      </c>
      <c r="Y28" s="1085" t="s">
        <v>175</v>
      </c>
      <c r="Z28" s="1085"/>
    </row>
    <row r="29" spans="1:26" ht="13.5" thickTop="1"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  <c r="R29" s="461"/>
      <c r="S29" s="461"/>
      <c r="T29" s="461"/>
      <c r="U29" s="461"/>
      <c r="V29" s="461"/>
      <c r="W29" s="461"/>
      <c r="X29" s="461"/>
    </row>
    <row r="30" spans="1:26"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</row>
    <row r="116" spans="3:15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</row>
    <row r="117" spans="3:15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</row>
    <row r="118" spans="3:15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</row>
    <row r="119" spans="3:15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</row>
  </sheetData>
  <protectedRanges>
    <protectedRange sqref="F18:N18" name="نطاق1"/>
  </protectedRanges>
  <mergeCells count="51">
    <mergeCell ref="Y8:Z8"/>
    <mergeCell ref="A26:B26"/>
    <mergeCell ref="Y26:Z26"/>
    <mergeCell ref="A27:B27"/>
    <mergeCell ref="Y27:Z27"/>
    <mergeCell ref="A20:B20"/>
    <mergeCell ref="Y20:Z20"/>
    <mergeCell ref="A21:B21"/>
    <mergeCell ref="Y21:Z21"/>
    <mergeCell ref="A22:B22"/>
    <mergeCell ref="Y22:Z22"/>
    <mergeCell ref="A12:A17"/>
    <mergeCell ref="Z12:Z17"/>
    <mergeCell ref="A18:B18"/>
    <mergeCell ref="Y18:Z18"/>
    <mergeCell ref="A19:B19"/>
    <mergeCell ref="A28:B28"/>
    <mergeCell ref="Y28:Z28"/>
    <mergeCell ref="A23:B23"/>
    <mergeCell ref="Y23:Z23"/>
    <mergeCell ref="A24:B24"/>
    <mergeCell ref="Y24:Z24"/>
    <mergeCell ref="A25:B25"/>
    <mergeCell ref="Y25:Z25"/>
    <mergeCell ref="Y19:Z19"/>
    <mergeCell ref="Y9:Z9"/>
    <mergeCell ref="A10:B10"/>
    <mergeCell ref="Y10:Z10"/>
    <mergeCell ref="A11:B11"/>
    <mergeCell ref="Y11:Z11"/>
    <mergeCell ref="L5:N5"/>
    <mergeCell ref="O5:Q5"/>
    <mergeCell ref="R5:T5"/>
    <mergeCell ref="V5:W5"/>
    <mergeCell ref="A9:B9"/>
    <mergeCell ref="A1:X1"/>
    <mergeCell ref="A2:X2"/>
    <mergeCell ref="A3:C3"/>
    <mergeCell ref="Y3:Z3"/>
    <mergeCell ref="A4:B7"/>
    <mergeCell ref="C4:E4"/>
    <mergeCell ref="F4:H4"/>
    <mergeCell ref="I4:K4"/>
    <mergeCell ref="L4:N4"/>
    <mergeCell ref="O4:Q4"/>
    <mergeCell ref="R4:T4"/>
    <mergeCell ref="U4:X4"/>
    <mergeCell ref="Y4:Z7"/>
    <mergeCell ref="C5:E5"/>
    <mergeCell ref="F5:H5"/>
    <mergeCell ref="I5:K5"/>
  </mergeCells>
  <printOptions horizontalCentered="1"/>
  <pageMargins left="1" right="1" top="1" bottom="1" header="1" footer="1"/>
  <pageSetup paperSize="9" scale="75" firstPageNumber="63" orientation="landscape" useFirstPageNumber="1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0:I17"/>
  <sheetViews>
    <sheetView rightToLeft="1" view="pageBreakPreview" zoomScale="90" zoomScaleNormal="100" zoomScaleSheetLayoutView="90" workbookViewId="0">
      <selection activeCell="J23" sqref="J23"/>
    </sheetView>
  </sheetViews>
  <sheetFormatPr defaultRowHeight="12.75"/>
  <sheetData>
    <row r="10" spans="1:9" ht="8.25" customHeight="1"/>
    <row r="11" spans="1:9" ht="7.5" customHeight="1"/>
    <row r="14" spans="1:9" ht="59.25">
      <c r="A14" s="1236" t="s">
        <v>905</v>
      </c>
      <c r="B14" s="1236"/>
      <c r="C14" s="1236"/>
      <c r="D14" s="1236"/>
      <c r="E14" s="1236"/>
      <c r="F14" s="1236"/>
      <c r="G14" s="1236"/>
      <c r="H14" s="1236"/>
      <c r="I14" s="337"/>
    </row>
    <row r="17" spans="1:8" ht="44.25">
      <c r="A17" s="1434" t="s">
        <v>906</v>
      </c>
      <c r="B17" s="1434"/>
      <c r="C17" s="1434"/>
      <c r="D17" s="1434"/>
      <c r="E17" s="1434"/>
      <c r="F17" s="1434"/>
      <c r="G17" s="1434"/>
      <c r="H17" s="1434"/>
    </row>
  </sheetData>
  <mergeCells count="2">
    <mergeCell ref="A14:H14"/>
    <mergeCell ref="A17:H17"/>
  </mergeCells>
  <printOptions horizontalCentered="1"/>
  <pageMargins left="1" right="1" top="1" bottom="1" header="1" footer="1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theme="1"/>
  </sheetPr>
  <dimension ref="A1:AE117"/>
  <sheetViews>
    <sheetView rightToLeft="1" view="pageBreakPreview" topLeftCell="F3" zoomScale="90" zoomScaleNormal="75" zoomScaleSheetLayoutView="90" workbookViewId="0">
      <selection activeCell="I13" sqref="I13"/>
    </sheetView>
  </sheetViews>
  <sheetFormatPr defaultRowHeight="12.75"/>
  <cols>
    <col min="1" max="1" width="4.140625" style="91" customWidth="1"/>
    <col min="2" max="2" width="11.28515625" style="91" customWidth="1"/>
    <col min="3" max="3" width="5.5703125" style="91" customWidth="1"/>
    <col min="4" max="4" width="4.85546875" style="91" customWidth="1"/>
    <col min="5" max="6" width="7.7109375" style="91" customWidth="1"/>
    <col min="7" max="7" width="5.140625" style="91" customWidth="1"/>
    <col min="8" max="8" width="5.42578125" style="91" customWidth="1"/>
    <col min="9" max="9" width="9" style="91" customWidth="1"/>
    <col min="10" max="10" width="6.85546875" style="91" customWidth="1"/>
    <col min="11" max="11" width="7.140625" style="91" customWidth="1"/>
    <col min="12" max="12" width="7.5703125" style="91" customWidth="1"/>
    <col min="13" max="13" width="6.28515625" style="91" customWidth="1"/>
    <col min="14" max="14" width="7.5703125" style="91" customWidth="1"/>
    <col min="15" max="15" width="7.7109375" style="91" customWidth="1"/>
    <col min="16" max="17" width="5.7109375" style="91" customWidth="1"/>
    <col min="18" max="18" width="8.5703125" style="91" customWidth="1"/>
    <col min="19" max="19" width="10" style="91" customWidth="1"/>
    <col min="20" max="20" width="7.7109375" style="91" customWidth="1"/>
    <col min="21" max="21" width="12.140625" style="91" customWidth="1"/>
    <col min="22" max="22" width="9.42578125" style="91" customWidth="1"/>
    <col min="23" max="23" width="6.85546875" style="91" customWidth="1"/>
    <col min="24" max="24" width="14.5703125" style="91" customWidth="1"/>
    <col min="25" max="25" width="4.7109375" style="91" customWidth="1"/>
    <col min="26" max="16384" width="9.140625" style="91"/>
  </cols>
  <sheetData>
    <row r="1" spans="1:31" ht="24" customHeight="1">
      <c r="A1" s="1435" t="s">
        <v>908</v>
      </c>
      <c r="B1" s="1435"/>
      <c r="C1" s="1435"/>
      <c r="D1" s="1435"/>
      <c r="E1" s="1435"/>
      <c r="F1" s="1435"/>
      <c r="G1" s="1435"/>
      <c r="H1" s="1435"/>
      <c r="I1" s="1435"/>
      <c r="J1" s="1435"/>
      <c r="K1" s="1435"/>
      <c r="L1" s="1435"/>
      <c r="M1" s="1435"/>
      <c r="N1" s="1435"/>
      <c r="O1" s="1435"/>
      <c r="P1" s="1435"/>
      <c r="Q1" s="1435"/>
      <c r="R1" s="1435"/>
      <c r="S1" s="1435"/>
      <c r="T1" s="1435"/>
      <c r="U1" s="1435"/>
      <c r="V1" s="1435"/>
      <c r="W1" s="1435"/>
      <c r="X1" s="1435"/>
      <c r="Y1" s="1435"/>
      <c r="Z1" s="90"/>
      <c r="AA1" s="90"/>
      <c r="AB1" s="90"/>
      <c r="AC1" s="90"/>
      <c r="AD1" s="90"/>
      <c r="AE1" s="90"/>
    </row>
    <row r="2" spans="1:31" ht="36" customHeight="1">
      <c r="A2" s="1099" t="s">
        <v>909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90"/>
      <c r="AA2" s="90"/>
      <c r="AB2" s="90"/>
      <c r="AC2" s="90"/>
      <c r="AD2" s="90"/>
      <c r="AE2" s="90"/>
    </row>
    <row r="3" spans="1:31" ht="21" customHeight="1" thickBot="1">
      <c r="A3" s="1115" t="s">
        <v>1261</v>
      </c>
      <c r="B3" s="1115"/>
      <c r="C3" s="111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1116" t="s">
        <v>1262</v>
      </c>
      <c r="Y3" s="1116"/>
      <c r="Z3" s="90"/>
      <c r="AA3" s="90"/>
      <c r="AB3" s="90"/>
      <c r="AC3" s="90"/>
      <c r="AD3" s="90"/>
      <c r="AE3" s="90"/>
    </row>
    <row r="4" spans="1:31" ht="21.75" customHeight="1" thickTop="1">
      <c r="A4" s="1072" t="s">
        <v>40</v>
      </c>
      <c r="B4" s="1072"/>
      <c r="C4" s="1103" t="s">
        <v>107</v>
      </c>
      <c r="D4" s="1103"/>
      <c r="E4" s="1103"/>
      <c r="F4" s="1103"/>
      <c r="G4" s="1103" t="s">
        <v>129</v>
      </c>
      <c r="H4" s="1103"/>
      <c r="I4" s="1103"/>
      <c r="J4" s="1103" t="s">
        <v>109</v>
      </c>
      <c r="K4" s="1103"/>
      <c r="L4" s="1103"/>
      <c r="M4" s="1072" t="s">
        <v>130</v>
      </c>
      <c r="N4" s="1072"/>
      <c r="O4" s="1072"/>
      <c r="P4" s="1072" t="s">
        <v>340</v>
      </c>
      <c r="Q4" s="1072"/>
      <c r="R4" s="1117"/>
      <c r="S4" s="1072" t="s">
        <v>341</v>
      </c>
      <c r="T4" s="1072"/>
      <c r="U4" s="1072"/>
      <c r="V4" s="1072"/>
      <c r="W4" s="1072"/>
      <c r="X4" s="1074" t="s">
        <v>174</v>
      </c>
      <c r="Y4" s="1074"/>
    </row>
    <row r="5" spans="1:31" ht="32.25" customHeight="1">
      <c r="A5" s="1092"/>
      <c r="B5" s="1092"/>
      <c r="C5" s="1095" t="s">
        <v>337</v>
      </c>
      <c r="D5" s="1095"/>
      <c r="E5" s="1095"/>
      <c r="F5" s="1095"/>
      <c r="G5" s="1095" t="s">
        <v>342</v>
      </c>
      <c r="H5" s="1095"/>
      <c r="I5" s="1095"/>
      <c r="J5" s="1095" t="s">
        <v>343</v>
      </c>
      <c r="K5" s="1095"/>
      <c r="L5" s="1095"/>
      <c r="M5" s="1094" t="s">
        <v>344</v>
      </c>
      <c r="N5" s="1094"/>
      <c r="O5" s="1094"/>
      <c r="P5" s="1094" t="s">
        <v>345</v>
      </c>
      <c r="Q5" s="1094"/>
      <c r="R5" s="1114"/>
      <c r="S5" s="1096" t="s">
        <v>346</v>
      </c>
      <c r="T5" s="1096"/>
      <c r="U5" s="1096"/>
      <c r="V5" s="1096"/>
      <c r="W5" s="1096"/>
      <c r="X5" s="1096"/>
      <c r="Y5" s="1096"/>
    </row>
    <row r="6" spans="1:31" s="92" customFormat="1" ht="27.75" customHeight="1">
      <c r="A6" s="1092"/>
      <c r="B6" s="1092"/>
      <c r="C6" s="470" t="s">
        <v>128</v>
      </c>
      <c r="D6" s="434" t="s">
        <v>34</v>
      </c>
      <c r="E6" s="434" t="s">
        <v>110</v>
      </c>
      <c r="F6" s="434" t="s">
        <v>35</v>
      </c>
      <c r="G6" s="470" t="s">
        <v>128</v>
      </c>
      <c r="H6" s="434" t="s">
        <v>34</v>
      </c>
      <c r="I6" s="434" t="s">
        <v>35</v>
      </c>
      <c r="J6" s="470" t="s">
        <v>128</v>
      </c>
      <c r="K6" s="434" t="s">
        <v>34</v>
      </c>
      <c r="L6" s="434" t="s">
        <v>35</v>
      </c>
      <c r="M6" s="470" t="s">
        <v>102</v>
      </c>
      <c r="N6" s="434" t="s">
        <v>103</v>
      </c>
      <c r="O6" s="434" t="s">
        <v>35</v>
      </c>
      <c r="P6" s="434" t="s">
        <v>347</v>
      </c>
      <c r="Q6" s="434" t="s">
        <v>348</v>
      </c>
      <c r="R6" s="434" t="s">
        <v>35</v>
      </c>
      <c r="S6" s="434" t="s">
        <v>121</v>
      </c>
      <c r="T6" s="434" t="s">
        <v>349</v>
      </c>
      <c r="U6" s="470" t="s">
        <v>350</v>
      </c>
      <c r="V6" s="434" t="s">
        <v>351</v>
      </c>
      <c r="W6" s="434" t="s">
        <v>32</v>
      </c>
      <c r="X6" s="1096"/>
      <c r="Y6" s="1096"/>
    </row>
    <row r="7" spans="1:31" s="92" customFormat="1" ht="57.75" customHeight="1" thickBot="1">
      <c r="A7" s="1073"/>
      <c r="B7" s="1073"/>
      <c r="C7" s="812" t="s">
        <v>180</v>
      </c>
      <c r="D7" s="812" t="s">
        <v>179</v>
      </c>
      <c r="E7" s="812" t="s">
        <v>219</v>
      </c>
      <c r="F7" s="812" t="s">
        <v>175</v>
      </c>
      <c r="G7" s="812" t="s">
        <v>180</v>
      </c>
      <c r="H7" s="812" t="s">
        <v>179</v>
      </c>
      <c r="I7" s="812" t="s">
        <v>175</v>
      </c>
      <c r="J7" s="812" t="s">
        <v>180</v>
      </c>
      <c r="K7" s="812" t="s">
        <v>179</v>
      </c>
      <c r="L7" s="812" t="s">
        <v>175</v>
      </c>
      <c r="M7" s="812" t="s">
        <v>352</v>
      </c>
      <c r="N7" s="812" t="s">
        <v>353</v>
      </c>
      <c r="O7" s="812" t="s">
        <v>175</v>
      </c>
      <c r="P7" s="812" t="s">
        <v>354</v>
      </c>
      <c r="Q7" s="812" t="s">
        <v>355</v>
      </c>
      <c r="R7" s="812" t="s">
        <v>175</v>
      </c>
      <c r="S7" s="937" t="s">
        <v>356</v>
      </c>
      <c r="T7" s="947" t="s">
        <v>1260</v>
      </c>
      <c r="U7" s="947" t="s">
        <v>907</v>
      </c>
      <c r="V7" s="937" t="s">
        <v>359</v>
      </c>
      <c r="W7" s="937" t="s">
        <v>175</v>
      </c>
      <c r="X7" s="1075"/>
      <c r="Y7" s="1075"/>
    </row>
    <row r="8" spans="1:31" s="92" customFormat="1" ht="18.95" customHeight="1">
      <c r="A8" s="1112" t="s">
        <v>52</v>
      </c>
      <c r="B8" s="1112"/>
      <c r="C8" s="858">
        <v>0</v>
      </c>
      <c r="D8" s="858">
        <v>0</v>
      </c>
      <c r="E8" s="858">
        <v>0</v>
      </c>
      <c r="F8" s="858">
        <v>0</v>
      </c>
      <c r="G8" s="858">
        <v>0</v>
      </c>
      <c r="H8" s="858">
        <v>0</v>
      </c>
      <c r="I8" s="858">
        <v>0</v>
      </c>
      <c r="J8" s="858">
        <v>0</v>
      </c>
      <c r="K8" s="858">
        <v>0</v>
      </c>
      <c r="L8" s="858">
        <v>0</v>
      </c>
      <c r="M8" s="858">
        <v>0</v>
      </c>
      <c r="N8" s="858">
        <v>0</v>
      </c>
      <c r="O8" s="858">
        <f>SUM(M8:N8)</f>
        <v>0</v>
      </c>
      <c r="P8" s="858">
        <v>0</v>
      </c>
      <c r="Q8" s="858">
        <v>0</v>
      </c>
      <c r="R8" s="858">
        <f>SUM(P8:Q8)</f>
        <v>0</v>
      </c>
      <c r="S8" s="858">
        <v>0</v>
      </c>
      <c r="T8" s="858">
        <v>0</v>
      </c>
      <c r="U8" s="858">
        <v>0</v>
      </c>
      <c r="V8" s="858">
        <v>0</v>
      </c>
      <c r="W8" s="859">
        <f>SUM(S8:V8)</f>
        <v>0</v>
      </c>
      <c r="X8" s="1210" t="s">
        <v>671</v>
      </c>
      <c r="Y8" s="1210"/>
    </row>
    <row r="9" spans="1:31" ht="18.95" customHeight="1">
      <c r="A9" s="761" t="s">
        <v>53</v>
      </c>
      <c r="B9" s="761"/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f t="shared" ref="O9:O27" si="0">SUM(M9:N9)</f>
        <v>0</v>
      </c>
      <c r="P9" s="81">
        <v>0</v>
      </c>
      <c r="Q9" s="81">
        <v>0</v>
      </c>
      <c r="R9" s="81">
        <f t="shared" ref="R9:R27" si="1">SUM(P9:Q9)</f>
        <v>0</v>
      </c>
      <c r="S9" s="81">
        <v>0</v>
      </c>
      <c r="T9" s="81">
        <v>0</v>
      </c>
      <c r="U9" s="81">
        <v>0</v>
      </c>
      <c r="V9" s="81">
        <v>0</v>
      </c>
      <c r="W9" s="179">
        <f t="shared" ref="W9:W27" si="2">SUM(S9:V9)</f>
        <v>0</v>
      </c>
      <c r="X9" s="1059" t="s">
        <v>302</v>
      </c>
      <c r="Y9" s="1059"/>
      <c r="Z9" s="92"/>
      <c r="AA9" s="92"/>
    </row>
    <row r="10" spans="1:31" ht="18.95" customHeight="1">
      <c r="A10" s="761" t="s">
        <v>54</v>
      </c>
      <c r="B10" s="761"/>
      <c r="C10" s="81">
        <v>0</v>
      </c>
      <c r="D10" s="81">
        <v>1</v>
      </c>
      <c r="E10" s="81">
        <v>1</v>
      </c>
      <c r="F10" s="81">
        <v>2</v>
      </c>
      <c r="G10" s="81">
        <v>1</v>
      </c>
      <c r="H10" s="81">
        <v>78</v>
      </c>
      <c r="I10" s="81">
        <v>79</v>
      </c>
      <c r="J10" s="81">
        <v>3</v>
      </c>
      <c r="K10" s="81">
        <v>412</v>
      </c>
      <c r="L10" s="81">
        <v>415</v>
      </c>
      <c r="M10" s="81">
        <v>0</v>
      </c>
      <c r="N10" s="81">
        <v>21</v>
      </c>
      <c r="O10" s="81">
        <f t="shared" si="0"/>
        <v>21</v>
      </c>
      <c r="P10" s="81">
        <v>0</v>
      </c>
      <c r="Q10" s="81">
        <v>2</v>
      </c>
      <c r="R10" s="81">
        <f t="shared" si="1"/>
        <v>2</v>
      </c>
      <c r="S10" s="81">
        <v>0</v>
      </c>
      <c r="T10" s="81">
        <v>0</v>
      </c>
      <c r="U10" s="81">
        <v>2</v>
      </c>
      <c r="V10" s="81">
        <v>0</v>
      </c>
      <c r="W10" s="179">
        <f t="shared" si="2"/>
        <v>2</v>
      </c>
      <c r="X10" s="1059" t="s">
        <v>184</v>
      </c>
      <c r="Y10" s="1059"/>
      <c r="Z10" s="92"/>
      <c r="AA10" s="92"/>
    </row>
    <row r="11" spans="1:31" ht="18.95" customHeight="1">
      <c r="A11" s="761" t="s">
        <v>55</v>
      </c>
      <c r="B11" s="761"/>
      <c r="C11" s="81">
        <v>1</v>
      </c>
      <c r="D11" s="81">
        <v>1</v>
      </c>
      <c r="E11" s="81">
        <v>0</v>
      </c>
      <c r="F11" s="81">
        <v>2</v>
      </c>
      <c r="G11" s="81">
        <v>20</v>
      </c>
      <c r="H11" s="81">
        <v>26</v>
      </c>
      <c r="I11" s="81">
        <v>46</v>
      </c>
      <c r="J11" s="81">
        <v>127</v>
      </c>
      <c r="K11" s="81">
        <v>119</v>
      </c>
      <c r="L11" s="81">
        <v>246</v>
      </c>
      <c r="M11" s="81">
        <v>9</v>
      </c>
      <c r="N11" s="81">
        <v>18</v>
      </c>
      <c r="O11" s="81">
        <f t="shared" si="0"/>
        <v>27</v>
      </c>
      <c r="P11" s="81">
        <v>0</v>
      </c>
      <c r="Q11" s="81">
        <v>2</v>
      </c>
      <c r="R11" s="81">
        <f t="shared" si="1"/>
        <v>2</v>
      </c>
      <c r="S11" s="81">
        <v>0</v>
      </c>
      <c r="T11" s="81">
        <v>2</v>
      </c>
      <c r="U11" s="81">
        <v>0</v>
      </c>
      <c r="V11" s="81">
        <v>0</v>
      </c>
      <c r="W11" s="179">
        <f t="shared" si="2"/>
        <v>2</v>
      </c>
      <c r="X11" s="1059" t="s">
        <v>185</v>
      </c>
      <c r="Y11" s="1059"/>
      <c r="Z11" s="92"/>
      <c r="AA11" s="92"/>
    </row>
    <row r="12" spans="1:31" ht="18.95" customHeight="1">
      <c r="A12" s="1243" t="s">
        <v>360</v>
      </c>
      <c r="B12" s="764" t="s">
        <v>273</v>
      </c>
      <c r="C12" s="81">
        <v>0</v>
      </c>
      <c r="D12" s="81">
        <v>1</v>
      </c>
      <c r="E12" s="81">
        <v>0</v>
      </c>
      <c r="F12" s="81">
        <v>1</v>
      </c>
      <c r="G12" s="81">
        <v>0</v>
      </c>
      <c r="H12" s="81">
        <v>28</v>
      </c>
      <c r="I12" s="81">
        <v>28</v>
      </c>
      <c r="J12" s="81">
        <v>0</v>
      </c>
      <c r="K12" s="81">
        <v>198</v>
      </c>
      <c r="L12" s="81">
        <v>198</v>
      </c>
      <c r="M12" s="81">
        <v>0</v>
      </c>
      <c r="N12" s="81">
        <v>11</v>
      </c>
      <c r="O12" s="81">
        <f t="shared" si="0"/>
        <v>11</v>
      </c>
      <c r="P12" s="81">
        <v>0</v>
      </c>
      <c r="Q12" s="81">
        <v>1</v>
      </c>
      <c r="R12" s="81">
        <f t="shared" si="1"/>
        <v>1</v>
      </c>
      <c r="S12" s="81">
        <v>0</v>
      </c>
      <c r="T12" s="81">
        <v>0</v>
      </c>
      <c r="U12" s="81">
        <v>1</v>
      </c>
      <c r="V12" s="81">
        <v>0</v>
      </c>
      <c r="W12" s="179">
        <f t="shared" si="2"/>
        <v>1</v>
      </c>
      <c r="X12" s="787" t="s">
        <v>306</v>
      </c>
      <c r="Y12" s="1113" t="s">
        <v>173</v>
      </c>
      <c r="Z12" s="92"/>
      <c r="AA12" s="92"/>
    </row>
    <row r="13" spans="1:31" ht="18.95" customHeight="1">
      <c r="A13" s="1243"/>
      <c r="B13" s="764" t="s">
        <v>275</v>
      </c>
      <c r="C13" s="81">
        <v>0</v>
      </c>
      <c r="D13" s="81">
        <v>1</v>
      </c>
      <c r="E13" s="81">
        <v>1</v>
      </c>
      <c r="F13" s="81">
        <v>2</v>
      </c>
      <c r="G13" s="81">
        <v>11</v>
      </c>
      <c r="H13" s="81">
        <v>69</v>
      </c>
      <c r="I13" s="81">
        <v>80</v>
      </c>
      <c r="J13" s="81">
        <v>20</v>
      </c>
      <c r="K13" s="81">
        <v>387</v>
      </c>
      <c r="L13" s="81">
        <v>407</v>
      </c>
      <c r="M13" s="81">
        <v>0</v>
      </c>
      <c r="N13" s="81">
        <v>29</v>
      </c>
      <c r="O13" s="81">
        <f t="shared" si="0"/>
        <v>29</v>
      </c>
      <c r="P13" s="81">
        <v>1</v>
      </c>
      <c r="Q13" s="81">
        <v>1</v>
      </c>
      <c r="R13" s="81">
        <f t="shared" si="1"/>
        <v>2</v>
      </c>
      <c r="S13" s="81">
        <v>2</v>
      </c>
      <c r="T13" s="81">
        <v>0</v>
      </c>
      <c r="U13" s="81">
        <v>0</v>
      </c>
      <c r="V13" s="81">
        <v>0</v>
      </c>
      <c r="W13" s="179">
        <f t="shared" si="2"/>
        <v>2</v>
      </c>
      <c r="X13" s="787" t="s">
        <v>307</v>
      </c>
      <c r="Y13" s="1113"/>
      <c r="Z13" s="92"/>
      <c r="AA13" s="92"/>
    </row>
    <row r="14" spans="1:31" ht="18.95" customHeight="1">
      <c r="A14" s="1243"/>
      <c r="B14" s="764" t="s">
        <v>274</v>
      </c>
      <c r="C14" s="81">
        <v>2</v>
      </c>
      <c r="D14" s="81">
        <v>1</v>
      </c>
      <c r="E14" s="81">
        <v>0</v>
      </c>
      <c r="F14" s="81">
        <v>3</v>
      </c>
      <c r="G14" s="81">
        <v>64</v>
      </c>
      <c r="H14" s="81">
        <v>25</v>
      </c>
      <c r="I14" s="81">
        <v>89</v>
      </c>
      <c r="J14" s="81">
        <v>399</v>
      </c>
      <c r="K14" s="81">
        <v>111</v>
      </c>
      <c r="L14" s="81">
        <v>510</v>
      </c>
      <c r="M14" s="81">
        <v>27</v>
      </c>
      <c r="N14" s="81">
        <v>28</v>
      </c>
      <c r="O14" s="81">
        <f t="shared" si="0"/>
        <v>55</v>
      </c>
      <c r="P14" s="81">
        <v>0</v>
      </c>
      <c r="Q14" s="81">
        <v>3</v>
      </c>
      <c r="R14" s="81">
        <f t="shared" si="1"/>
        <v>3</v>
      </c>
      <c r="S14" s="81">
        <v>0</v>
      </c>
      <c r="T14" s="81">
        <v>3</v>
      </c>
      <c r="U14" s="81">
        <v>0</v>
      </c>
      <c r="V14" s="81">
        <v>0</v>
      </c>
      <c r="W14" s="179">
        <f t="shared" si="2"/>
        <v>3</v>
      </c>
      <c r="X14" s="787" t="s">
        <v>308</v>
      </c>
      <c r="Y14" s="1113"/>
      <c r="Z14" s="92"/>
      <c r="AA14" s="92"/>
    </row>
    <row r="15" spans="1:31" ht="18.95" customHeight="1">
      <c r="A15" s="1243"/>
      <c r="B15" s="764" t="s">
        <v>276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f t="shared" si="0"/>
        <v>0</v>
      </c>
      <c r="P15" s="81">
        <v>0</v>
      </c>
      <c r="Q15" s="81">
        <v>0</v>
      </c>
      <c r="R15" s="81">
        <f t="shared" si="1"/>
        <v>0</v>
      </c>
      <c r="S15" s="81">
        <v>0</v>
      </c>
      <c r="T15" s="81">
        <v>0</v>
      </c>
      <c r="U15" s="81">
        <v>0</v>
      </c>
      <c r="V15" s="81">
        <v>0</v>
      </c>
      <c r="W15" s="179">
        <f t="shared" si="2"/>
        <v>0</v>
      </c>
      <c r="X15" s="787" t="s">
        <v>309</v>
      </c>
      <c r="Y15" s="1113"/>
      <c r="Z15" s="92"/>
      <c r="AA15" s="92"/>
    </row>
    <row r="16" spans="1:31" ht="18.95" customHeight="1">
      <c r="A16" s="1243"/>
      <c r="B16" s="764" t="s">
        <v>278</v>
      </c>
      <c r="C16" s="81">
        <v>1</v>
      </c>
      <c r="D16" s="81">
        <v>1</v>
      </c>
      <c r="E16" s="81">
        <v>0</v>
      </c>
      <c r="F16" s="81">
        <v>2</v>
      </c>
      <c r="G16" s="81">
        <v>40</v>
      </c>
      <c r="H16" s="81">
        <v>23</v>
      </c>
      <c r="I16" s="81">
        <v>63</v>
      </c>
      <c r="J16" s="81">
        <v>163</v>
      </c>
      <c r="K16" s="81">
        <v>123</v>
      </c>
      <c r="L16" s="81">
        <v>286</v>
      </c>
      <c r="M16" s="81">
        <v>7</v>
      </c>
      <c r="N16" s="81">
        <v>20</v>
      </c>
      <c r="O16" s="81">
        <f t="shared" si="0"/>
        <v>27</v>
      </c>
      <c r="P16" s="81">
        <v>0</v>
      </c>
      <c r="Q16" s="81">
        <v>2</v>
      </c>
      <c r="R16" s="81">
        <f t="shared" si="1"/>
        <v>2</v>
      </c>
      <c r="S16" s="81">
        <v>0</v>
      </c>
      <c r="T16" s="81">
        <v>2</v>
      </c>
      <c r="U16" s="81">
        <v>0</v>
      </c>
      <c r="V16" s="81">
        <v>0</v>
      </c>
      <c r="W16" s="179">
        <f t="shared" si="2"/>
        <v>2</v>
      </c>
      <c r="X16" s="787" t="s">
        <v>310</v>
      </c>
      <c r="Y16" s="1113"/>
      <c r="Z16" s="92"/>
      <c r="AA16" s="92"/>
    </row>
    <row r="17" spans="1:27" ht="18.95" customHeight="1">
      <c r="A17" s="1243"/>
      <c r="B17" s="764" t="s">
        <v>277</v>
      </c>
      <c r="C17" s="81">
        <v>1</v>
      </c>
      <c r="D17" s="81">
        <v>2</v>
      </c>
      <c r="E17" s="81">
        <v>0</v>
      </c>
      <c r="F17" s="81">
        <v>3</v>
      </c>
      <c r="G17" s="81">
        <v>42</v>
      </c>
      <c r="H17" s="81">
        <v>106</v>
      </c>
      <c r="I17" s="81">
        <v>148</v>
      </c>
      <c r="J17" s="81">
        <v>185</v>
      </c>
      <c r="K17" s="81">
        <v>594</v>
      </c>
      <c r="L17" s="81">
        <v>779</v>
      </c>
      <c r="M17" s="81">
        <v>8</v>
      </c>
      <c r="N17" s="81">
        <v>34</v>
      </c>
      <c r="O17" s="81">
        <f t="shared" si="0"/>
        <v>42</v>
      </c>
      <c r="P17" s="81">
        <v>0</v>
      </c>
      <c r="Q17" s="81">
        <v>3</v>
      </c>
      <c r="R17" s="81">
        <f t="shared" si="1"/>
        <v>3</v>
      </c>
      <c r="S17" s="81">
        <v>0</v>
      </c>
      <c r="T17" s="81">
        <v>2</v>
      </c>
      <c r="U17" s="81">
        <v>1</v>
      </c>
      <c r="V17" s="81">
        <v>0</v>
      </c>
      <c r="W17" s="179">
        <f t="shared" si="2"/>
        <v>3</v>
      </c>
      <c r="X17" s="787" t="s">
        <v>311</v>
      </c>
      <c r="Y17" s="1113"/>
      <c r="Z17" s="92"/>
      <c r="AA17" s="92"/>
    </row>
    <row r="18" spans="1:27" ht="18.95" customHeight="1">
      <c r="A18" s="1089" t="s">
        <v>63</v>
      </c>
      <c r="B18" s="1089"/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f t="shared" si="0"/>
        <v>0</v>
      </c>
      <c r="P18" s="81">
        <v>0</v>
      </c>
      <c r="Q18" s="81">
        <v>0</v>
      </c>
      <c r="R18" s="81">
        <f t="shared" si="1"/>
        <v>0</v>
      </c>
      <c r="S18" s="81">
        <v>0</v>
      </c>
      <c r="T18" s="81">
        <v>0</v>
      </c>
      <c r="U18" s="81">
        <v>0</v>
      </c>
      <c r="V18" s="81">
        <v>0</v>
      </c>
      <c r="W18" s="179">
        <f t="shared" si="2"/>
        <v>0</v>
      </c>
      <c r="X18" s="1059" t="s">
        <v>297</v>
      </c>
      <c r="Y18" s="1059"/>
      <c r="Z18" s="92"/>
      <c r="AA18" s="92"/>
    </row>
    <row r="19" spans="1:27" ht="18.95" customHeight="1">
      <c r="A19" s="1081" t="s">
        <v>64</v>
      </c>
      <c r="B19" s="1081"/>
      <c r="C19" s="81">
        <v>1</v>
      </c>
      <c r="D19" s="81">
        <v>1</v>
      </c>
      <c r="E19" s="81">
        <v>0</v>
      </c>
      <c r="F19" s="81">
        <v>2</v>
      </c>
      <c r="G19" s="81">
        <v>19</v>
      </c>
      <c r="H19" s="81">
        <v>45</v>
      </c>
      <c r="I19" s="81">
        <v>64</v>
      </c>
      <c r="J19" s="81">
        <v>88</v>
      </c>
      <c r="K19" s="81">
        <v>231</v>
      </c>
      <c r="L19" s="81">
        <v>319</v>
      </c>
      <c r="M19" s="81">
        <v>9</v>
      </c>
      <c r="N19" s="81">
        <v>21</v>
      </c>
      <c r="O19" s="81">
        <f t="shared" si="0"/>
        <v>30</v>
      </c>
      <c r="P19" s="81">
        <v>1</v>
      </c>
      <c r="Q19" s="81">
        <v>1</v>
      </c>
      <c r="R19" s="81">
        <f t="shared" si="1"/>
        <v>2</v>
      </c>
      <c r="S19" s="81">
        <v>1</v>
      </c>
      <c r="T19" s="81">
        <v>0</v>
      </c>
      <c r="U19" s="81">
        <v>1</v>
      </c>
      <c r="V19" s="81">
        <v>0</v>
      </c>
      <c r="W19" s="179">
        <f t="shared" si="2"/>
        <v>2</v>
      </c>
      <c r="X19" s="1059" t="s">
        <v>186</v>
      </c>
      <c r="Y19" s="1059"/>
      <c r="Z19" s="92"/>
      <c r="AA19" s="92"/>
    </row>
    <row r="20" spans="1:27" ht="18.95" customHeight="1">
      <c r="A20" s="1081" t="s">
        <v>65</v>
      </c>
      <c r="B20" s="1081"/>
      <c r="C20" s="81">
        <v>0</v>
      </c>
      <c r="D20" s="81">
        <v>1</v>
      </c>
      <c r="E20" s="81">
        <v>0</v>
      </c>
      <c r="F20" s="81">
        <v>1</v>
      </c>
      <c r="G20" s="81">
        <v>0</v>
      </c>
      <c r="H20" s="81">
        <v>44</v>
      </c>
      <c r="I20" s="81">
        <v>44</v>
      </c>
      <c r="J20" s="81">
        <v>0</v>
      </c>
      <c r="K20" s="81">
        <v>252</v>
      </c>
      <c r="L20" s="81">
        <v>252</v>
      </c>
      <c r="M20" s="81">
        <v>0</v>
      </c>
      <c r="N20" s="81">
        <v>19</v>
      </c>
      <c r="O20" s="81">
        <f t="shared" si="0"/>
        <v>19</v>
      </c>
      <c r="P20" s="81">
        <v>0</v>
      </c>
      <c r="Q20" s="81">
        <v>1</v>
      </c>
      <c r="R20" s="81">
        <f t="shared" si="1"/>
        <v>1</v>
      </c>
      <c r="S20" s="81">
        <v>0</v>
      </c>
      <c r="T20" s="81">
        <v>1</v>
      </c>
      <c r="U20" s="81">
        <v>0</v>
      </c>
      <c r="V20" s="81">
        <v>0</v>
      </c>
      <c r="W20" s="179">
        <f t="shared" si="2"/>
        <v>1</v>
      </c>
      <c r="X20" s="1059" t="s">
        <v>187</v>
      </c>
      <c r="Y20" s="1059"/>
      <c r="Z20" s="92"/>
      <c r="AA20" s="92"/>
    </row>
    <row r="21" spans="1:27" ht="18.95" customHeight="1">
      <c r="A21" s="1081" t="s">
        <v>66</v>
      </c>
      <c r="B21" s="1081"/>
      <c r="C21" s="81">
        <v>1</v>
      </c>
      <c r="D21" s="81">
        <v>2</v>
      </c>
      <c r="E21" s="81">
        <v>1</v>
      </c>
      <c r="F21" s="81">
        <v>4</v>
      </c>
      <c r="G21" s="81">
        <v>97</v>
      </c>
      <c r="H21" s="81">
        <v>171</v>
      </c>
      <c r="I21" s="81">
        <v>268</v>
      </c>
      <c r="J21" s="81">
        <v>561</v>
      </c>
      <c r="K21" s="81">
        <v>933</v>
      </c>
      <c r="L21" s="81">
        <v>1494</v>
      </c>
      <c r="M21" s="81">
        <v>29</v>
      </c>
      <c r="N21" s="81">
        <v>40</v>
      </c>
      <c r="O21" s="81">
        <f t="shared" si="0"/>
        <v>69</v>
      </c>
      <c r="P21" s="81">
        <v>3</v>
      </c>
      <c r="Q21" s="81">
        <v>1</v>
      </c>
      <c r="R21" s="81">
        <f t="shared" si="1"/>
        <v>4</v>
      </c>
      <c r="S21" s="81">
        <v>3</v>
      </c>
      <c r="T21" s="81">
        <v>1</v>
      </c>
      <c r="U21" s="81">
        <v>0</v>
      </c>
      <c r="V21" s="81">
        <v>0</v>
      </c>
      <c r="W21" s="179">
        <f t="shared" si="2"/>
        <v>4</v>
      </c>
      <c r="X21" s="1059" t="s">
        <v>303</v>
      </c>
      <c r="Y21" s="1059"/>
      <c r="Z21" s="92"/>
      <c r="AA21" s="92"/>
    </row>
    <row r="22" spans="1:27" ht="18.95" customHeight="1">
      <c r="A22" s="1081" t="s">
        <v>134</v>
      </c>
      <c r="B22" s="1081"/>
      <c r="C22" s="81">
        <v>2</v>
      </c>
      <c r="D22" s="81">
        <v>0</v>
      </c>
      <c r="E22" s="81">
        <v>0</v>
      </c>
      <c r="F22" s="81">
        <v>2</v>
      </c>
      <c r="G22" s="81">
        <v>126</v>
      </c>
      <c r="H22" s="81">
        <v>1</v>
      </c>
      <c r="I22" s="81">
        <v>127</v>
      </c>
      <c r="J22" s="81">
        <v>859</v>
      </c>
      <c r="K22" s="81">
        <v>3</v>
      </c>
      <c r="L22" s="81">
        <v>862</v>
      </c>
      <c r="M22" s="81">
        <v>21</v>
      </c>
      <c r="N22" s="81">
        <v>28</v>
      </c>
      <c r="O22" s="81">
        <f t="shared" si="0"/>
        <v>49</v>
      </c>
      <c r="P22" s="81">
        <v>1</v>
      </c>
      <c r="Q22" s="81">
        <v>1</v>
      </c>
      <c r="R22" s="81">
        <f t="shared" si="1"/>
        <v>2</v>
      </c>
      <c r="S22" s="81">
        <v>1</v>
      </c>
      <c r="T22" s="81">
        <v>0</v>
      </c>
      <c r="U22" s="81">
        <v>1</v>
      </c>
      <c r="V22" s="81">
        <v>0</v>
      </c>
      <c r="W22" s="179">
        <f t="shared" si="2"/>
        <v>2</v>
      </c>
      <c r="X22" s="1059" t="s">
        <v>304</v>
      </c>
      <c r="Y22" s="1059"/>
      <c r="Z22" s="92"/>
      <c r="AA22" s="92"/>
    </row>
    <row r="23" spans="1:27" ht="18.95" customHeight="1">
      <c r="A23" s="1081" t="s">
        <v>68</v>
      </c>
      <c r="B23" s="1081"/>
      <c r="C23" s="81">
        <v>0</v>
      </c>
      <c r="D23" s="81">
        <v>1</v>
      </c>
      <c r="E23" s="81">
        <v>0</v>
      </c>
      <c r="F23" s="81">
        <v>1</v>
      </c>
      <c r="G23" s="81">
        <v>0</v>
      </c>
      <c r="H23" s="81">
        <v>34</v>
      </c>
      <c r="I23" s="81">
        <v>34</v>
      </c>
      <c r="J23" s="81">
        <v>0</v>
      </c>
      <c r="K23" s="81">
        <v>186</v>
      </c>
      <c r="L23" s="81">
        <v>186</v>
      </c>
      <c r="M23" s="81">
        <v>0</v>
      </c>
      <c r="N23" s="81">
        <v>9</v>
      </c>
      <c r="O23" s="81">
        <f t="shared" si="0"/>
        <v>9</v>
      </c>
      <c r="P23" s="81">
        <v>1</v>
      </c>
      <c r="Q23" s="81">
        <v>0</v>
      </c>
      <c r="R23" s="81">
        <f t="shared" si="1"/>
        <v>1</v>
      </c>
      <c r="S23" s="81">
        <v>1</v>
      </c>
      <c r="T23" s="81">
        <v>0</v>
      </c>
      <c r="U23" s="81">
        <v>0</v>
      </c>
      <c r="V23" s="81">
        <v>0</v>
      </c>
      <c r="W23" s="179">
        <f t="shared" si="2"/>
        <v>1</v>
      </c>
      <c r="X23" s="1059" t="s">
        <v>305</v>
      </c>
      <c r="Y23" s="1059"/>
      <c r="Z23" s="92"/>
      <c r="AA23" s="92"/>
    </row>
    <row r="24" spans="1:27" ht="18.95" customHeight="1">
      <c r="A24" s="1081" t="s">
        <v>69</v>
      </c>
      <c r="B24" s="1081"/>
      <c r="C24" s="81">
        <v>1</v>
      </c>
      <c r="D24" s="81">
        <v>1</v>
      </c>
      <c r="E24" s="81">
        <v>0</v>
      </c>
      <c r="F24" s="81">
        <v>2</v>
      </c>
      <c r="G24" s="81">
        <v>18</v>
      </c>
      <c r="H24" s="81">
        <v>36</v>
      </c>
      <c r="I24" s="81">
        <v>54</v>
      </c>
      <c r="J24" s="81">
        <v>142</v>
      </c>
      <c r="K24" s="81">
        <v>184</v>
      </c>
      <c r="L24" s="81">
        <v>326</v>
      </c>
      <c r="M24" s="81">
        <v>9</v>
      </c>
      <c r="N24" s="81">
        <v>17</v>
      </c>
      <c r="O24" s="81">
        <f t="shared" si="0"/>
        <v>26</v>
      </c>
      <c r="P24" s="81">
        <v>1</v>
      </c>
      <c r="Q24" s="81">
        <v>1</v>
      </c>
      <c r="R24" s="81">
        <f t="shared" si="1"/>
        <v>2</v>
      </c>
      <c r="S24" s="81">
        <v>0</v>
      </c>
      <c r="T24" s="81">
        <v>0</v>
      </c>
      <c r="U24" s="81">
        <v>2</v>
      </c>
      <c r="V24" s="81">
        <v>0</v>
      </c>
      <c r="W24" s="179">
        <f t="shared" si="2"/>
        <v>2</v>
      </c>
      <c r="X24" s="1059" t="s">
        <v>191</v>
      </c>
      <c r="Y24" s="1059"/>
      <c r="Z24" s="92"/>
      <c r="AA24" s="92"/>
    </row>
    <row r="25" spans="1:27" ht="18.95" customHeight="1">
      <c r="A25" s="1081" t="s">
        <v>70</v>
      </c>
      <c r="B25" s="1081"/>
      <c r="C25" s="81">
        <v>0</v>
      </c>
      <c r="D25" s="81">
        <v>1</v>
      </c>
      <c r="E25" s="81">
        <v>0</v>
      </c>
      <c r="F25" s="81">
        <v>1</v>
      </c>
      <c r="G25" s="81">
        <v>0</v>
      </c>
      <c r="H25" s="81">
        <v>41</v>
      </c>
      <c r="I25" s="81">
        <v>41</v>
      </c>
      <c r="J25" s="81">
        <v>2</v>
      </c>
      <c r="K25" s="81">
        <v>222</v>
      </c>
      <c r="L25" s="81">
        <v>224</v>
      </c>
      <c r="M25" s="81">
        <v>0</v>
      </c>
      <c r="N25" s="81">
        <v>18</v>
      </c>
      <c r="O25" s="81">
        <f t="shared" si="0"/>
        <v>18</v>
      </c>
      <c r="P25" s="81">
        <v>1</v>
      </c>
      <c r="Q25" s="81">
        <v>0</v>
      </c>
      <c r="R25" s="81">
        <f t="shared" si="1"/>
        <v>1</v>
      </c>
      <c r="S25" s="81">
        <v>1</v>
      </c>
      <c r="T25" s="81">
        <v>0</v>
      </c>
      <c r="U25" s="81">
        <v>0</v>
      </c>
      <c r="V25" s="81">
        <v>0</v>
      </c>
      <c r="W25" s="179">
        <f t="shared" si="2"/>
        <v>1</v>
      </c>
      <c r="X25" s="1059" t="s">
        <v>192</v>
      </c>
      <c r="Y25" s="1059"/>
      <c r="Z25" s="92"/>
      <c r="AA25" s="92"/>
    </row>
    <row r="26" spans="1:27" ht="18.95" customHeight="1">
      <c r="A26" s="1081" t="s">
        <v>71</v>
      </c>
      <c r="B26" s="1081"/>
      <c r="C26" s="81">
        <v>1</v>
      </c>
      <c r="D26" s="81">
        <v>1</v>
      </c>
      <c r="E26" s="81">
        <v>0</v>
      </c>
      <c r="F26" s="81">
        <v>2</v>
      </c>
      <c r="G26" s="81">
        <v>31</v>
      </c>
      <c r="H26" s="81">
        <v>47</v>
      </c>
      <c r="I26" s="81">
        <v>78</v>
      </c>
      <c r="J26" s="81">
        <v>191</v>
      </c>
      <c r="K26" s="81">
        <v>294</v>
      </c>
      <c r="L26" s="81">
        <v>485</v>
      </c>
      <c r="M26" s="81">
        <v>12</v>
      </c>
      <c r="N26" s="81">
        <v>22</v>
      </c>
      <c r="O26" s="81">
        <f t="shared" si="0"/>
        <v>34</v>
      </c>
      <c r="P26" s="81">
        <v>0</v>
      </c>
      <c r="Q26" s="81">
        <v>2</v>
      </c>
      <c r="R26" s="81">
        <f t="shared" si="1"/>
        <v>2</v>
      </c>
      <c r="S26" s="81">
        <v>0</v>
      </c>
      <c r="T26" s="81">
        <v>0</v>
      </c>
      <c r="U26" s="81">
        <v>2</v>
      </c>
      <c r="V26" s="81">
        <v>0</v>
      </c>
      <c r="W26" s="179">
        <f t="shared" si="2"/>
        <v>2</v>
      </c>
      <c r="X26" s="1059" t="s">
        <v>193</v>
      </c>
      <c r="Y26" s="1059"/>
      <c r="Z26" s="92"/>
      <c r="AA26" s="92"/>
    </row>
    <row r="27" spans="1:27" ht="18.95" customHeight="1" thickBot="1">
      <c r="A27" s="1105" t="s">
        <v>72</v>
      </c>
      <c r="B27" s="1105"/>
      <c r="C27" s="860">
        <v>1</v>
      </c>
      <c r="D27" s="860">
        <v>1</v>
      </c>
      <c r="E27" s="860">
        <v>0</v>
      </c>
      <c r="F27" s="860">
        <v>2</v>
      </c>
      <c r="G27" s="860">
        <v>66</v>
      </c>
      <c r="H27" s="860">
        <v>31</v>
      </c>
      <c r="I27" s="860">
        <v>97</v>
      </c>
      <c r="J27" s="860">
        <v>389</v>
      </c>
      <c r="K27" s="860">
        <v>195</v>
      </c>
      <c r="L27" s="860">
        <v>584</v>
      </c>
      <c r="M27" s="860">
        <v>9</v>
      </c>
      <c r="N27" s="860">
        <v>23</v>
      </c>
      <c r="O27" s="860">
        <f t="shared" si="0"/>
        <v>32</v>
      </c>
      <c r="P27" s="860">
        <v>0</v>
      </c>
      <c r="Q27" s="860">
        <v>2</v>
      </c>
      <c r="R27" s="860">
        <f t="shared" si="1"/>
        <v>2</v>
      </c>
      <c r="S27" s="860">
        <v>0</v>
      </c>
      <c r="T27" s="860">
        <v>2</v>
      </c>
      <c r="U27" s="860">
        <v>0</v>
      </c>
      <c r="V27" s="860">
        <v>0</v>
      </c>
      <c r="W27" s="861">
        <f t="shared" si="2"/>
        <v>2</v>
      </c>
      <c r="X27" s="1069" t="s">
        <v>361</v>
      </c>
      <c r="Y27" s="1069"/>
      <c r="Z27" s="92"/>
      <c r="AA27" s="92"/>
    </row>
    <row r="28" spans="1:27" ht="21" customHeight="1" thickBot="1">
      <c r="A28" s="1076" t="s">
        <v>32</v>
      </c>
      <c r="B28" s="1076"/>
      <c r="C28" s="862">
        <f>SUM(C8:C27)</f>
        <v>12</v>
      </c>
      <c r="D28" s="862">
        <f t="shared" ref="D28:W28" si="3">SUM(D8:D27)</f>
        <v>17</v>
      </c>
      <c r="E28" s="862">
        <f t="shared" si="3"/>
        <v>3</v>
      </c>
      <c r="F28" s="862">
        <f t="shared" si="3"/>
        <v>32</v>
      </c>
      <c r="G28" s="862">
        <f t="shared" si="3"/>
        <v>535</v>
      </c>
      <c r="H28" s="862">
        <f t="shared" si="3"/>
        <v>805</v>
      </c>
      <c r="I28" s="862">
        <f t="shared" si="3"/>
        <v>1340</v>
      </c>
      <c r="J28" s="862">
        <f t="shared" si="3"/>
        <v>3129</v>
      </c>
      <c r="K28" s="862">
        <f t="shared" si="3"/>
        <v>4444</v>
      </c>
      <c r="L28" s="862">
        <f t="shared" si="3"/>
        <v>7573</v>
      </c>
      <c r="M28" s="862">
        <f t="shared" si="3"/>
        <v>140</v>
      </c>
      <c r="N28" s="862">
        <f t="shared" si="3"/>
        <v>358</v>
      </c>
      <c r="O28" s="862">
        <f t="shared" si="3"/>
        <v>498</v>
      </c>
      <c r="P28" s="862">
        <f t="shared" si="3"/>
        <v>9</v>
      </c>
      <c r="Q28" s="862">
        <f t="shared" si="3"/>
        <v>23</v>
      </c>
      <c r="R28" s="862">
        <f t="shared" si="3"/>
        <v>32</v>
      </c>
      <c r="S28" s="862">
        <f t="shared" si="3"/>
        <v>9</v>
      </c>
      <c r="T28" s="862">
        <f t="shared" si="3"/>
        <v>13</v>
      </c>
      <c r="U28" s="862">
        <f t="shared" si="3"/>
        <v>10</v>
      </c>
      <c r="V28" s="862">
        <f t="shared" si="3"/>
        <v>0</v>
      </c>
      <c r="W28" s="862">
        <f t="shared" si="3"/>
        <v>32</v>
      </c>
      <c r="X28" s="1104" t="s">
        <v>175</v>
      </c>
      <c r="Y28" s="1104"/>
      <c r="Z28" s="92"/>
      <c r="AA28" s="92"/>
    </row>
    <row r="29" spans="1:27" ht="30" customHeight="1" thickTop="1">
      <c r="A29" s="1098" t="s">
        <v>910</v>
      </c>
      <c r="B29" s="1098"/>
      <c r="C29" s="1098"/>
      <c r="D29" s="1098"/>
      <c r="E29" s="1098"/>
      <c r="F29" s="1098"/>
      <c r="G29" s="1098"/>
      <c r="H29" s="1098"/>
      <c r="I29" s="1098"/>
      <c r="J29" s="1098"/>
      <c r="K29" s="1098"/>
      <c r="L29" s="1098"/>
      <c r="M29" s="1098"/>
      <c r="N29" s="1098"/>
      <c r="O29" s="1098"/>
      <c r="P29" s="1098"/>
      <c r="Q29" s="1098"/>
      <c r="R29" s="1098"/>
      <c r="S29" s="1098"/>
      <c r="T29" s="1098"/>
      <c r="U29" s="1098"/>
      <c r="V29" s="1098"/>
      <c r="W29" s="1098"/>
      <c r="X29" s="1098"/>
      <c r="Y29" s="1098"/>
    </row>
    <row r="30" spans="1:27" ht="42.75" customHeight="1">
      <c r="A30" s="1099" t="s">
        <v>1263</v>
      </c>
      <c r="B30" s="1099"/>
      <c r="C30" s="1099"/>
      <c r="D30" s="1099"/>
      <c r="E30" s="1099"/>
      <c r="F30" s="1099"/>
      <c r="G30" s="1099"/>
      <c r="H30" s="1099"/>
      <c r="I30" s="1099"/>
      <c r="J30" s="1099"/>
      <c r="K30" s="1099"/>
      <c r="L30" s="1099"/>
      <c r="M30" s="1099"/>
      <c r="N30" s="1099"/>
      <c r="O30" s="1099"/>
      <c r="P30" s="1099"/>
      <c r="Q30" s="1099"/>
      <c r="R30" s="1099"/>
      <c r="S30" s="1099"/>
      <c r="T30" s="1099"/>
      <c r="U30" s="1099"/>
      <c r="V30" s="1099"/>
      <c r="W30" s="1099"/>
      <c r="X30" s="1099"/>
      <c r="Y30" s="1099"/>
    </row>
    <row r="31" spans="1:27" ht="21" customHeight="1" thickBot="1">
      <c r="A31" s="1100" t="s">
        <v>1264</v>
      </c>
      <c r="B31" s="1100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93"/>
      <c r="W31" s="1101" t="s">
        <v>1265</v>
      </c>
      <c r="X31" s="1101"/>
      <c r="Y31" s="1101"/>
    </row>
    <row r="32" spans="1:27" ht="21" customHeight="1" thickTop="1">
      <c r="A32" s="1072" t="s">
        <v>40</v>
      </c>
      <c r="B32" s="1072"/>
      <c r="C32" s="1103" t="s">
        <v>107</v>
      </c>
      <c r="D32" s="1103"/>
      <c r="E32" s="1103"/>
      <c r="F32" s="1103"/>
      <c r="G32" s="1103" t="s">
        <v>129</v>
      </c>
      <c r="H32" s="1103"/>
      <c r="I32" s="1103"/>
      <c r="J32" s="1103" t="s">
        <v>109</v>
      </c>
      <c r="K32" s="1103"/>
      <c r="L32" s="1103"/>
      <c r="M32" s="1072" t="s">
        <v>130</v>
      </c>
      <c r="N32" s="1072"/>
      <c r="O32" s="1072"/>
      <c r="P32" s="1072" t="s">
        <v>340</v>
      </c>
      <c r="Q32" s="1072"/>
      <c r="R32" s="1117"/>
      <c r="S32" s="1072" t="s">
        <v>341</v>
      </c>
      <c r="T32" s="1072"/>
      <c r="U32" s="1072"/>
      <c r="V32" s="1072"/>
      <c r="W32" s="1072"/>
      <c r="X32" s="1074" t="s">
        <v>174</v>
      </c>
      <c r="Y32" s="1074"/>
    </row>
    <row r="33" spans="1:25" ht="36" customHeight="1">
      <c r="A33" s="1092"/>
      <c r="B33" s="1092"/>
      <c r="C33" s="1095" t="s">
        <v>337</v>
      </c>
      <c r="D33" s="1095"/>
      <c r="E33" s="1095"/>
      <c r="F33" s="1095"/>
      <c r="G33" s="1095" t="s">
        <v>342</v>
      </c>
      <c r="H33" s="1095"/>
      <c r="I33" s="1095"/>
      <c r="J33" s="1095" t="s">
        <v>343</v>
      </c>
      <c r="K33" s="1095"/>
      <c r="L33" s="1095"/>
      <c r="M33" s="1094" t="s">
        <v>344</v>
      </c>
      <c r="N33" s="1094"/>
      <c r="O33" s="1094"/>
      <c r="P33" s="1094" t="s">
        <v>345</v>
      </c>
      <c r="Q33" s="1094"/>
      <c r="R33" s="1114"/>
      <c r="S33" s="1096" t="s">
        <v>346</v>
      </c>
      <c r="T33" s="1096"/>
      <c r="U33" s="1096"/>
      <c r="V33" s="1096"/>
      <c r="W33" s="1096"/>
      <c r="X33" s="1096"/>
      <c r="Y33" s="1096"/>
    </row>
    <row r="34" spans="1:25" ht="34.5" customHeight="1">
      <c r="A34" s="1092"/>
      <c r="B34" s="1092"/>
      <c r="C34" s="575" t="s">
        <v>128</v>
      </c>
      <c r="D34" s="763" t="s">
        <v>34</v>
      </c>
      <c r="E34" s="763" t="s">
        <v>110</v>
      </c>
      <c r="F34" s="763" t="s">
        <v>35</v>
      </c>
      <c r="G34" s="575" t="s">
        <v>128</v>
      </c>
      <c r="H34" s="763" t="s">
        <v>34</v>
      </c>
      <c r="I34" s="763" t="s">
        <v>35</v>
      </c>
      <c r="J34" s="575" t="s">
        <v>128</v>
      </c>
      <c r="K34" s="763" t="s">
        <v>34</v>
      </c>
      <c r="L34" s="763" t="s">
        <v>35</v>
      </c>
      <c r="M34" s="575" t="s">
        <v>102</v>
      </c>
      <c r="N34" s="763" t="s">
        <v>103</v>
      </c>
      <c r="O34" s="763" t="s">
        <v>35</v>
      </c>
      <c r="P34" s="763" t="s">
        <v>347</v>
      </c>
      <c r="Q34" s="763" t="s">
        <v>348</v>
      </c>
      <c r="R34" s="763" t="s">
        <v>35</v>
      </c>
      <c r="S34" s="763" t="s">
        <v>121</v>
      </c>
      <c r="T34" s="763" t="s">
        <v>349</v>
      </c>
      <c r="U34" s="575" t="s">
        <v>350</v>
      </c>
      <c r="V34" s="763" t="s">
        <v>351</v>
      </c>
      <c r="W34" s="763" t="s">
        <v>32</v>
      </c>
      <c r="X34" s="1096"/>
      <c r="Y34" s="1096"/>
    </row>
    <row r="35" spans="1:25" ht="65.25" customHeight="1" thickBot="1">
      <c r="A35" s="1073"/>
      <c r="B35" s="1073"/>
      <c r="C35" s="540" t="s">
        <v>180</v>
      </c>
      <c r="D35" s="540" t="s">
        <v>179</v>
      </c>
      <c r="E35" s="540" t="s">
        <v>219</v>
      </c>
      <c r="F35" s="540" t="s">
        <v>175</v>
      </c>
      <c r="G35" s="540" t="s">
        <v>180</v>
      </c>
      <c r="H35" s="540" t="s">
        <v>179</v>
      </c>
      <c r="I35" s="540" t="s">
        <v>175</v>
      </c>
      <c r="J35" s="540" t="s">
        <v>180</v>
      </c>
      <c r="K35" s="540" t="s">
        <v>179</v>
      </c>
      <c r="L35" s="540" t="s">
        <v>175</v>
      </c>
      <c r="M35" s="540" t="s">
        <v>352</v>
      </c>
      <c r="N35" s="540" t="s">
        <v>353</v>
      </c>
      <c r="O35" s="540" t="s">
        <v>175</v>
      </c>
      <c r="P35" s="540" t="s">
        <v>354</v>
      </c>
      <c r="Q35" s="540" t="s">
        <v>355</v>
      </c>
      <c r="R35" s="540" t="s">
        <v>175</v>
      </c>
      <c r="S35" s="863" t="s">
        <v>356</v>
      </c>
      <c r="T35" s="864" t="s">
        <v>1260</v>
      </c>
      <c r="U35" s="864" t="s">
        <v>907</v>
      </c>
      <c r="V35" s="863" t="s">
        <v>359</v>
      </c>
      <c r="W35" s="863" t="s">
        <v>175</v>
      </c>
      <c r="X35" s="1075"/>
      <c r="Y35" s="1075"/>
    </row>
    <row r="36" spans="1:25" ht="21" customHeight="1">
      <c r="A36" s="1110" t="s">
        <v>52</v>
      </c>
      <c r="B36" s="1110"/>
      <c r="C36" s="432">
        <v>0</v>
      </c>
      <c r="D36" s="178">
        <v>0</v>
      </c>
      <c r="E36" s="178">
        <v>0</v>
      </c>
      <c r="F36" s="178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0</v>
      </c>
      <c r="N36" s="178">
        <v>0</v>
      </c>
      <c r="O36" s="178">
        <v>0</v>
      </c>
      <c r="P36" s="178">
        <v>0</v>
      </c>
      <c r="Q36" s="178">
        <v>0</v>
      </c>
      <c r="R36" s="178">
        <v>0</v>
      </c>
      <c r="S36" s="178">
        <v>0</v>
      </c>
      <c r="T36" s="178">
        <v>0</v>
      </c>
      <c r="U36" s="178">
        <v>0</v>
      </c>
      <c r="V36" s="178">
        <v>0</v>
      </c>
      <c r="W36" s="178">
        <v>0</v>
      </c>
      <c r="X36" s="1111" t="s">
        <v>671</v>
      </c>
      <c r="Y36" s="1111"/>
    </row>
    <row r="37" spans="1:25" ht="21" customHeight="1">
      <c r="A37" s="1110" t="s">
        <v>53</v>
      </c>
      <c r="B37" s="1110"/>
      <c r="C37" s="178">
        <v>0</v>
      </c>
      <c r="D37" s="178">
        <v>0</v>
      </c>
      <c r="E37" s="178">
        <v>0</v>
      </c>
      <c r="F37" s="178">
        <v>0</v>
      </c>
      <c r="G37" s="178">
        <v>0</v>
      </c>
      <c r="H37" s="178">
        <v>0</v>
      </c>
      <c r="I37" s="178">
        <v>0</v>
      </c>
      <c r="J37" s="178">
        <v>0</v>
      </c>
      <c r="K37" s="178">
        <v>0</v>
      </c>
      <c r="L37" s="178">
        <v>0</v>
      </c>
      <c r="M37" s="178">
        <v>0</v>
      </c>
      <c r="N37" s="178">
        <v>0</v>
      </c>
      <c r="O37" s="178">
        <v>0</v>
      </c>
      <c r="P37" s="178">
        <v>0</v>
      </c>
      <c r="Q37" s="178">
        <v>0</v>
      </c>
      <c r="R37" s="178">
        <v>0</v>
      </c>
      <c r="S37" s="178">
        <v>0</v>
      </c>
      <c r="T37" s="178">
        <v>0</v>
      </c>
      <c r="U37" s="178">
        <v>0</v>
      </c>
      <c r="V37" s="178">
        <v>0</v>
      </c>
      <c r="W37" s="178">
        <v>0</v>
      </c>
      <c r="X37" s="1111" t="s">
        <v>302</v>
      </c>
      <c r="Y37" s="1111"/>
    </row>
    <row r="38" spans="1:25" ht="21" customHeight="1">
      <c r="A38" s="1081" t="s">
        <v>54</v>
      </c>
      <c r="B38" s="1081"/>
      <c r="C38" s="81">
        <v>0</v>
      </c>
      <c r="D38" s="81">
        <v>1</v>
      </c>
      <c r="E38" s="81">
        <v>1</v>
      </c>
      <c r="F38" s="178">
        <v>2</v>
      </c>
      <c r="G38" s="81">
        <v>1</v>
      </c>
      <c r="H38" s="81">
        <v>78</v>
      </c>
      <c r="I38" s="178">
        <v>79</v>
      </c>
      <c r="J38" s="81">
        <v>3</v>
      </c>
      <c r="K38" s="81">
        <v>412</v>
      </c>
      <c r="L38" s="178">
        <v>415</v>
      </c>
      <c r="M38" s="81">
        <v>0</v>
      </c>
      <c r="N38" s="81">
        <v>21</v>
      </c>
      <c r="O38" s="178">
        <v>21</v>
      </c>
      <c r="P38" s="81">
        <v>0</v>
      </c>
      <c r="Q38" s="81">
        <v>2</v>
      </c>
      <c r="R38" s="178">
        <v>2</v>
      </c>
      <c r="S38" s="81">
        <v>0</v>
      </c>
      <c r="T38" s="81">
        <v>0</v>
      </c>
      <c r="U38" s="81">
        <v>2</v>
      </c>
      <c r="V38" s="81">
        <v>0</v>
      </c>
      <c r="W38" s="178">
        <v>2</v>
      </c>
      <c r="X38" s="1056" t="s">
        <v>184</v>
      </c>
      <c r="Y38" s="1056"/>
    </row>
    <row r="39" spans="1:25" ht="21" customHeight="1">
      <c r="A39" s="1081" t="s">
        <v>55</v>
      </c>
      <c r="B39" s="1081"/>
      <c r="C39" s="81">
        <v>1</v>
      </c>
      <c r="D39" s="81">
        <v>1</v>
      </c>
      <c r="E39" s="81">
        <v>0</v>
      </c>
      <c r="F39" s="178">
        <v>2</v>
      </c>
      <c r="G39" s="81">
        <v>20</v>
      </c>
      <c r="H39" s="81">
        <v>26</v>
      </c>
      <c r="I39" s="178">
        <v>46</v>
      </c>
      <c r="J39" s="81">
        <v>127</v>
      </c>
      <c r="K39" s="81">
        <v>119</v>
      </c>
      <c r="L39" s="178">
        <v>246</v>
      </c>
      <c r="M39" s="81">
        <v>9</v>
      </c>
      <c r="N39" s="81">
        <v>18</v>
      </c>
      <c r="O39" s="178">
        <v>27</v>
      </c>
      <c r="P39" s="81">
        <v>0</v>
      </c>
      <c r="Q39" s="81">
        <v>2</v>
      </c>
      <c r="R39" s="178">
        <v>2</v>
      </c>
      <c r="S39" s="81">
        <v>0</v>
      </c>
      <c r="T39" s="81">
        <v>2</v>
      </c>
      <c r="U39" s="81">
        <v>0</v>
      </c>
      <c r="V39" s="81">
        <v>0</v>
      </c>
      <c r="W39" s="178">
        <v>2</v>
      </c>
      <c r="X39" s="1056" t="s">
        <v>185</v>
      </c>
      <c r="Y39" s="1056"/>
    </row>
    <row r="40" spans="1:25" ht="21" customHeight="1">
      <c r="A40" s="1106" t="s">
        <v>295</v>
      </c>
      <c r="B40" s="306" t="s">
        <v>273</v>
      </c>
      <c r="C40" s="81">
        <v>0</v>
      </c>
      <c r="D40" s="81">
        <v>1</v>
      </c>
      <c r="E40" s="81">
        <v>0</v>
      </c>
      <c r="F40" s="178">
        <v>1</v>
      </c>
      <c r="G40" s="81">
        <v>0</v>
      </c>
      <c r="H40" s="81">
        <v>28</v>
      </c>
      <c r="I40" s="178">
        <v>28</v>
      </c>
      <c r="J40" s="81">
        <v>0</v>
      </c>
      <c r="K40" s="81">
        <v>198</v>
      </c>
      <c r="L40" s="178">
        <v>198</v>
      </c>
      <c r="M40" s="81">
        <v>0</v>
      </c>
      <c r="N40" s="81">
        <v>11</v>
      </c>
      <c r="O40" s="178">
        <v>11</v>
      </c>
      <c r="P40" s="81">
        <v>0</v>
      </c>
      <c r="Q40" s="81">
        <v>1</v>
      </c>
      <c r="R40" s="178">
        <v>1</v>
      </c>
      <c r="S40" s="81">
        <v>0</v>
      </c>
      <c r="T40" s="81">
        <v>0</v>
      </c>
      <c r="U40" s="81">
        <v>1</v>
      </c>
      <c r="V40" s="81">
        <v>0</v>
      </c>
      <c r="W40" s="178">
        <v>1</v>
      </c>
      <c r="X40" s="787" t="s">
        <v>306</v>
      </c>
      <c r="Y40" s="1087" t="s">
        <v>173</v>
      </c>
    </row>
    <row r="41" spans="1:25" ht="21" customHeight="1">
      <c r="A41" s="1107"/>
      <c r="B41" s="306" t="s">
        <v>275</v>
      </c>
      <c r="C41" s="81">
        <v>0</v>
      </c>
      <c r="D41" s="81">
        <v>1</v>
      </c>
      <c r="E41" s="81">
        <v>1</v>
      </c>
      <c r="F41" s="178">
        <v>2</v>
      </c>
      <c r="G41" s="81">
        <v>11</v>
      </c>
      <c r="H41" s="81">
        <v>69</v>
      </c>
      <c r="I41" s="178">
        <v>80</v>
      </c>
      <c r="J41" s="81">
        <v>20</v>
      </c>
      <c r="K41" s="81">
        <v>387</v>
      </c>
      <c r="L41" s="178">
        <v>407</v>
      </c>
      <c r="M41" s="81">
        <v>0</v>
      </c>
      <c r="N41" s="81">
        <v>29</v>
      </c>
      <c r="O41" s="178">
        <v>29</v>
      </c>
      <c r="P41" s="81">
        <v>1</v>
      </c>
      <c r="Q41" s="81">
        <v>1</v>
      </c>
      <c r="R41" s="178">
        <v>2</v>
      </c>
      <c r="S41" s="81">
        <v>2</v>
      </c>
      <c r="T41" s="81">
        <v>0</v>
      </c>
      <c r="U41" s="81">
        <v>0</v>
      </c>
      <c r="V41" s="81">
        <v>0</v>
      </c>
      <c r="W41" s="178">
        <v>2</v>
      </c>
      <c r="X41" s="787" t="s">
        <v>307</v>
      </c>
      <c r="Y41" s="1088"/>
    </row>
    <row r="42" spans="1:25" ht="21" customHeight="1">
      <c r="A42" s="1107"/>
      <c r="B42" s="306" t="s">
        <v>274</v>
      </c>
      <c r="C42" s="81">
        <v>2</v>
      </c>
      <c r="D42" s="81">
        <v>1</v>
      </c>
      <c r="E42" s="81">
        <v>0</v>
      </c>
      <c r="F42" s="178">
        <v>3</v>
      </c>
      <c r="G42" s="81">
        <v>64</v>
      </c>
      <c r="H42" s="81">
        <v>25</v>
      </c>
      <c r="I42" s="178">
        <v>89</v>
      </c>
      <c r="J42" s="81">
        <v>399</v>
      </c>
      <c r="K42" s="81">
        <v>111</v>
      </c>
      <c r="L42" s="178">
        <v>510</v>
      </c>
      <c r="M42" s="81">
        <v>27</v>
      </c>
      <c r="N42" s="81">
        <v>28</v>
      </c>
      <c r="O42" s="178">
        <v>55</v>
      </c>
      <c r="P42" s="81">
        <v>0</v>
      </c>
      <c r="Q42" s="81">
        <v>3</v>
      </c>
      <c r="R42" s="178">
        <v>3</v>
      </c>
      <c r="S42" s="81">
        <v>0</v>
      </c>
      <c r="T42" s="81">
        <v>3</v>
      </c>
      <c r="U42" s="81">
        <v>0</v>
      </c>
      <c r="V42" s="81">
        <v>0</v>
      </c>
      <c r="W42" s="178">
        <v>3</v>
      </c>
      <c r="X42" s="787" t="s">
        <v>308</v>
      </c>
      <c r="Y42" s="1088"/>
    </row>
    <row r="43" spans="1:25" ht="21" customHeight="1">
      <c r="A43" s="1107"/>
      <c r="B43" s="306" t="s">
        <v>276</v>
      </c>
      <c r="C43" s="81">
        <v>0</v>
      </c>
      <c r="D43" s="81">
        <v>0</v>
      </c>
      <c r="E43" s="81">
        <v>0</v>
      </c>
      <c r="F43" s="178">
        <v>0</v>
      </c>
      <c r="G43" s="81">
        <v>0</v>
      </c>
      <c r="H43" s="81">
        <v>0</v>
      </c>
      <c r="I43" s="178">
        <v>0</v>
      </c>
      <c r="J43" s="81">
        <v>0</v>
      </c>
      <c r="K43" s="81">
        <v>0</v>
      </c>
      <c r="L43" s="178">
        <v>0</v>
      </c>
      <c r="M43" s="81">
        <v>0</v>
      </c>
      <c r="N43" s="81">
        <v>0</v>
      </c>
      <c r="O43" s="178">
        <v>0</v>
      </c>
      <c r="P43" s="81">
        <v>0</v>
      </c>
      <c r="Q43" s="81">
        <v>0</v>
      </c>
      <c r="R43" s="178">
        <v>0</v>
      </c>
      <c r="S43" s="81">
        <v>0</v>
      </c>
      <c r="T43" s="81">
        <v>0</v>
      </c>
      <c r="U43" s="81">
        <v>0</v>
      </c>
      <c r="V43" s="81">
        <v>0</v>
      </c>
      <c r="W43" s="178">
        <v>0</v>
      </c>
      <c r="X43" s="787" t="s">
        <v>309</v>
      </c>
      <c r="Y43" s="1088"/>
    </row>
    <row r="44" spans="1:25" ht="21" customHeight="1">
      <c r="A44" s="1107"/>
      <c r="B44" s="306" t="s">
        <v>278</v>
      </c>
      <c r="C44" s="81">
        <v>1</v>
      </c>
      <c r="D44" s="81">
        <v>1</v>
      </c>
      <c r="E44" s="81">
        <v>0</v>
      </c>
      <c r="F44" s="178">
        <v>2</v>
      </c>
      <c r="G44" s="81">
        <v>40</v>
      </c>
      <c r="H44" s="81">
        <v>23</v>
      </c>
      <c r="I44" s="178">
        <v>63</v>
      </c>
      <c r="J44" s="81">
        <v>163</v>
      </c>
      <c r="K44" s="81">
        <v>123</v>
      </c>
      <c r="L44" s="178">
        <v>286</v>
      </c>
      <c r="M44" s="81">
        <v>7</v>
      </c>
      <c r="N44" s="81">
        <v>20</v>
      </c>
      <c r="O44" s="178">
        <v>27</v>
      </c>
      <c r="P44" s="81">
        <v>0</v>
      </c>
      <c r="Q44" s="81">
        <v>2</v>
      </c>
      <c r="R44" s="178">
        <v>2</v>
      </c>
      <c r="S44" s="81">
        <v>0</v>
      </c>
      <c r="T44" s="81">
        <v>2</v>
      </c>
      <c r="U44" s="81">
        <v>0</v>
      </c>
      <c r="V44" s="81">
        <v>0</v>
      </c>
      <c r="W44" s="178">
        <v>2</v>
      </c>
      <c r="X44" s="787" t="s">
        <v>310</v>
      </c>
      <c r="Y44" s="1088"/>
    </row>
    <row r="45" spans="1:25" ht="21" customHeight="1">
      <c r="A45" s="1108"/>
      <c r="B45" s="306" t="s">
        <v>277</v>
      </c>
      <c r="C45" s="81">
        <v>1</v>
      </c>
      <c r="D45" s="81">
        <v>2</v>
      </c>
      <c r="E45" s="81">
        <v>0</v>
      </c>
      <c r="F45" s="178">
        <v>3</v>
      </c>
      <c r="G45" s="81">
        <v>42</v>
      </c>
      <c r="H45" s="81">
        <v>106</v>
      </c>
      <c r="I45" s="178">
        <v>148</v>
      </c>
      <c r="J45" s="81">
        <v>185</v>
      </c>
      <c r="K45" s="81">
        <v>594</v>
      </c>
      <c r="L45" s="178">
        <v>779</v>
      </c>
      <c r="M45" s="81">
        <v>8</v>
      </c>
      <c r="N45" s="81">
        <v>34</v>
      </c>
      <c r="O45" s="178">
        <v>42</v>
      </c>
      <c r="P45" s="81">
        <v>0</v>
      </c>
      <c r="Q45" s="81">
        <v>3</v>
      </c>
      <c r="R45" s="178">
        <v>3</v>
      </c>
      <c r="S45" s="81">
        <v>0</v>
      </c>
      <c r="T45" s="81">
        <v>2</v>
      </c>
      <c r="U45" s="81">
        <v>1</v>
      </c>
      <c r="V45" s="81">
        <v>0</v>
      </c>
      <c r="W45" s="178">
        <v>3</v>
      </c>
      <c r="X45" s="787" t="s">
        <v>311</v>
      </c>
      <c r="Y45" s="1088"/>
    </row>
    <row r="46" spans="1:25" ht="21" customHeight="1">
      <c r="A46" s="1109" t="s">
        <v>63</v>
      </c>
      <c r="B46" s="1109"/>
      <c r="C46" s="81">
        <v>0</v>
      </c>
      <c r="D46" s="81">
        <v>0</v>
      </c>
      <c r="E46" s="81">
        <v>0</v>
      </c>
      <c r="F46" s="178">
        <v>0</v>
      </c>
      <c r="G46" s="81">
        <v>0</v>
      </c>
      <c r="H46" s="81">
        <v>0</v>
      </c>
      <c r="I46" s="178">
        <v>0</v>
      </c>
      <c r="J46" s="81">
        <v>0</v>
      </c>
      <c r="K46" s="81">
        <v>0</v>
      </c>
      <c r="L46" s="178">
        <v>0</v>
      </c>
      <c r="M46" s="81">
        <v>0</v>
      </c>
      <c r="N46" s="81">
        <v>0</v>
      </c>
      <c r="O46" s="178">
        <v>0</v>
      </c>
      <c r="P46" s="81">
        <v>0</v>
      </c>
      <c r="Q46" s="81">
        <v>0</v>
      </c>
      <c r="R46" s="178">
        <v>0</v>
      </c>
      <c r="S46" s="81">
        <v>0</v>
      </c>
      <c r="T46" s="81">
        <v>0</v>
      </c>
      <c r="U46" s="81">
        <v>0</v>
      </c>
      <c r="V46" s="81">
        <v>0</v>
      </c>
      <c r="W46" s="178">
        <v>0</v>
      </c>
      <c r="X46" s="1056" t="s">
        <v>297</v>
      </c>
      <c r="Y46" s="1056"/>
    </row>
    <row r="47" spans="1:25" ht="21" customHeight="1">
      <c r="A47" s="1081" t="s">
        <v>64</v>
      </c>
      <c r="B47" s="1081"/>
      <c r="C47" s="81">
        <v>1</v>
      </c>
      <c r="D47" s="81">
        <v>1</v>
      </c>
      <c r="E47" s="81">
        <v>0</v>
      </c>
      <c r="F47" s="178">
        <v>2</v>
      </c>
      <c r="G47" s="81">
        <v>19</v>
      </c>
      <c r="H47" s="81">
        <v>45</v>
      </c>
      <c r="I47" s="178">
        <v>64</v>
      </c>
      <c r="J47" s="81">
        <v>88</v>
      </c>
      <c r="K47" s="81">
        <v>231</v>
      </c>
      <c r="L47" s="178">
        <v>319</v>
      </c>
      <c r="M47" s="81">
        <v>9</v>
      </c>
      <c r="N47" s="81">
        <v>21</v>
      </c>
      <c r="O47" s="178">
        <v>30</v>
      </c>
      <c r="P47" s="81">
        <v>1</v>
      </c>
      <c r="Q47" s="81">
        <v>1</v>
      </c>
      <c r="R47" s="178">
        <v>2</v>
      </c>
      <c r="S47" s="81">
        <v>1</v>
      </c>
      <c r="T47" s="81">
        <v>0</v>
      </c>
      <c r="U47" s="81">
        <v>1</v>
      </c>
      <c r="V47" s="81">
        <v>0</v>
      </c>
      <c r="W47" s="178">
        <v>2</v>
      </c>
      <c r="X47" s="1056" t="s">
        <v>186</v>
      </c>
      <c r="Y47" s="1056"/>
    </row>
    <row r="48" spans="1:25" ht="21" customHeight="1">
      <c r="A48" s="1081" t="s">
        <v>65</v>
      </c>
      <c r="B48" s="1081"/>
      <c r="C48" s="81">
        <v>0</v>
      </c>
      <c r="D48" s="81">
        <v>1</v>
      </c>
      <c r="E48" s="81">
        <v>0</v>
      </c>
      <c r="F48" s="178">
        <v>1</v>
      </c>
      <c r="G48" s="81">
        <v>0</v>
      </c>
      <c r="H48" s="81">
        <v>44</v>
      </c>
      <c r="I48" s="178">
        <v>44</v>
      </c>
      <c r="J48" s="81">
        <v>0</v>
      </c>
      <c r="K48" s="81">
        <v>252</v>
      </c>
      <c r="L48" s="178">
        <v>252</v>
      </c>
      <c r="M48" s="81">
        <v>0</v>
      </c>
      <c r="N48" s="81">
        <v>19</v>
      </c>
      <c r="O48" s="178">
        <v>19</v>
      </c>
      <c r="P48" s="81">
        <v>0</v>
      </c>
      <c r="Q48" s="81">
        <v>1</v>
      </c>
      <c r="R48" s="178">
        <v>1</v>
      </c>
      <c r="S48" s="81">
        <v>0</v>
      </c>
      <c r="T48" s="81">
        <v>1</v>
      </c>
      <c r="U48" s="81">
        <v>0</v>
      </c>
      <c r="V48" s="81">
        <v>0</v>
      </c>
      <c r="W48" s="178">
        <v>1</v>
      </c>
      <c r="X48" s="1056" t="s">
        <v>187</v>
      </c>
      <c r="Y48" s="1056"/>
    </row>
    <row r="49" spans="1:25" ht="21" customHeight="1">
      <c r="A49" s="1081" t="s">
        <v>66</v>
      </c>
      <c r="B49" s="1081"/>
      <c r="C49" s="481">
        <v>1</v>
      </c>
      <c r="D49" s="81">
        <v>2</v>
      </c>
      <c r="E49" s="81">
        <v>0</v>
      </c>
      <c r="F49" s="178">
        <v>3</v>
      </c>
      <c r="G49" s="81">
        <v>76</v>
      </c>
      <c r="H49" s="81">
        <v>153</v>
      </c>
      <c r="I49" s="178">
        <v>229</v>
      </c>
      <c r="J49" s="81">
        <v>465</v>
      </c>
      <c r="K49" s="81">
        <v>849</v>
      </c>
      <c r="L49" s="178">
        <v>1314</v>
      </c>
      <c r="M49" s="81">
        <v>21</v>
      </c>
      <c r="N49" s="81">
        <v>34</v>
      </c>
      <c r="O49" s="178">
        <v>55</v>
      </c>
      <c r="P49" s="81">
        <v>2</v>
      </c>
      <c r="Q49" s="81">
        <v>1</v>
      </c>
      <c r="R49" s="178">
        <v>3</v>
      </c>
      <c r="S49" s="81">
        <v>2</v>
      </c>
      <c r="T49" s="81">
        <v>1</v>
      </c>
      <c r="U49" s="81">
        <v>0</v>
      </c>
      <c r="V49" s="81">
        <v>0</v>
      </c>
      <c r="W49" s="178">
        <v>3</v>
      </c>
      <c r="X49" s="1056" t="s">
        <v>303</v>
      </c>
      <c r="Y49" s="1056"/>
    </row>
    <row r="50" spans="1:25" ht="21" customHeight="1">
      <c r="A50" s="1081" t="s">
        <v>134</v>
      </c>
      <c r="B50" s="1081"/>
      <c r="C50" s="81">
        <v>2</v>
      </c>
      <c r="D50" s="81">
        <v>0</v>
      </c>
      <c r="E50" s="81">
        <v>0</v>
      </c>
      <c r="F50" s="178">
        <v>2</v>
      </c>
      <c r="G50" s="81">
        <v>126</v>
      </c>
      <c r="H50" s="81">
        <v>1</v>
      </c>
      <c r="I50" s="178">
        <v>127</v>
      </c>
      <c r="J50" s="81">
        <v>859</v>
      </c>
      <c r="K50" s="81">
        <v>3</v>
      </c>
      <c r="L50" s="178">
        <v>862</v>
      </c>
      <c r="M50" s="81">
        <v>21</v>
      </c>
      <c r="N50" s="81">
        <v>28</v>
      </c>
      <c r="O50" s="178">
        <v>49</v>
      </c>
      <c r="P50" s="81">
        <v>1</v>
      </c>
      <c r="Q50" s="81">
        <v>1</v>
      </c>
      <c r="R50" s="178">
        <v>2</v>
      </c>
      <c r="S50" s="81">
        <v>1</v>
      </c>
      <c r="T50" s="81">
        <v>0</v>
      </c>
      <c r="U50" s="81">
        <v>1</v>
      </c>
      <c r="V50" s="81">
        <v>0</v>
      </c>
      <c r="W50" s="178">
        <v>2</v>
      </c>
      <c r="X50" s="1056" t="s">
        <v>304</v>
      </c>
      <c r="Y50" s="1056"/>
    </row>
    <row r="51" spans="1:25" ht="21" customHeight="1">
      <c r="A51" s="1081" t="s">
        <v>68</v>
      </c>
      <c r="B51" s="1081"/>
      <c r="C51" s="81">
        <v>0</v>
      </c>
      <c r="D51" s="81">
        <v>1</v>
      </c>
      <c r="E51" s="81">
        <v>0</v>
      </c>
      <c r="F51" s="178">
        <v>1</v>
      </c>
      <c r="G51" s="81">
        <v>0</v>
      </c>
      <c r="H51" s="81">
        <v>34</v>
      </c>
      <c r="I51" s="178">
        <v>34</v>
      </c>
      <c r="J51" s="81">
        <v>0</v>
      </c>
      <c r="K51" s="81">
        <v>186</v>
      </c>
      <c r="L51" s="178">
        <v>186</v>
      </c>
      <c r="M51" s="81">
        <v>0</v>
      </c>
      <c r="N51" s="81">
        <v>9</v>
      </c>
      <c r="O51" s="178">
        <v>9</v>
      </c>
      <c r="P51" s="81">
        <v>1</v>
      </c>
      <c r="Q51" s="81">
        <v>0</v>
      </c>
      <c r="R51" s="178">
        <v>1</v>
      </c>
      <c r="S51" s="81">
        <v>1</v>
      </c>
      <c r="T51" s="81">
        <v>0</v>
      </c>
      <c r="U51" s="81">
        <v>0</v>
      </c>
      <c r="V51" s="81">
        <v>0</v>
      </c>
      <c r="W51" s="178">
        <v>1</v>
      </c>
      <c r="X51" s="1056" t="s">
        <v>305</v>
      </c>
      <c r="Y51" s="1056"/>
    </row>
    <row r="52" spans="1:25" ht="21" customHeight="1">
      <c r="A52" s="1081" t="s">
        <v>69</v>
      </c>
      <c r="B52" s="1081"/>
      <c r="C52" s="81">
        <v>1</v>
      </c>
      <c r="D52" s="81">
        <v>1</v>
      </c>
      <c r="E52" s="81">
        <v>0</v>
      </c>
      <c r="F52" s="178">
        <v>2</v>
      </c>
      <c r="G52" s="81">
        <v>18</v>
      </c>
      <c r="H52" s="81">
        <v>36</v>
      </c>
      <c r="I52" s="178">
        <v>54</v>
      </c>
      <c r="J52" s="81">
        <v>142</v>
      </c>
      <c r="K52" s="81">
        <v>184</v>
      </c>
      <c r="L52" s="178">
        <v>326</v>
      </c>
      <c r="M52" s="81">
        <v>9</v>
      </c>
      <c r="N52" s="81">
        <v>17</v>
      </c>
      <c r="O52" s="178">
        <v>26</v>
      </c>
      <c r="P52" s="81">
        <v>1</v>
      </c>
      <c r="Q52" s="81">
        <v>1</v>
      </c>
      <c r="R52" s="178">
        <v>2</v>
      </c>
      <c r="S52" s="81">
        <v>0</v>
      </c>
      <c r="T52" s="81">
        <v>0</v>
      </c>
      <c r="U52" s="81">
        <v>2</v>
      </c>
      <c r="V52" s="81">
        <v>0</v>
      </c>
      <c r="W52" s="178">
        <v>2</v>
      </c>
      <c r="X52" s="1056" t="s">
        <v>191</v>
      </c>
      <c r="Y52" s="1056"/>
    </row>
    <row r="53" spans="1:25" ht="21" customHeight="1">
      <c r="A53" s="1081" t="s">
        <v>70</v>
      </c>
      <c r="B53" s="1081"/>
      <c r="C53" s="81">
        <v>0</v>
      </c>
      <c r="D53" s="81">
        <v>1</v>
      </c>
      <c r="E53" s="81">
        <v>0</v>
      </c>
      <c r="F53" s="178">
        <v>1</v>
      </c>
      <c r="G53" s="81">
        <v>0</v>
      </c>
      <c r="H53" s="81">
        <v>41</v>
      </c>
      <c r="I53" s="178">
        <v>41</v>
      </c>
      <c r="J53" s="81">
        <v>2</v>
      </c>
      <c r="K53" s="81">
        <v>222</v>
      </c>
      <c r="L53" s="178">
        <v>224</v>
      </c>
      <c r="M53" s="81">
        <v>0</v>
      </c>
      <c r="N53" s="81">
        <v>18</v>
      </c>
      <c r="O53" s="178">
        <v>18</v>
      </c>
      <c r="P53" s="81">
        <v>1</v>
      </c>
      <c r="Q53" s="81">
        <v>0</v>
      </c>
      <c r="R53" s="178">
        <v>1</v>
      </c>
      <c r="S53" s="81">
        <v>1</v>
      </c>
      <c r="T53" s="81">
        <v>0</v>
      </c>
      <c r="U53" s="81">
        <v>0</v>
      </c>
      <c r="V53" s="81">
        <v>0</v>
      </c>
      <c r="W53" s="178">
        <v>1</v>
      </c>
      <c r="X53" s="1056" t="s">
        <v>192</v>
      </c>
      <c r="Y53" s="1056"/>
    </row>
    <row r="54" spans="1:25" ht="21" customHeight="1">
      <c r="A54" s="1081" t="s">
        <v>71</v>
      </c>
      <c r="B54" s="1081"/>
      <c r="C54" s="81">
        <v>1</v>
      </c>
      <c r="D54" s="81">
        <v>1</v>
      </c>
      <c r="E54" s="81">
        <v>0</v>
      </c>
      <c r="F54" s="178">
        <v>2</v>
      </c>
      <c r="G54" s="81">
        <v>31</v>
      </c>
      <c r="H54" s="81">
        <v>47</v>
      </c>
      <c r="I54" s="178">
        <v>78</v>
      </c>
      <c r="J54" s="81">
        <v>191</v>
      </c>
      <c r="K54" s="81">
        <v>294</v>
      </c>
      <c r="L54" s="178">
        <v>485</v>
      </c>
      <c r="M54" s="81">
        <v>12</v>
      </c>
      <c r="N54" s="81">
        <v>22</v>
      </c>
      <c r="O54" s="178">
        <v>34</v>
      </c>
      <c r="P54" s="81">
        <v>0</v>
      </c>
      <c r="Q54" s="81">
        <v>2</v>
      </c>
      <c r="R54" s="178">
        <v>2</v>
      </c>
      <c r="S54" s="81">
        <v>0</v>
      </c>
      <c r="T54" s="81">
        <v>0</v>
      </c>
      <c r="U54" s="81">
        <v>2</v>
      </c>
      <c r="V54" s="81">
        <v>0</v>
      </c>
      <c r="W54" s="178">
        <v>2</v>
      </c>
      <c r="X54" s="1056" t="s">
        <v>193</v>
      </c>
      <c r="Y54" s="1056"/>
    </row>
    <row r="55" spans="1:25" ht="21" customHeight="1" thickBot="1">
      <c r="A55" s="1105" t="s">
        <v>72</v>
      </c>
      <c r="B55" s="1105"/>
      <c r="C55" s="402">
        <v>1</v>
      </c>
      <c r="D55" s="402">
        <v>1</v>
      </c>
      <c r="E55" s="402">
        <v>0</v>
      </c>
      <c r="F55" s="402">
        <v>2</v>
      </c>
      <c r="G55" s="402">
        <v>66</v>
      </c>
      <c r="H55" s="402">
        <v>31</v>
      </c>
      <c r="I55" s="402">
        <v>97</v>
      </c>
      <c r="J55" s="402">
        <v>389</v>
      </c>
      <c r="K55" s="402">
        <v>195</v>
      </c>
      <c r="L55" s="402">
        <v>584</v>
      </c>
      <c r="M55" s="402">
        <v>9</v>
      </c>
      <c r="N55" s="402">
        <v>23</v>
      </c>
      <c r="O55" s="402">
        <v>32</v>
      </c>
      <c r="P55" s="402">
        <v>0</v>
      </c>
      <c r="Q55" s="402">
        <v>2</v>
      </c>
      <c r="R55" s="402">
        <v>2</v>
      </c>
      <c r="S55" s="402">
        <v>0</v>
      </c>
      <c r="T55" s="402">
        <v>2</v>
      </c>
      <c r="U55" s="402">
        <v>0</v>
      </c>
      <c r="V55" s="402">
        <v>0</v>
      </c>
      <c r="W55" s="402">
        <v>2</v>
      </c>
      <c r="X55" s="1069" t="s">
        <v>361</v>
      </c>
      <c r="Y55" s="1069"/>
    </row>
    <row r="56" spans="1:25" ht="21" customHeight="1" thickBot="1">
      <c r="A56" s="1076" t="s">
        <v>32</v>
      </c>
      <c r="B56" s="1076"/>
      <c r="C56" s="777">
        <f>SUM(C36:C55)</f>
        <v>12</v>
      </c>
      <c r="D56" s="777">
        <f t="shared" ref="D56:W56" si="4">SUM(D36:D55)</f>
        <v>17</v>
      </c>
      <c r="E56" s="777">
        <f t="shared" si="4"/>
        <v>2</v>
      </c>
      <c r="F56" s="777">
        <f t="shared" si="4"/>
        <v>31</v>
      </c>
      <c r="G56" s="777">
        <f t="shared" si="4"/>
        <v>514</v>
      </c>
      <c r="H56" s="777">
        <f t="shared" si="4"/>
        <v>787</v>
      </c>
      <c r="I56" s="777">
        <f t="shared" si="4"/>
        <v>1301</v>
      </c>
      <c r="J56" s="777">
        <f t="shared" si="4"/>
        <v>3033</v>
      </c>
      <c r="K56" s="777">
        <f t="shared" si="4"/>
        <v>4360</v>
      </c>
      <c r="L56" s="777">
        <f t="shared" si="4"/>
        <v>7393</v>
      </c>
      <c r="M56" s="777">
        <f t="shared" si="4"/>
        <v>132</v>
      </c>
      <c r="N56" s="777">
        <f t="shared" si="4"/>
        <v>352</v>
      </c>
      <c r="O56" s="777">
        <f t="shared" si="4"/>
        <v>484</v>
      </c>
      <c r="P56" s="777">
        <f t="shared" si="4"/>
        <v>8</v>
      </c>
      <c r="Q56" s="777">
        <f t="shared" si="4"/>
        <v>23</v>
      </c>
      <c r="R56" s="777">
        <f t="shared" si="4"/>
        <v>31</v>
      </c>
      <c r="S56" s="777">
        <f t="shared" si="4"/>
        <v>8</v>
      </c>
      <c r="T56" s="777">
        <f t="shared" si="4"/>
        <v>13</v>
      </c>
      <c r="U56" s="777">
        <f t="shared" si="4"/>
        <v>10</v>
      </c>
      <c r="V56" s="777">
        <f t="shared" si="4"/>
        <v>0</v>
      </c>
      <c r="W56" s="777">
        <f t="shared" si="4"/>
        <v>31</v>
      </c>
      <c r="X56" s="762" t="s">
        <v>175</v>
      </c>
      <c r="Y56" s="865"/>
    </row>
    <row r="57" spans="1:25" ht="33.75" customHeight="1" thickTop="1">
      <c r="A57" s="1098" t="s">
        <v>911</v>
      </c>
      <c r="B57" s="1098"/>
      <c r="C57" s="1098"/>
      <c r="D57" s="1098"/>
      <c r="E57" s="1098"/>
      <c r="F57" s="1098"/>
      <c r="G57" s="1098"/>
      <c r="H57" s="1098"/>
      <c r="I57" s="1098"/>
      <c r="J57" s="1098"/>
      <c r="K57" s="1098"/>
      <c r="L57" s="1098"/>
      <c r="M57" s="1098"/>
      <c r="N57" s="1098"/>
      <c r="O57" s="1098"/>
      <c r="P57" s="1098"/>
      <c r="Q57" s="1098"/>
      <c r="R57" s="1098"/>
      <c r="S57" s="1098"/>
      <c r="T57" s="1098"/>
      <c r="U57" s="1098"/>
      <c r="V57" s="1098"/>
      <c r="W57" s="1098"/>
      <c r="X57" s="1098"/>
      <c r="Y57" s="1098"/>
    </row>
    <row r="58" spans="1:25" ht="41.25" customHeight="1">
      <c r="A58" s="1099" t="s">
        <v>912</v>
      </c>
      <c r="B58" s="1099"/>
      <c r="C58" s="1099"/>
      <c r="D58" s="1099"/>
      <c r="E58" s="1099"/>
      <c r="F58" s="1099"/>
      <c r="G58" s="1099"/>
      <c r="H58" s="1099"/>
      <c r="I58" s="1099"/>
      <c r="J58" s="1099"/>
      <c r="K58" s="1099"/>
      <c r="L58" s="1099"/>
      <c r="M58" s="1099"/>
      <c r="N58" s="1099"/>
      <c r="O58" s="1099"/>
      <c r="P58" s="1099"/>
      <c r="Q58" s="1099"/>
      <c r="R58" s="1099"/>
      <c r="S58" s="1099"/>
      <c r="T58" s="1099"/>
      <c r="U58" s="1099"/>
      <c r="V58" s="1099"/>
      <c r="W58" s="1099"/>
      <c r="X58" s="1099"/>
      <c r="Y58" s="1099"/>
    </row>
    <row r="59" spans="1:25" ht="21" customHeight="1" thickBot="1">
      <c r="A59" s="1100" t="s">
        <v>1266</v>
      </c>
      <c r="B59" s="1100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93"/>
      <c r="W59" s="1101" t="s">
        <v>722</v>
      </c>
      <c r="X59" s="1101"/>
      <c r="Y59" s="1101"/>
    </row>
    <row r="60" spans="1:25" ht="19.5" customHeight="1" thickTop="1">
      <c r="A60" s="1072" t="s">
        <v>40</v>
      </c>
      <c r="B60" s="1072"/>
      <c r="C60" s="1102" t="s">
        <v>107</v>
      </c>
      <c r="D60" s="1102"/>
      <c r="E60" s="1102"/>
      <c r="F60" s="1102"/>
      <c r="G60" s="1103" t="s">
        <v>129</v>
      </c>
      <c r="H60" s="1103"/>
      <c r="I60" s="1103"/>
      <c r="J60" s="1103" t="s">
        <v>109</v>
      </c>
      <c r="K60" s="1103"/>
      <c r="L60" s="1103"/>
      <c r="M60" s="1072" t="s">
        <v>130</v>
      </c>
      <c r="N60" s="1072"/>
      <c r="O60" s="1072"/>
      <c r="P60" s="1072" t="s">
        <v>340</v>
      </c>
      <c r="Q60" s="1072"/>
      <c r="R60" s="1072"/>
      <c r="S60" s="1072" t="s">
        <v>341</v>
      </c>
      <c r="T60" s="1072"/>
      <c r="U60" s="1072"/>
      <c r="V60" s="1072"/>
      <c r="W60" s="1072"/>
      <c r="X60" s="1074" t="s">
        <v>174</v>
      </c>
      <c r="Y60" s="1074"/>
    </row>
    <row r="61" spans="1:25" ht="34.5" customHeight="1">
      <c r="A61" s="1092"/>
      <c r="B61" s="1092"/>
      <c r="C61" s="1094" t="s">
        <v>337</v>
      </c>
      <c r="D61" s="1094"/>
      <c r="E61" s="1094"/>
      <c r="F61" s="1094"/>
      <c r="G61" s="1095" t="s">
        <v>342</v>
      </c>
      <c r="H61" s="1095"/>
      <c r="I61" s="1095"/>
      <c r="J61" s="1095" t="s">
        <v>343</v>
      </c>
      <c r="K61" s="1095"/>
      <c r="L61" s="1095"/>
      <c r="M61" s="1096" t="s">
        <v>344</v>
      </c>
      <c r="N61" s="1096"/>
      <c r="O61" s="1096"/>
      <c r="P61" s="1094" t="s">
        <v>345</v>
      </c>
      <c r="Q61" s="1094"/>
      <c r="R61" s="1094"/>
      <c r="S61" s="1096" t="s">
        <v>346</v>
      </c>
      <c r="T61" s="1096"/>
      <c r="U61" s="1096"/>
      <c r="V61" s="1096"/>
      <c r="W61" s="1096"/>
      <c r="X61" s="1096"/>
      <c r="Y61" s="1096"/>
    </row>
    <row r="62" spans="1:25" ht="31.5" customHeight="1">
      <c r="A62" s="1092"/>
      <c r="B62" s="1092"/>
      <c r="C62" s="866" t="s">
        <v>128</v>
      </c>
      <c r="D62" s="402" t="s">
        <v>34</v>
      </c>
      <c r="E62" s="402" t="s">
        <v>110</v>
      </c>
      <c r="F62" s="402" t="s">
        <v>35</v>
      </c>
      <c r="G62" s="866" t="s">
        <v>128</v>
      </c>
      <c r="H62" s="402" t="s">
        <v>34</v>
      </c>
      <c r="I62" s="402" t="s">
        <v>35</v>
      </c>
      <c r="J62" s="866" t="s">
        <v>128</v>
      </c>
      <c r="K62" s="402" t="s">
        <v>34</v>
      </c>
      <c r="L62" s="402" t="s">
        <v>35</v>
      </c>
      <c r="M62" s="866" t="s">
        <v>102</v>
      </c>
      <c r="N62" s="402" t="s">
        <v>103</v>
      </c>
      <c r="O62" s="402" t="s">
        <v>35</v>
      </c>
      <c r="P62" s="402" t="s">
        <v>347</v>
      </c>
      <c r="Q62" s="402" t="s">
        <v>348</v>
      </c>
      <c r="R62" s="402" t="s">
        <v>35</v>
      </c>
      <c r="S62" s="402" t="s">
        <v>121</v>
      </c>
      <c r="T62" s="402" t="s">
        <v>349</v>
      </c>
      <c r="U62" s="866" t="s">
        <v>350</v>
      </c>
      <c r="V62" s="402" t="s">
        <v>351</v>
      </c>
      <c r="W62" s="402" t="s">
        <v>32</v>
      </c>
      <c r="X62" s="1096"/>
      <c r="Y62" s="1096"/>
    </row>
    <row r="63" spans="1:25" ht="53.25" customHeight="1" thickBot="1">
      <c r="A63" s="1073"/>
      <c r="B63" s="1073"/>
      <c r="C63" s="812" t="s">
        <v>180</v>
      </c>
      <c r="D63" s="812" t="s">
        <v>179</v>
      </c>
      <c r="E63" s="812" t="s">
        <v>219</v>
      </c>
      <c r="F63" s="812" t="s">
        <v>175</v>
      </c>
      <c r="G63" s="812" t="s">
        <v>180</v>
      </c>
      <c r="H63" s="812" t="s">
        <v>179</v>
      </c>
      <c r="I63" s="812" t="s">
        <v>175</v>
      </c>
      <c r="J63" s="812" t="s">
        <v>180</v>
      </c>
      <c r="K63" s="812" t="s">
        <v>179</v>
      </c>
      <c r="L63" s="812" t="s">
        <v>175</v>
      </c>
      <c r="M63" s="812" t="s">
        <v>352</v>
      </c>
      <c r="N63" s="812" t="s">
        <v>353</v>
      </c>
      <c r="O63" s="812" t="s">
        <v>175</v>
      </c>
      <c r="P63" s="812" t="s">
        <v>354</v>
      </c>
      <c r="Q63" s="812" t="s">
        <v>355</v>
      </c>
      <c r="R63" s="812" t="s">
        <v>175</v>
      </c>
      <c r="S63" s="937" t="s">
        <v>356</v>
      </c>
      <c r="T63" s="947" t="s">
        <v>1260</v>
      </c>
      <c r="U63" s="947" t="s">
        <v>907</v>
      </c>
      <c r="V63" s="937" t="s">
        <v>359</v>
      </c>
      <c r="W63" s="937" t="s">
        <v>175</v>
      </c>
      <c r="X63" s="1075"/>
      <c r="Y63" s="1075"/>
    </row>
    <row r="64" spans="1:25" ht="20.25" customHeight="1">
      <c r="A64" s="1110" t="s">
        <v>52</v>
      </c>
      <c r="B64" s="1110"/>
      <c r="C64" s="96">
        <v>0</v>
      </c>
      <c r="D64" s="766">
        <v>0</v>
      </c>
      <c r="E64" s="766">
        <v>0</v>
      </c>
      <c r="F64" s="766">
        <v>0</v>
      </c>
      <c r="G64" s="96">
        <v>0</v>
      </c>
      <c r="H64" s="766">
        <v>0</v>
      </c>
      <c r="I64" s="766">
        <v>0</v>
      </c>
      <c r="J64" s="96">
        <v>0</v>
      </c>
      <c r="K64" s="766">
        <v>0</v>
      </c>
      <c r="L64" s="766">
        <v>0</v>
      </c>
      <c r="M64" s="96">
        <v>0</v>
      </c>
      <c r="N64" s="766">
        <v>0</v>
      </c>
      <c r="O64" s="766">
        <v>0</v>
      </c>
      <c r="P64" s="766">
        <v>0</v>
      </c>
      <c r="Q64" s="766">
        <v>0</v>
      </c>
      <c r="R64" s="766">
        <v>0</v>
      </c>
      <c r="S64" s="96">
        <v>0</v>
      </c>
      <c r="T64" s="766">
        <v>0</v>
      </c>
      <c r="U64" s="96">
        <v>0</v>
      </c>
      <c r="V64" s="766">
        <v>0</v>
      </c>
      <c r="W64" s="766">
        <v>0</v>
      </c>
      <c r="X64" s="1419" t="s">
        <v>671</v>
      </c>
      <c r="Y64" s="1419"/>
    </row>
    <row r="65" spans="1:28" ht="20.25" customHeight="1">
      <c r="A65" s="1081" t="s">
        <v>53</v>
      </c>
      <c r="B65" s="1081"/>
      <c r="C65" s="755">
        <v>0</v>
      </c>
      <c r="D65" s="755">
        <v>0</v>
      </c>
      <c r="E65" s="755">
        <v>0</v>
      </c>
      <c r="F65" s="755">
        <v>0</v>
      </c>
      <c r="G65" s="755">
        <v>0</v>
      </c>
      <c r="H65" s="755">
        <v>0</v>
      </c>
      <c r="I65" s="755">
        <v>0</v>
      </c>
      <c r="J65" s="755">
        <v>0</v>
      </c>
      <c r="K65" s="755">
        <v>0</v>
      </c>
      <c r="L65" s="755">
        <v>0</v>
      </c>
      <c r="M65" s="755">
        <v>0</v>
      </c>
      <c r="N65" s="755">
        <v>0</v>
      </c>
      <c r="O65" s="755">
        <v>0</v>
      </c>
      <c r="P65" s="755">
        <v>0</v>
      </c>
      <c r="Q65" s="755">
        <v>0</v>
      </c>
      <c r="R65" s="755">
        <v>0</v>
      </c>
      <c r="S65" s="755">
        <v>0</v>
      </c>
      <c r="T65" s="755">
        <v>0</v>
      </c>
      <c r="U65" s="755">
        <v>0</v>
      </c>
      <c r="V65" s="755">
        <v>0</v>
      </c>
      <c r="W65" s="755">
        <v>0</v>
      </c>
      <c r="X65" s="1382" t="s">
        <v>302</v>
      </c>
      <c r="Y65" s="1382"/>
    </row>
    <row r="66" spans="1:28" ht="20.25" customHeight="1">
      <c r="A66" s="1081" t="s">
        <v>54</v>
      </c>
      <c r="B66" s="1081"/>
      <c r="C66" s="755">
        <v>0</v>
      </c>
      <c r="D66" s="755">
        <v>0</v>
      </c>
      <c r="E66" s="755">
        <v>0</v>
      </c>
      <c r="F66" s="755">
        <v>0</v>
      </c>
      <c r="G66" s="755">
        <v>0</v>
      </c>
      <c r="H66" s="755">
        <v>0</v>
      </c>
      <c r="I66" s="755">
        <v>0</v>
      </c>
      <c r="J66" s="755">
        <v>0</v>
      </c>
      <c r="K66" s="755">
        <v>0</v>
      </c>
      <c r="L66" s="755">
        <v>0</v>
      </c>
      <c r="M66" s="755">
        <v>0</v>
      </c>
      <c r="N66" s="755">
        <v>0</v>
      </c>
      <c r="O66" s="755">
        <v>0</v>
      </c>
      <c r="P66" s="755">
        <v>0</v>
      </c>
      <c r="Q66" s="755">
        <v>0</v>
      </c>
      <c r="R66" s="755">
        <v>0</v>
      </c>
      <c r="S66" s="755">
        <v>0</v>
      </c>
      <c r="T66" s="755">
        <v>0</v>
      </c>
      <c r="U66" s="755">
        <v>0</v>
      </c>
      <c r="V66" s="755">
        <v>0</v>
      </c>
      <c r="W66" s="755">
        <v>0</v>
      </c>
      <c r="X66" s="1289" t="s">
        <v>184</v>
      </c>
      <c r="Y66" s="1289"/>
    </row>
    <row r="67" spans="1:28" ht="20.25" customHeight="1">
      <c r="A67" s="1081" t="s">
        <v>55</v>
      </c>
      <c r="B67" s="1081"/>
      <c r="C67" s="755">
        <v>0</v>
      </c>
      <c r="D67" s="755">
        <v>0</v>
      </c>
      <c r="E67" s="755">
        <v>0</v>
      </c>
      <c r="F67" s="755">
        <v>0</v>
      </c>
      <c r="G67" s="755">
        <v>0</v>
      </c>
      <c r="H67" s="755">
        <v>0</v>
      </c>
      <c r="I67" s="755">
        <v>0</v>
      </c>
      <c r="J67" s="755">
        <v>0</v>
      </c>
      <c r="K67" s="755">
        <v>0</v>
      </c>
      <c r="L67" s="755">
        <v>0</v>
      </c>
      <c r="M67" s="755">
        <v>0</v>
      </c>
      <c r="N67" s="755">
        <v>0</v>
      </c>
      <c r="O67" s="755">
        <v>0</v>
      </c>
      <c r="P67" s="755">
        <v>0</v>
      </c>
      <c r="Q67" s="755">
        <v>0</v>
      </c>
      <c r="R67" s="755">
        <v>0</v>
      </c>
      <c r="S67" s="755">
        <v>0</v>
      </c>
      <c r="T67" s="755">
        <v>0</v>
      </c>
      <c r="U67" s="755">
        <v>0</v>
      </c>
      <c r="V67" s="755">
        <v>0</v>
      </c>
      <c r="W67" s="755">
        <v>0</v>
      </c>
      <c r="X67" s="1289" t="s">
        <v>185</v>
      </c>
      <c r="Y67" s="1289"/>
    </row>
    <row r="68" spans="1:28" ht="20.25" customHeight="1">
      <c r="A68" s="1086" t="s">
        <v>295</v>
      </c>
      <c r="B68" s="306" t="s">
        <v>273</v>
      </c>
      <c r="C68" s="755">
        <v>0</v>
      </c>
      <c r="D68" s="755">
        <v>0</v>
      </c>
      <c r="E68" s="755">
        <v>0</v>
      </c>
      <c r="F68" s="755">
        <v>0</v>
      </c>
      <c r="G68" s="755">
        <v>0</v>
      </c>
      <c r="H68" s="755">
        <v>0</v>
      </c>
      <c r="I68" s="755">
        <v>0</v>
      </c>
      <c r="J68" s="755">
        <v>0</v>
      </c>
      <c r="K68" s="755">
        <v>0</v>
      </c>
      <c r="L68" s="755">
        <v>0</v>
      </c>
      <c r="M68" s="755">
        <v>0</v>
      </c>
      <c r="N68" s="755">
        <v>0</v>
      </c>
      <c r="O68" s="755">
        <v>0</v>
      </c>
      <c r="P68" s="755">
        <v>0</v>
      </c>
      <c r="Q68" s="755">
        <v>0</v>
      </c>
      <c r="R68" s="755">
        <v>0</v>
      </c>
      <c r="S68" s="755">
        <v>0</v>
      </c>
      <c r="T68" s="755">
        <v>0</v>
      </c>
      <c r="U68" s="755">
        <v>0</v>
      </c>
      <c r="V68" s="755">
        <v>0</v>
      </c>
      <c r="W68" s="755">
        <v>0</v>
      </c>
      <c r="X68" s="816" t="s">
        <v>306</v>
      </c>
      <c r="Y68" s="1061" t="s">
        <v>173</v>
      </c>
      <c r="AB68" s="91" t="s">
        <v>362</v>
      </c>
    </row>
    <row r="69" spans="1:28" ht="20.25" customHeight="1">
      <c r="A69" s="1086"/>
      <c r="B69" s="306" t="s">
        <v>275</v>
      </c>
      <c r="C69" s="431">
        <v>0</v>
      </c>
      <c r="D69" s="431">
        <v>0</v>
      </c>
      <c r="E69" s="431">
        <v>0</v>
      </c>
      <c r="F69" s="431">
        <v>0</v>
      </c>
      <c r="G69" s="431">
        <v>0</v>
      </c>
      <c r="H69" s="431">
        <v>0</v>
      </c>
      <c r="I69" s="431">
        <v>0</v>
      </c>
      <c r="J69" s="431">
        <v>0</v>
      </c>
      <c r="K69" s="431">
        <v>0</v>
      </c>
      <c r="L69" s="431">
        <v>0</v>
      </c>
      <c r="M69" s="431">
        <v>0</v>
      </c>
      <c r="N69" s="431">
        <v>0</v>
      </c>
      <c r="O69" s="431">
        <v>0</v>
      </c>
      <c r="P69" s="431">
        <v>0</v>
      </c>
      <c r="Q69" s="431">
        <v>0</v>
      </c>
      <c r="R69" s="431">
        <v>0</v>
      </c>
      <c r="S69" s="431">
        <v>0</v>
      </c>
      <c r="T69" s="431">
        <v>0</v>
      </c>
      <c r="U69" s="431">
        <v>0</v>
      </c>
      <c r="V69" s="431">
        <v>0</v>
      </c>
      <c r="W69" s="431">
        <v>0</v>
      </c>
      <c r="X69" s="816" t="s">
        <v>307</v>
      </c>
      <c r="Y69" s="1061"/>
    </row>
    <row r="70" spans="1:28" ht="20.25" customHeight="1">
      <c r="A70" s="1086"/>
      <c r="B70" s="306" t="s">
        <v>274</v>
      </c>
      <c r="C70" s="431">
        <v>0</v>
      </c>
      <c r="D70" s="431">
        <v>0</v>
      </c>
      <c r="E70" s="431">
        <v>0</v>
      </c>
      <c r="F70" s="431">
        <v>0</v>
      </c>
      <c r="G70" s="431">
        <v>0</v>
      </c>
      <c r="H70" s="431">
        <v>0</v>
      </c>
      <c r="I70" s="431">
        <v>0</v>
      </c>
      <c r="J70" s="431">
        <v>0</v>
      </c>
      <c r="K70" s="431">
        <v>0</v>
      </c>
      <c r="L70" s="431">
        <v>0</v>
      </c>
      <c r="M70" s="431">
        <v>0</v>
      </c>
      <c r="N70" s="431">
        <v>0</v>
      </c>
      <c r="O70" s="431">
        <v>0</v>
      </c>
      <c r="P70" s="431">
        <v>0</v>
      </c>
      <c r="Q70" s="431">
        <v>0</v>
      </c>
      <c r="R70" s="431">
        <v>0</v>
      </c>
      <c r="S70" s="431">
        <v>0</v>
      </c>
      <c r="T70" s="431">
        <v>0</v>
      </c>
      <c r="U70" s="431">
        <v>0</v>
      </c>
      <c r="V70" s="431">
        <v>0</v>
      </c>
      <c r="W70" s="431">
        <v>0</v>
      </c>
      <c r="X70" s="816" t="s">
        <v>308</v>
      </c>
      <c r="Y70" s="1061"/>
    </row>
    <row r="71" spans="1:28" ht="20.25" customHeight="1">
      <c r="A71" s="1086"/>
      <c r="B71" s="306" t="s">
        <v>276</v>
      </c>
      <c r="C71" s="431">
        <v>0</v>
      </c>
      <c r="D71" s="431">
        <v>0</v>
      </c>
      <c r="E71" s="431">
        <v>0</v>
      </c>
      <c r="F71" s="431">
        <v>0</v>
      </c>
      <c r="G71" s="431">
        <v>0</v>
      </c>
      <c r="H71" s="431">
        <v>0</v>
      </c>
      <c r="I71" s="431">
        <v>0</v>
      </c>
      <c r="J71" s="431">
        <v>0</v>
      </c>
      <c r="K71" s="431">
        <v>0</v>
      </c>
      <c r="L71" s="431">
        <v>0</v>
      </c>
      <c r="M71" s="431">
        <v>0</v>
      </c>
      <c r="N71" s="431">
        <v>0</v>
      </c>
      <c r="O71" s="431">
        <v>0</v>
      </c>
      <c r="P71" s="431">
        <v>0</v>
      </c>
      <c r="Q71" s="431">
        <v>0</v>
      </c>
      <c r="R71" s="431">
        <v>0</v>
      </c>
      <c r="S71" s="431">
        <v>0</v>
      </c>
      <c r="T71" s="431">
        <v>0</v>
      </c>
      <c r="U71" s="431">
        <v>0</v>
      </c>
      <c r="V71" s="431">
        <v>0</v>
      </c>
      <c r="W71" s="431">
        <v>0</v>
      </c>
      <c r="X71" s="816" t="s">
        <v>309</v>
      </c>
      <c r="Y71" s="1061"/>
    </row>
    <row r="72" spans="1:28" ht="20.25" customHeight="1">
      <c r="A72" s="1086"/>
      <c r="B72" s="306" t="s">
        <v>278</v>
      </c>
      <c r="C72" s="431">
        <v>0</v>
      </c>
      <c r="D72" s="431">
        <v>0</v>
      </c>
      <c r="E72" s="431">
        <v>0</v>
      </c>
      <c r="F72" s="431">
        <v>0</v>
      </c>
      <c r="G72" s="431">
        <v>0</v>
      </c>
      <c r="H72" s="431">
        <v>0</v>
      </c>
      <c r="I72" s="431">
        <v>0</v>
      </c>
      <c r="J72" s="431">
        <v>0</v>
      </c>
      <c r="K72" s="431">
        <v>0</v>
      </c>
      <c r="L72" s="431">
        <v>0</v>
      </c>
      <c r="M72" s="431">
        <v>0</v>
      </c>
      <c r="N72" s="431">
        <v>0</v>
      </c>
      <c r="O72" s="431">
        <v>0</v>
      </c>
      <c r="P72" s="431">
        <v>0</v>
      </c>
      <c r="Q72" s="431">
        <v>0</v>
      </c>
      <c r="R72" s="431">
        <v>0</v>
      </c>
      <c r="S72" s="431">
        <v>0</v>
      </c>
      <c r="T72" s="431">
        <v>0</v>
      </c>
      <c r="U72" s="431">
        <v>0</v>
      </c>
      <c r="V72" s="431">
        <v>0</v>
      </c>
      <c r="W72" s="431">
        <v>0</v>
      </c>
      <c r="X72" s="816" t="s">
        <v>310</v>
      </c>
      <c r="Y72" s="1061"/>
    </row>
    <row r="73" spans="1:28" ht="20.25" customHeight="1">
      <c r="A73" s="1086"/>
      <c r="B73" s="306" t="s">
        <v>277</v>
      </c>
      <c r="C73" s="431">
        <v>0</v>
      </c>
      <c r="D73" s="431">
        <v>0</v>
      </c>
      <c r="E73" s="431">
        <v>0</v>
      </c>
      <c r="F73" s="431">
        <v>0</v>
      </c>
      <c r="G73" s="431">
        <v>0</v>
      </c>
      <c r="H73" s="431">
        <v>0</v>
      </c>
      <c r="I73" s="431">
        <v>0</v>
      </c>
      <c r="J73" s="431">
        <v>0</v>
      </c>
      <c r="K73" s="431">
        <v>0</v>
      </c>
      <c r="L73" s="431">
        <v>0</v>
      </c>
      <c r="M73" s="431">
        <v>0</v>
      </c>
      <c r="N73" s="431">
        <v>0</v>
      </c>
      <c r="O73" s="431">
        <v>0</v>
      </c>
      <c r="P73" s="431">
        <v>0</v>
      </c>
      <c r="Q73" s="431">
        <v>0</v>
      </c>
      <c r="R73" s="431">
        <v>0</v>
      </c>
      <c r="S73" s="431">
        <v>0</v>
      </c>
      <c r="T73" s="431">
        <v>0</v>
      </c>
      <c r="U73" s="431">
        <v>0</v>
      </c>
      <c r="V73" s="431">
        <v>0</v>
      </c>
      <c r="W73" s="431">
        <v>0</v>
      </c>
      <c r="X73" s="816" t="s">
        <v>311</v>
      </c>
      <c r="Y73" s="1061"/>
    </row>
    <row r="74" spans="1:28" ht="20.25" customHeight="1">
      <c r="A74" s="1089" t="s">
        <v>63</v>
      </c>
      <c r="B74" s="1089"/>
      <c r="C74" s="81">
        <v>0</v>
      </c>
      <c r="D74" s="81">
        <v>0</v>
      </c>
      <c r="E74" s="81">
        <v>0</v>
      </c>
      <c r="F74" s="431">
        <v>0</v>
      </c>
      <c r="G74" s="81">
        <v>0</v>
      </c>
      <c r="H74" s="81">
        <v>0</v>
      </c>
      <c r="I74" s="431">
        <v>0</v>
      </c>
      <c r="J74" s="81">
        <v>0</v>
      </c>
      <c r="K74" s="81">
        <v>0</v>
      </c>
      <c r="L74" s="431">
        <v>0</v>
      </c>
      <c r="M74" s="81">
        <v>0</v>
      </c>
      <c r="N74" s="81">
        <v>0</v>
      </c>
      <c r="O74" s="431">
        <v>0</v>
      </c>
      <c r="P74" s="81">
        <v>0</v>
      </c>
      <c r="Q74" s="81">
        <v>0</v>
      </c>
      <c r="R74" s="431">
        <v>0</v>
      </c>
      <c r="S74" s="81">
        <v>0</v>
      </c>
      <c r="T74" s="81">
        <v>0</v>
      </c>
      <c r="U74" s="81">
        <v>0</v>
      </c>
      <c r="V74" s="431">
        <v>0</v>
      </c>
      <c r="W74" s="431">
        <v>0</v>
      </c>
      <c r="X74" s="1056" t="s">
        <v>297</v>
      </c>
      <c r="Y74" s="1056"/>
    </row>
    <row r="75" spans="1:28" ht="20.25" customHeight="1">
      <c r="A75" s="1081" t="s">
        <v>64</v>
      </c>
      <c r="B75" s="1081"/>
      <c r="C75" s="431">
        <v>0</v>
      </c>
      <c r="D75" s="431">
        <v>0</v>
      </c>
      <c r="E75" s="431">
        <v>0</v>
      </c>
      <c r="F75" s="431">
        <v>0</v>
      </c>
      <c r="G75" s="431">
        <v>0</v>
      </c>
      <c r="H75" s="431">
        <v>0</v>
      </c>
      <c r="I75" s="431">
        <v>0</v>
      </c>
      <c r="J75" s="431">
        <v>0</v>
      </c>
      <c r="K75" s="431">
        <v>0</v>
      </c>
      <c r="L75" s="431">
        <v>0</v>
      </c>
      <c r="M75" s="431">
        <v>0</v>
      </c>
      <c r="N75" s="431">
        <v>0</v>
      </c>
      <c r="O75" s="431">
        <v>0</v>
      </c>
      <c r="P75" s="431">
        <v>0</v>
      </c>
      <c r="Q75" s="431">
        <v>0</v>
      </c>
      <c r="R75" s="431">
        <v>0</v>
      </c>
      <c r="S75" s="431">
        <v>0</v>
      </c>
      <c r="T75" s="431">
        <v>0</v>
      </c>
      <c r="U75" s="431">
        <v>0</v>
      </c>
      <c r="V75" s="431">
        <v>0</v>
      </c>
      <c r="W75" s="431">
        <v>0</v>
      </c>
      <c r="X75" s="1056" t="s">
        <v>186</v>
      </c>
      <c r="Y75" s="1056"/>
    </row>
    <row r="76" spans="1:28" ht="20.25" customHeight="1">
      <c r="A76" s="1081" t="s">
        <v>65</v>
      </c>
      <c r="B76" s="1081"/>
      <c r="C76" s="431">
        <v>0</v>
      </c>
      <c r="D76" s="431">
        <v>0</v>
      </c>
      <c r="E76" s="431">
        <v>0</v>
      </c>
      <c r="F76" s="431">
        <v>0</v>
      </c>
      <c r="G76" s="431">
        <v>0</v>
      </c>
      <c r="H76" s="431">
        <v>0</v>
      </c>
      <c r="I76" s="431">
        <v>0</v>
      </c>
      <c r="J76" s="431">
        <v>0</v>
      </c>
      <c r="K76" s="431">
        <v>0</v>
      </c>
      <c r="L76" s="431">
        <v>0</v>
      </c>
      <c r="M76" s="431">
        <v>0</v>
      </c>
      <c r="N76" s="431">
        <v>0</v>
      </c>
      <c r="O76" s="431">
        <v>0</v>
      </c>
      <c r="P76" s="431">
        <v>0</v>
      </c>
      <c r="Q76" s="431">
        <v>0</v>
      </c>
      <c r="R76" s="431">
        <v>0</v>
      </c>
      <c r="S76" s="431">
        <v>0</v>
      </c>
      <c r="T76" s="431">
        <v>0</v>
      </c>
      <c r="U76" s="431">
        <v>0</v>
      </c>
      <c r="V76" s="431">
        <v>0</v>
      </c>
      <c r="W76" s="431">
        <v>0</v>
      </c>
      <c r="X76" s="1056" t="s">
        <v>187</v>
      </c>
      <c r="Y76" s="1056"/>
    </row>
    <row r="77" spans="1:28" ht="20.25" customHeight="1">
      <c r="A77" s="1081" t="s">
        <v>66</v>
      </c>
      <c r="B77" s="1081"/>
      <c r="C77" s="78">
        <v>0</v>
      </c>
      <c r="D77" s="431">
        <v>0</v>
      </c>
      <c r="E77" s="431">
        <v>1</v>
      </c>
      <c r="F77" s="431">
        <v>1</v>
      </c>
      <c r="G77" s="431">
        <v>21</v>
      </c>
      <c r="H77" s="431">
        <v>18</v>
      </c>
      <c r="I77" s="431">
        <v>39</v>
      </c>
      <c r="J77" s="431">
        <v>96</v>
      </c>
      <c r="K77" s="431">
        <v>84</v>
      </c>
      <c r="L77" s="431">
        <v>180</v>
      </c>
      <c r="M77" s="431">
        <v>8</v>
      </c>
      <c r="N77" s="431">
        <v>6</v>
      </c>
      <c r="O77" s="431">
        <v>14</v>
      </c>
      <c r="P77" s="431">
        <v>1</v>
      </c>
      <c r="Q77" s="431">
        <v>0</v>
      </c>
      <c r="R77" s="431">
        <v>1</v>
      </c>
      <c r="S77" s="431">
        <v>1</v>
      </c>
      <c r="T77" s="431">
        <v>0</v>
      </c>
      <c r="U77" s="431">
        <v>0</v>
      </c>
      <c r="V77" s="431">
        <v>0</v>
      </c>
      <c r="W77" s="431">
        <v>1</v>
      </c>
      <c r="X77" s="1056" t="s">
        <v>303</v>
      </c>
      <c r="Y77" s="1056"/>
    </row>
    <row r="78" spans="1:28" ht="20.25" customHeight="1">
      <c r="A78" s="1081" t="s">
        <v>134</v>
      </c>
      <c r="B78" s="1081"/>
      <c r="C78" s="431">
        <v>0</v>
      </c>
      <c r="D78" s="431">
        <v>0</v>
      </c>
      <c r="E78" s="431">
        <v>0</v>
      </c>
      <c r="F78" s="431">
        <v>0</v>
      </c>
      <c r="G78" s="431">
        <v>0</v>
      </c>
      <c r="H78" s="431">
        <v>0</v>
      </c>
      <c r="I78" s="431">
        <v>0</v>
      </c>
      <c r="J78" s="431">
        <v>0</v>
      </c>
      <c r="K78" s="431">
        <v>0</v>
      </c>
      <c r="L78" s="431">
        <v>0</v>
      </c>
      <c r="M78" s="431">
        <v>0</v>
      </c>
      <c r="N78" s="431">
        <v>0</v>
      </c>
      <c r="O78" s="431">
        <v>0</v>
      </c>
      <c r="P78" s="431">
        <v>0</v>
      </c>
      <c r="Q78" s="431">
        <v>0</v>
      </c>
      <c r="R78" s="431">
        <v>0</v>
      </c>
      <c r="S78" s="431">
        <v>0</v>
      </c>
      <c r="T78" s="431">
        <v>0</v>
      </c>
      <c r="U78" s="431">
        <v>0</v>
      </c>
      <c r="V78" s="431">
        <v>0</v>
      </c>
      <c r="W78" s="431">
        <v>0</v>
      </c>
      <c r="X78" s="1056" t="s">
        <v>304</v>
      </c>
      <c r="Y78" s="1056"/>
    </row>
    <row r="79" spans="1:28" ht="20.25" customHeight="1">
      <c r="A79" s="1081" t="s">
        <v>68</v>
      </c>
      <c r="B79" s="1081"/>
      <c r="C79" s="431">
        <v>0</v>
      </c>
      <c r="D79" s="431">
        <v>0</v>
      </c>
      <c r="E79" s="431">
        <v>0</v>
      </c>
      <c r="F79" s="431">
        <v>0</v>
      </c>
      <c r="G79" s="431">
        <v>0</v>
      </c>
      <c r="H79" s="431">
        <v>0</v>
      </c>
      <c r="I79" s="431">
        <v>0</v>
      </c>
      <c r="J79" s="431">
        <v>0</v>
      </c>
      <c r="K79" s="431">
        <v>0</v>
      </c>
      <c r="L79" s="431">
        <v>0</v>
      </c>
      <c r="M79" s="431">
        <v>0</v>
      </c>
      <c r="N79" s="431">
        <v>0</v>
      </c>
      <c r="O79" s="431">
        <v>0</v>
      </c>
      <c r="P79" s="431">
        <v>0</v>
      </c>
      <c r="Q79" s="431">
        <v>0</v>
      </c>
      <c r="R79" s="431">
        <v>0</v>
      </c>
      <c r="S79" s="431">
        <v>0</v>
      </c>
      <c r="T79" s="431">
        <v>0</v>
      </c>
      <c r="U79" s="431">
        <v>0</v>
      </c>
      <c r="V79" s="431">
        <v>0</v>
      </c>
      <c r="W79" s="431">
        <v>0</v>
      </c>
      <c r="X79" s="1056" t="s">
        <v>305</v>
      </c>
      <c r="Y79" s="1056"/>
    </row>
    <row r="80" spans="1:28" ht="20.25" customHeight="1">
      <c r="A80" s="1081" t="s">
        <v>69</v>
      </c>
      <c r="B80" s="1081"/>
      <c r="C80" s="431">
        <v>0</v>
      </c>
      <c r="D80" s="431">
        <v>0</v>
      </c>
      <c r="E80" s="431">
        <v>0</v>
      </c>
      <c r="F80" s="431">
        <v>0</v>
      </c>
      <c r="G80" s="431">
        <v>0</v>
      </c>
      <c r="H80" s="431">
        <v>0</v>
      </c>
      <c r="I80" s="431">
        <v>0</v>
      </c>
      <c r="J80" s="431">
        <v>0</v>
      </c>
      <c r="K80" s="431">
        <v>0</v>
      </c>
      <c r="L80" s="431">
        <v>0</v>
      </c>
      <c r="M80" s="431">
        <v>0</v>
      </c>
      <c r="N80" s="431">
        <v>0</v>
      </c>
      <c r="O80" s="431">
        <v>0</v>
      </c>
      <c r="P80" s="431">
        <v>0</v>
      </c>
      <c r="Q80" s="431">
        <v>0</v>
      </c>
      <c r="R80" s="431">
        <v>0</v>
      </c>
      <c r="S80" s="431">
        <v>0</v>
      </c>
      <c r="T80" s="431">
        <v>0</v>
      </c>
      <c r="U80" s="431">
        <v>0</v>
      </c>
      <c r="V80" s="431">
        <v>0</v>
      </c>
      <c r="W80" s="431">
        <v>0</v>
      </c>
      <c r="X80" s="1056" t="s">
        <v>191</v>
      </c>
      <c r="Y80" s="1056"/>
    </row>
    <row r="81" spans="1:25" ht="20.25" customHeight="1">
      <c r="A81" s="1081" t="s">
        <v>70</v>
      </c>
      <c r="B81" s="1081"/>
      <c r="C81" s="431">
        <v>0</v>
      </c>
      <c r="D81" s="431">
        <v>0</v>
      </c>
      <c r="E81" s="431">
        <v>0</v>
      </c>
      <c r="F81" s="431">
        <v>0</v>
      </c>
      <c r="G81" s="431">
        <v>0</v>
      </c>
      <c r="H81" s="431">
        <v>0</v>
      </c>
      <c r="I81" s="431">
        <v>0</v>
      </c>
      <c r="J81" s="431">
        <v>0</v>
      </c>
      <c r="K81" s="431">
        <v>0</v>
      </c>
      <c r="L81" s="431">
        <v>0</v>
      </c>
      <c r="M81" s="431">
        <v>0</v>
      </c>
      <c r="N81" s="431">
        <v>0</v>
      </c>
      <c r="O81" s="431">
        <v>0</v>
      </c>
      <c r="P81" s="431">
        <v>0</v>
      </c>
      <c r="Q81" s="431">
        <v>0</v>
      </c>
      <c r="R81" s="431">
        <v>0</v>
      </c>
      <c r="S81" s="431">
        <v>0</v>
      </c>
      <c r="T81" s="431">
        <v>0</v>
      </c>
      <c r="U81" s="431">
        <v>0</v>
      </c>
      <c r="V81" s="431">
        <v>0</v>
      </c>
      <c r="W81" s="431">
        <v>0</v>
      </c>
      <c r="X81" s="1056" t="s">
        <v>192</v>
      </c>
      <c r="Y81" s="1056"/>
    </row>
    <row r="82" spans="1:25" ht="20.25" customHeight="1">
      <c r="A82" s="1081" t="s">
        <v>71</v>
      </c>
      <c r="B82" s="1081"/>
      <c r="C82" s="431">
        <v>0</v>
      </c>
      <c r="D82" s="431">
        <v>0</v>
      </c>
      <c r="E82" s="431">
        <v>0</v>
      </c>
      <c r="F82" s="431">
        <v>0</v>
      </c>
      <c r="G82" s="431">
        <v>0</v>
      </c>
      <c r="H82" s="431">
        <v>0</v>
      </c>
      <c r="I82" s="431">
        <v>0</v>
      </c>
      <c r="J82" s="431">
        <v>0</v>
      </c>
      <c r="K82" s="431">
        <v>0</v>
      </c>
      <c r="L82" s="431">
        <v>0</v>
      </c>
      <c r="M82" s="431">
        <v>0</v>
      </c>
      <c r="N82" s="431">
        <v>0</v>
      </c>
      <c r="O82" s="431">
        <v>0</v>
      </c>
      <c r="P82" s="431">
        <v>0</v>
      </c>
      <c r="Q82" s="431">
        <v>0</v>
      </c>
      <c r="R82" s="431">
        <v>0</v>
      </c>
      <c r="S82" s="431">
        <v>0</v>
      </c>
      <c r="T82" s="431">
        <v>0</v>
      </c>
      <c r="U82" s="431">
        <v>0</v>
      </c>
      <c r="V82" s="431">
        <v>0</v>
      </c>
      <c r="W82" s="431">
        <v>0</v>
      </c>
      <c r="X82" s="1056" t="s">
        <v>193</v>
      </c>
      <c r="Y82" s="1056"/>
    </row>
    <row r="83" spans="1:25" ht="20.25" customHeight="1" thickBot="1">
      <c r="A83" s="1083" t="s">
        <v>72</v>
      </c>
      <c r="B83" s="1083"/>
      <c r="C83" s="763">
        <v>0</v>
      </c>
      <c r="D83" s="763">
        <v>0</v>
      </c>
      <c r="E83" s="763">
        <v>0</v>
      </c>
      <c r="F83" s="434">
        <v>0</v>
      </c>
      <c r="G83" s="763">
        <v>0</v>
      </c>
      <c r="H83" s="763">
        <v>0</v>
      </c>
      <c r="I83" s="434">
        <v>0</v>
      </c>
      <c r="J83" s="763">
        <v>0</v>
      </c>
      <c r="K83" s="763">
        <v>0</v>
      </c>
      <c r="L83" s="434">
        <v>0</v>
      </c>
      <c r="M83" s="763">
        <v>0</v>
      </c>
      <c r="N83" s="763">
        <v>0</v>
      </c>
      <c r="O83" s="434">
        <v>0</v>
      </c>
      <c r="P83" s="763">
        <v>0</v>
      </c>
      <c r="Q83" s="763">
        <v>0</v>
      </c>
      <c r="R83" s="434">
        <v>0</v>
      </c>
      <c r="S83" s="763">
        <v>0</v>
      </c>
      <c r="T83" s="763">
        <v>0</v>
      </c>
      <c r="U83" s="763">
        <v>0</v>
      </c>
      <c r="V83" s="763">
        <v>0</v>
      </c>
      <c r="W83" s="434">
        <v>0</v>
      </c>
      <c r="X83" s="1062" t="s">
        <v>361</v>
      </c>
      <c r="Y83" s="1062"/>
    </row>
    <row r="84" spans="1:25" ht="20.25" customHeight="1" thickBot="1">
      <c r="A84" s="1076" t="s">
        <v>32</v>
      </c>
      <c r="B84" s="1076"/>
      <c r="C84" s="777">
        <f>SUM(C64:C83)</f>
        <v>0</v>
      </c>
      <c r="D84" s="777">
        <f t="shared" ref="D84:W84" si="5">SUM(D64:D83)</f>
        <v>0</v>
      </c>
      <c r="E84" s="777">
        <f t="shared" si="5"/>
        <v>1</v>
      </c>
      <c r="F84" s="777">
        <f t="shared" si="5"/>
        <v>1</v>
      </c>
      <c r="G84" s="777">
        <f t="shared" si="5"/>
        <v>21</v>
      </c>
      <c r="H84" s="777">
        <f t="shared" si="5"/>
        <v>18</v>
      </c>
      <c r="I84" s="777">
        <f t="shared" si="5"/>
        <v>39</v>
      </c>
      <c r="J84" s="777">
        <f t="shared" si="5"/>
        <v>96</v>
      </c>
      <c r="K84" s="777">
        <f t="shared" si="5"/>
        <v>84</v>
      </c>
      <c r="L84" s="777">
        <f t="shared" si="5"/>
        <v>180</v>
      </c>
      <c r="M84" s="777">
        <f t="shared" si="5"/>
        <v>8</v>
      </c>
      <c r="N84" s="777">
        <f t="shared" si="5"/>
        <v>6</v>
      </c>
      <c r="O84" s="777">
        <f t="shared" si="5"/>
        <v>14</v>
      </c>
      <c r="P84" s="777">
        <f t="shared" si="5"/>
        <v>1</v>
      </c>
      <c r="Q84" s="777">
        <f t="shared" si="5"/>
        <v>0</v>
      </c>
      <c r="R84" s="777">
        <f t="shared" si="5"/>
        <v>1</v>
      </c>
      <c r="S84" s="777">
        <f t="shared" si="5"/>
        <v>1</v>
      </c>
      <c r="T84" s="777">
        <f t="shared" si="5"/>
        <v>0</v>
      </c>
      <c r="U84" s="777">
        <f t="shared" si="5"/>
        <v>0</v>
      </c>
      <c r="V84" s="777">
        <f t="shared" si="5"/>
        <v>0</v>
      </c>
      <c r="W84" s="777">
        <f t="shared" si="5"/>
        <v>1</v>
      </c>
      <c r="X84" s="762" t="s">
        <v>175</v>
      </c>
      <c r="Y84" s="865"/>
    </row>
    <row r="85" spans="1:25" ht="13.5" thickTop="1">
      <c r="X85" s="459"/>
      <c r="Y85" s="459"/>
    </row>
    <row r="90" spans="1:25" ht="21.75" hidden="1" customHeight="1">
      <c r="C90" s="131">
        <f t="shared" ref="C90:W90" si="6">SUM(C56,C84)</f>
        <v>12</v>
      </c>
      <c r="D90" s="131">
        <f t="shared" si="6"/>
        <v>17</v>
      </c>
      <c r="E90" s="131">
        <f t="shared" si="6"/>
        <v>3</v>
      </c>
      <c r="F90" s="131">
        <f t="shared" si="6"/>
        <v>32</v>
      </c>
      <c r="G90" s="131">
        <f t="shared" si="6"/>
        <v>535</v>
      </c>
      <c r="H90" s="131">
        <f t="shared" si="6"/>
        <v>805</v>
      </c>
      <c r="I90" s="131">
        <f t="shared" si="6"/>
        <v>1340</v>
      </c>
      <c r="J90" s="131">
        <f t="shared" si="6"/>
        <v>3129</v>
      </c>
      <c r="K90" s="131">
        <f t="shared" si="6"/>
        <v>4444</v>
      </c>
      <c r="L90" s="131">
        <f t="shared" si="6"/>
        <v>7573</v>
      </c>
      <c r="M90" s="131">
        <f t="shared" si="6"/>
        <v>140</v>
      </c>
      <c r="N90" s="131">
        <f t="shared" si="6"/>
        <v>358</v>
      </c>
      <c r="O90" s="131">
        <f t="shared" si="6"/>
        <v>498</v>
      </c>
      <c r="P90" s="131">
        <f t="shared" si="6"/>
        <v>9</v>
      </c>
      <c r="Q90" s="131">
        <f t="shared" si="6"/>
        <v>23</v>
      </c>
      <c r="R90" s="131">
        <f t="shared" si="6"/>
        <v>32</v>
      </c>
      <c r="S90" s="131">
        <f t="shared" si="6"/>
        <v>9</v>
      </c>
      <c r="T90" s="131">
        <f t="shared" si="6"/>
        <v>13</v>
      </c>
      <c r="U90" s="131">
        <f t="shared" si="6"/>
        <v>10</v>
      </c>
      <c r="V90" s="131">
        <f t="shared" si="6"/>
        <v>0</v>
      </c>
      <c r="W90" s="131">
        <f t="shared" si="6"/>
        <v>32</v>
      </c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</sheetData>
  <mergeCells count="145">
    <mergeCell ref="A30:Y30"/>
    <mergeCell ref="A82:B82"/>
    <mergeCell ref="X82:Y82"/>
    <mergeCell ref="A83:B83"/>
    <mergeCell ref="X83:Y83"/>
    <mergeCell ref="A84:B84"/>
    <mergeCell ref="A79:B79"/>
    <mergeCell ref="X79:Y79"/>
    <mergeCell ref="A80:B80"/>
    <mergeCell ref="X80:Y80"/>
    <mergeCell ref="A81:B81"/>
    <mergeCell ref="X81:Y81"/>
    <mergeCell ref="A76:B76"/>
    <mergeCell ref="X76:Y76"/>
    <mergeCell ref="A77:B77"/>
    <mergeCell ref="X77:Y77"/>
    <mergeCell ref="A78:B78"/>
    <mergeCell ref="X78:Y78"/>
    <mergeCell ref="A68:A73"/>
    <mergeCell ref="Y68:Y73"/>
    <mergeCell ref="A74:B74"/>
    <mergeCell ref="X74:Y74"/>
    <mergeCell ref="A75:B75"/>
    <mergeCell ref="X75:Y75"/>
    <mergeCell ref="X64:Y64"/>
    <mergeCell ref="A65:B65"/>
    <mergeCell ref="X65:Y65"/>
    <mergeCell ref="A66:B66"/>
    <mergeCell ref="X66:Y66"/>
    <mergeCell ref="A67:B67"/>
    <mergeCell ref="X67:Y67"/>
    <mergeCell ref="P60:R60"/>
    <mergeCell ref="S60:W60"/>
    <mergeCell ref="X60:Y63"/>
    <mergeCell ref="C61:F61"/>
    <mergeCell ref="G61:I61"/>
    <mergeCell ref="J61:L61"/>
    <mergeCell ref="M61:O61"/>
    <mergeCell ref="P61:R61"/>
    <mergeCell ref="S61:W61"/>
    <mergeCell ref="A64:B64"/>
    <mergeCell ref="A56:B56"/>
    <mergeCell ref="A57:Y57"/>
    <mergeCell ref="A59:B59"/>
    <mergeCell ref="W59:Y59"/>
    <mergeCell ref="A60:B63"/>
    <mergeCell ref="C60:F60"/>
    <mergeCell ref="G60:I60"/>
    <mergeCell ref="J60:L60"/>
    <mergeCell ref="M60:O60"/>
    <mergeCell ref="A58:Y58"/>
    <mergeCell ref="A53:B53"/>
    <mergeCell ref="X53:Y53"/>
    <mergeCell ref="A54:B54"/>
    <mergeCell ref="X54:Y54"/>
    <mergeCell ref="A55:B55"/>
    <mergeCell ref="X55:Y55"/>
    <mergeCell ref="A50:B50"/>
    <mergeCell ref="X50:Y50"/>
    <mergeCell ref="A51:B51"/>
    <mergeCell ref="X51:Y51"/>
    <mergeCell ref="A52:B52"/>
    <mergeCell ref="X52:Y52"/>
    <mergeCell ref="A47:B47"/>
    <mergeCell ref="X47:Y47"/>
    <mergeCell ref="A48:B48"/>
    <mergeCell ref="X48:Y48"/>
    <mergeCell ref="A49:B49"/>
    <mergeCell ref="X49:Y49"/>
    <mergeCell ref="A39:B39"/>
    <mergeCell ref="X39:Y39"/>
    <mergeCell ref="A40:A45"/>
    <mergeCell ref="Y40:Y45"/>
    <mergeCell ref="A46:B46"/>
    <mergeCell ref="X46:Y46"/>
    <mergeCell ref="A36:B36"/>
    <mergeCell ref="X36:Y36"/>
    <mergeCell ref="A37:B37"/>
    <mergeCell ref="X37:Y37"/>
    <mergeCell ref="A38:B38"/>
    <mergeCell ref="X38:Y38"/>
    <mergeCell ref="C33:F33"/>
    <mergeCell ref="G33:I33"/>
    <mergeCell ref="J33:L33"/>
    <mergeCell ref="M33:O33"/>
    <mergeCell ref="P33:R33"/>
    <mergeCell ref="S33:W33"/>
    <mergeCell ref="A31:B31"/>
    <mergeCell ref="W31:Y31"/>
    <mergeCell ref="A32:B35"/>
    <mergeCell ref="C32:F32"/>
    <mergeCell ref="G32:I32"/>
    <mergeCell ref="J32:L32"/>
    <mergeCell ref="M32:O32"/>
    <mergeCell ref="P32:R32"/>
    <mergeCell ref="S32:W32"/>
    <mergeCell ref="X32:Y35"/>
    <mergeCell ref="A27:B27"/>
    <mergeCell ref="X27:Y27"/>
    <mergeCell ref="A28:B28"/>
    <mergeCell ref="X28:Y28"/>
    <mergeCell ref="A29:Y29"/>
    <mergeCell ref="A24:B24"/>
    <mergeCell ref="X24:Y24"/>
    <mergeCell ref="A25:B25"/>
    <mergeCell ref="X25:Y25"/>
    <mergeCell ref="A26:B26"/>
    <mergeCell ref="X26:Y26"/>
    <mergeCell ref="A21:B21"/>
    <mergeCell ref="X21:Y21"/>
    <mergeCell ref="A22:B22"/>
    <mergeCell ref="X22:Y22"/>
    <mergeCell ref="A23:B23"/>
    <mergeCell ref="X23:Y23"/>
    <mergeCell ref="A18:B18"/>
    <mergeCell ref="X18:Y18"/>
    <mergeCell ref="A19:B19"/>
    <mergeCell ref="X19:Y19"/>
    <mergeCell ref="A20:B20"/>
    <mergeCell ref="X20:Y20"/>
    <mergeCell ref="A8:B8"/>
    <mergeCell ref="X8:Y8"/>
    <mergeCell ref="X9:Y9"/>
    <mergeCell ref="X10:Y10"/>
    <mergeCell ref="X11:Y11"/>
    <mergeCell ref="A12:A17"/>
    <mergeCell ref="Y12:Y17"/>
    <mergeCell ref="S4:W4"/>
    <mergeCell ref="X4:Y7"/>
    <mergeCell ref="C5:F5"/>
    <mergeCell ref="G5:I5"/>
    <mergeCell ref="J5:L5"/>
    <mergeCell ref="M5:O5"/>
    <mergeCell ref="P5:R5"/>
    <mergeCell ref="S5:W5"/>
    <mergeCell ref="A1:Y1"/>
    <mergeCell ref="A3:C3"/>
    <mergeCell ref="X3:Y3"/>
    <mergeCell ref="A4:B7"/>
    <mergeCell ref="C4:F4"/>
    <mergeCell ref="G4:I4"/>
    <mergeCell ref="J4:L4"/>
    <mergeCell ref="M4:O4"/>
    <mergeCell ref="P4:R4"/>
    <mergeCell ref="A2:Y2"/>
  </mergeCells>
  <printOptions horizontalCentered="1"/>
  <pageMargins left="0.75" right="0.75" top="1" bottom="0.5" header="1" footer="0.5"/>
  <pageSetup paperSize="9" scale="70" firstPageNumber="29" fitToWidth="0" fitToHeight="0" orientation="landscape" useFirstPageNumber="1" r:id="rId1"/>
  <rowBreaks count="1" manualBreakCount="1">
    <brk id="28" max="24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1"/>
  </sheetPr>
  <dimension ref="A1:U120"/>
  <sheetViews>
    <sheetView rightToLeft="1" view="pageBreakPreview" zoomScale="90" zoomScaleSheetLayoutView="90" workbookViewId="0">
      <selection activeCell="D19" sqref="D19"/>
    </sheetView>
  </sheetViews>
  <sheetFormatPr defaultRowHeight="12.75"/>
  <cols>
    <col min="1" max="1" width="6" style="91" customWidth="1"/>
    <col min="2" max="2" width="12.5703125" style="91" customWidth="1"/>
    <col min="3" max="6" width="11.28515625" style="90" customWidth="1"/>
    <col min="7" max="12" width="11.28515625" style="91" customWidth="1"/>
    <col min="13" max="13" width="20" style="91" customWidth="1"/>
    <col min="14" max="14" width="4.5703125" style="91" customWidth="1"/>
    <col min="15" max="16384" width="9.140625" style="91"/>
  </cols>
  <sheetData>
    <row r="1" spans="1:21" ht="33" customHeight="1">
      <c r="A1" s="1098" t="s">
        <v>1362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271"/>
      <c r="P1" s="271"/>
    </row>
    <row r="2" spans="1:21" ht="36" customHeight="1">
      <c r="A2" s="1099" t="s">
        <v>1269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</row>
    <row r="3" spans="1:21" ht="18" customHeight="1" thickBot="1">
      <c r="A3" s="1100" t="s">
        <v>1267</v>
      </c>
      <c r="B3" s="110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1116" t="s">
        <v>1268</v>
      </c>
      <c r="N3" s="1116"/>
    </row>
    <row r="4" spans="1:21" ht="20.25" customHeight="1" thickTop="1">
      <c r="A4" s="1072" t="s">
        <v>40</v>
      </c>
      <c r="B4" s="1072"/>
      <c r="C4" s="1102" t="s">
        <v>336</v>
      </c>
      <c r="D4" s="1102"/>
      <c r="E4" s="1102"/>
      <c r="F4" s="1102"/>
      <c r="G4" s="1103" t="s">
        <v>363</v>
      </c>
      <c r="H4" s="1103"/>
      <c r="I4" s="1103"/>
      <c r="J4" s="1103" t="s">
        <v>373</v>
      </c>
      <c r="K4" s="1103"/>
      <c r="L4" s="1103"/>
      <c r="M4" s="1074" t="s">
        <v>174</v>
      </c>
      <c r="N4" s="1074"/>
    </row>
    <row r="5" spans="1:21" ht="21" customHeight="1">
      <c r="A5" s="1092"/>
      <c r="B5" s="1092"/>
      <c r="C5" s="1094" t="s">
        <v>337</v>
      </c>
      <c r="D5" s="1094"/>
      <c r="E5" s="1094"/>
      <c r="F5" s="1094"/>
      <c r="G5" s="1096" t="s">
        <v>364</v>
      </c>
      <c r="H5" s="1096"/>
      <c r="I5" s="1096"/>
      <c r="J5" s="1094" t="s">
        <v>365</v>
      </c>
      <c r="K5" s="1094"/>
      <c r="L5" s="1094"/>
      <c r="M5" s="1096"/>
      <c r="N5" s="1096"/>
    </row>
    <row r="6" spans="1:21" ht="17.25" customHeight="1">
      <c r="A6" s="1092"/>
      <c r="B6" s="1092"/>
      <c r="C6" s="941" t="s">
        <v>33</v>
      </c>
      <c r="D6" s="938" t="s">
        <v>34</v>
      </c>
      <c r="E6" s="938" t="s">
        <v>338</v>
      </c>
      <c r="F6" s="938" t="s">
        <v>35</v>
      </c>
      <c r="G6" s="941" t="s">
        <v>102</v>
      </c>
      <c r="H6" s="938" t="s">
        <v>103</v>
      </c>
      <c r="I6" s="938" t="s">
        <v>35</v>
      </c>
      <c r="J6" s="941" t="s">
        <v>33</v>
      </c>
      <c r="K6" s="938" t="s">
        <v>34</v>
      </c>
      <c r="L6" s="938" t="s">
        <v>35</v>
      </c>
      <c r="M6" s="1096"/>
      <c r="N6" s="1096"/>
    </row>
    <row r="7" spans="1:21" ht="18.75" customHeight="1" thickBot="1">
      <c r="A7" s="1073"/>
      <c r="B7" s="1073"/>
      <c r="C7" s="947" t="s">
        <v>180</v>
      </c>
      <c r="D7" s="937" t="s">
        <v>179</v>
      </c>
      <c r="E7" s="937" t="s">
        <v>219</v>
      </c>
      <c r="F7" s="937" t="s">
        <v>175</v>
      </c>
      <c r="G7" s="947" t="s">
        <v>369</v>
      </c>
      <c r="H7" s="937" t="s">
        <v>370</v>
      </c>
      <c r="I7" s="937" t="s">
        <v>175</v>
      </c>
      <c r="J7" s="947" t="s">
        <v>180</v>
      </c>
      <c r="K7" s="937" t="s">
        <v>179</v>
      </c>
      <c r="L7" s="937" t="s">
        <v>175</v>
      </c>
      <c r="M7" s="1075"/>
      <c r="N7" s="1075"/>
    </row>
    <row r="8" spans="1:21" ht="18.95" customHeight="1">
      <c r="A8" s="1110" t="s">
        <v>52</v>
      </c>
      <c r="B8" s="1110"/>
      <c r="C8" s="350">
        <v>0</v>
      </c>
      <c r="D8" s="350">
        <v>0</v>
      </c>
      <c r="E8" s="402">
        <v>0</v>
      </c>
      <c r="F8" s="378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1437" t="s">
        <v>671</v>
      </c>
      <c r="N8" s="1437"/>
      <c r="S8" s="91" t="s">
        <v>339</v>
      </c>
    </row>
    <row r="9" spans="1:21" ht="18.95" customHeight="1">
      <c r="A9" s="1081" t="s">
        <v>53</v>
      </c>
      <c r="B9" s="1081"/>
      <c r="C9" s="348">
        <v>0</v>
      </c>
      <c r="D9" s="348">
        <v>0</v>
      </c>
      <c r="E9" s="348">
        <v>0</v>
      </c>
      <c r="F9" s="379">
        <v>0</v>
      </c>
      <c r="G9" s="348">
        <v>0</v>
      </c>
      <c r="H9" s="348">
        <v>0</v>
      </c>
      <c r="I9" s="81">
        <v>0</v>
      </c>
      <c r="J9" s="348">
        <v>0</v>
      </c>
      <c r="K9" s="348">
        <v>0</v>
      </c>
      <c r="L9" s="81">
        <v>0</v>
      </c>
      <c r="M9" s="1382" t="s">
        <v>302</v>
      </c>
      <c r="N9" s="1382"/>
    </row>
    <row r="10" spans="1:21" ht="18.95" customHeight="1">
      <c r="A10" s="1081" t="s">
        <v>54</v>
      </c>
      <c r="B10" s="1081"/>
      <c r="C10" s="348">
        <v>0</v>
      </c>
      <c r="D10" s="348">
        <v>1</v>
      </c>
      <c r="E10" s="348">
        <v>1</v>
      </c>
      <c r="F10" s="379">
        <v>2</v>
      </c>
      <c r="G10" s="348">
        <v>0</v>
      </c>
      <c r="H10" s="348">
        <v>21</v>
      </c>
      <c r="I10" s="81">
        <v>21</v>
      </c>
      <c r="J10" s="348">
        <v>1</v>
      </c>
      <c r="K10" s="348">
        <v>78</v>
      </c>
      <c r="L10" s="81">
        <v>79</v>
      </c>
      <c r="M10" s="1289" t="s">
        <v>184</v>
      </c>
      <c r="N10" s="1289"/>
    </row>
    <row r="11" spans="1:21" ht="18.95" customHeight="1">
      <c r="A11" s="1081" t="s">
        <v>55</v>
      </c>
      <c r="B11" s="1081"/>
      <c r="C11" s="348">
        <v>1</v>
      </c>
      <c r="D11" s="348">
        <v>1</v>
      </c>
      <c r="E11" s="348">
        <v>0</v>
      </c>
      <c r="F11" s="379">
        <v>2</v>
      </c>
      <c r="G11" s="348">
        <v>9</v>
      </c>
      <c r="H11" s="348">
        <v>18</v>
      </c>
      <c r="I11" s="81">
        <v>27</v>
      </c>
      <c r="J11" s="348">
        <v>20</v>
      </c>
      <c r="K11" s="348">
        <v>26</v>
      </c>
      <c r="L11" s="81">
        <v>46</v>
      </c>
      <c r="M11" s="1289" t="s">
        <v>185</v>
      </c>
      <c r="N11" s="1289"/>
      <c r="R11" s="1438"/>
      <c r="S11" s="1438"/>
      <c r="T11" s="1438"/>
      <c r="U11" s="1438"/>
    </row>
    <row r="12" spans="1:21" ht="18.95" customHeight="1">
      <c r="A12" s="1086" t="s">
        <v>295</v>
      </c>
      <c r="B12" s="306" t="s">
        <v>273</v>
      </c>
      <c r="C12" s="348">
        <v>0</v>
      </c>
      <c r="D12" s="348">
        <v>1</v>
      </c>
      <c r="E12" s="81">
        <v>0</v>
      </c>
      <c r="F12" s="379">
        <v>1</v>
      </c>
      <c r="G12" s="81">
        <v>0</v>
      </c>
      <c r="H12" s="81">
        <v>11</v>
      </c>
      <c r="I12" s="81">
        <v>11</v>
      </c>
      <c r="J12" s="81">
        <v>0</v>
      </c>
      <c r="K12" s="81">
        <v>28</v>
      </c>
      <c r="L12" s="81">
        <v>28</v>
      </c>
      <c r="M12" s="787" t="s">
        <v>306</v>
      </c>
      <c r="N12" s="1061" t="s">
        <v>173</v>
      </c>
    </row>
    <row r="13" spans="1:21" ht="18.95" customHeight="1">
      <c r="A13" s="1086"/>
      <c r="B13" s="306" t="s">
        <v>275</v>
      </c>
      <c r="C13" s="348">
        <v>0</v>
      </c>
      <c r="D13" s="348">
        <v>1</v>
      </c>
      <c r="E13" s="348">
        <v>1</v>
      </c>
      <c r="F13" s="379">
        <v>2</v>
      </c>
      <c r="G13" s="348">
        <v>0</v>
      </c>
      <c r="H13" s="348">
        <v>29</v>
      </c>
      <c r="I13" s="81">
        <v>29</v>
      </c>
      <c r="J13" s="348">
        <v>11</v>
      </c>
      <c r="K13" s="348">
        <v>69</v>
      </c>
      <c r="L13" s="81">
        <v>80</v>
      </c>
      <c r="M13" s="787" t="s">
        <v>307</v>
      </c>
      <c r="N13" s="1061"/>
    </row>
    <row r="14" spans="1:21" ht="18.95" customHeight="1">
      <c r="A14" s="1086"/>
      <c r="B14" s="306" t="s">
        <v>274</v>
      </c>
      <c r="C14" s="348">
        <v>2</v>
      </c>
      <c r="D14" s="348">
        <v>1</v>
      </c>
      <c r="E14" s="348">
        <v>0</v>
      </c>
      <c r="F14" s="379">
        <v>3</v>
      </c>
      <c r="G14" s="348">
        <v>27</v>
      </c>
      <c r="H14" s="348">
        <v>28</v>
      </c>
      <c r="I14" s="81">
        <v>55</v>
      </c>
      <c r="J14" s="348">
        <v>64</v>
      </c>
      <c r="K14" s="348">
        <v>25</v>
      </c>
      <c r="L14" s="81">
        <v>89</v>
      </c>
      <c r="M14" s="787" t="s">
        <v>308</v>
      </c>
      <c r="N14" s="1061"/>
    </row>
    <row r="15" spans="1:21" ht="18.95" customHeight="1">
      <c r="A15" s="1086"/>
      <c r="B15" s="306" t="s">
        <v>276</v>
      </c>
      <c r="C15" s="348">
        <v>0</v>
      </c>
      <c r="D15" s="348">
        <v>0</v>
      </c>
      <c r="E15" s="348">
        <v>0</v>
      </c>
      <c r="F15" s="379">
        <v>0</v>
      </c>
      <c r="G15" s="348">
        <v>0</v>
      </c>
      <c r="H15" s="348">
        <v>0</v>
      </c>
      <c r="I15" s="81">
        <v>0</v>
      </c>
      <c r="J15" s="348">
        <v>0</v>
      </c>
      <c r="K15" s="348">
        <v>0</v>
      </c>
      <c r="L15" s="81">
        <v>0</v>
      </c>
      <c r="M15" s="787" t="s">
        <v>309</v>
      </c>
      <c r="N15" s="1061"/>
    </row>
    <row r="16" spans="1:21" ht="18.95" customHeight="1">
      <c r="A16" s="1086"/>
      <c r="B16" s="306" t="s">
        <v>278</v>
      </c>
      <c r="C16" s="348">
        <v>1</v>
      </c>
      <c r="D16" s="348">
        <v>1</v>
      </c>
      <c r="E16" s="81">
        <v>0</v>
      </c>
      <c r="F16" s="379">
        <v>2</v>
      </c>
      <c r="G16" s="81">
        <v>7</v>
      </c>
      <c r="H16" s="81">
        <v>20</v>
      </c>
      <c r="I16" s="81">
        <v>27</v>
      </c>
      <c r="J16" s="81">
        <v>40</v>
      </c>
      <c r="K16" s="81">
        <v>23</v>
      </c>
      <c r="L16" s="81">
        <v>63</v>
      </c>
      <c r="M16" s="787" t="s">
        <v>310</v>
      </c>
      <c r="N16" s="1061"/>
    </row>
    <row r="17" spans="1:14" ht="18.95" customHeight="1">
      <c r="A17" s="1086"/>
      <c r="B17" s="306" t="s">
        <v>277</v>
      </c>
      <c r="C17" s="348">
        <v>1</v>
      </c>
      <c r="D17" s="348">
        <v>2</v>
      </c>
      <c r="E17" s="348">
        <v>0</v>
      </c>
      <c r="F17" s="379">
        <v>3</v>
      </c>
      <c r="G17" s="348">
        <v>8</v>
      </c>
      <c r="H17" s="348">
        <v>34</v>
      </c>
      <c r="I17" s="81">
        <v>42</v>
      </c>
      <c r="J17" s="348">
        <v>42</v>
      </c>
      <c r="K17" s="348">
        <v>106</v>
      </c>
      <c r="L17" s="81">
        <v>148</v>
      </c>
      <c r="M17" s="787" t="s">
        <v>311</v>
      </c>
      <c r="N17" s="1061"/>
    </row>
    <row r="18" spans="1:14" ht="18.95" customHeight="1">
      <c r="A18" s="1081" t="s">
        <v>63</v>
      </c>
      <c r="B18" s="1081"/>
      <c r="C18" s="348">
        <v>0</v>
      </c>
      <c r="D18" s="348">
        <v>0</v>
      </c>
      <c r="E18" s="348">
        <v>0</v>
      </c>
      <c r="F18" s="379">
        <v>0</v>
      </c>
      <c r="G18" s="348">
        <v>0</v>
      </c>
      <c r="H18" s="348">
        <v>0</v>
      </c>
      <c r="I18" s="81">
        <v>0</v>
      </c>
      <c r="J18" s="348">
        <v>0</v>
      </c>
      <c r="K18" s="348">
        <v>0</v>
      </c>
      <c r="L18" s="81">
        <v>0</v>
      </c>
      <c r="M18" s="1056" t="s">
        <v>322</v>
      </c>
      <c r="N18" s="1056"/>
    </row>
    <row r="19" spans="1:14" ht="18.95" customHeight="1">
      <c r="A19" s="1081" t="s">
        <v>64</v>
      </c>
      <c r="B19" s="1081"/>
      <c r="C19" s="348">
        <v>1</v>
      </c>
      <c r="D19" s="348">
        <v>1</v>
      </c>
      <c r="E19" s="348">
        <v>0</v>
      </c>
      <c r="F19" s="379">
        <v>2</v>
      </c>
      <c r="G19" s="348">
        <v>9</v>
      </c>
      <c r="H19" s="348">
        <v>21</v>
      </c>
      <c r="I19" s="81">
        <v>30</v>
      </c>
      <c r="J19" s="348">
        <v>19</v>
      </c>
      <c r="K19" s="348">
        <v>45</v>
      </c>
      <c r="L19" s="81">
        <v>64</v>
      </c>
      <c r="M19" s="1056" t="s">
        <v>186</v>
      </c>
      <c r="N19" s="1056"/>
    </row>
    <row r="20" spans="1:14" ht="18.95" customHeight="1">
      <c r="A20" s="1081" t="s">
        <v>65</v>
      </c>
      <c r="B20" s="1081"/>
      <c r="C20" s="348">
        <v>0</v>
      </c>
      <c r="D20" s="348">
        <v>1</v>
      </c>
      <c r="E20" s="81">
        <v>0</v>
      </c>
      <c r="F20" s="379">
        <v>1</v>
      </c>
      <c r="G20" s="81">
        <v>0</v>
      </c>
      <c r="H20" s="81">
        <v>19</v>
      </c>
      <c r="I20" s="81">
        <v>19</v>
      </c>
      <c r="J20" s="81">
        <v>0</v>
      </c>
      <c r="K20" s="81">
        <v>44</v>
      </c>
      <c r="L20" s="81">
        <v>44</v>
      </c>
      <c r="M20" s="1056" t="s">
        <v>187</v>
      </c>
      <c r="N20" s="1056"/>
    </row>
    <row r="21" spans="1:14" ht="18.95" customHeight="1">
      <c r="A21" s="1081" t="s">
        <v>66</v>
      </c>
      <c r="B21" s="1081"/>
      <c r="C21" s="348">
        <v>1</v>
      </c>
      <c r="D21" s="348">
        <v>2</v>
      </c>
      <c r="E21" s="348">
        <v>1</v>
      </c>
      <c r="F21" s="379">
        <v>4</v>
      </c>
      <c r="G21" s="348">
        <v>29</v>
      </c>
      <c r="H21" s="348">
        <v>40</v>
      </c>
      <c r="I21" s="81">
        <v>69</v>
      </c>
      <c r="J21" s="348">
        <v>97</v>
      </c>
      <c r="K21" s="348">
        <v>171</v>
      </c>
      <c r="L21" s="81">
        <v>268</v>
      </c>
      <c r="M21" s="1056" t="s">
        <v>303</v>
      </c>
      <c r="N21" s="1056"/>
    </row>
    <row r="22" spans="1:14" ht="18.95" customHeight="1">
      <c r="A22" s="1081" t="s">
        <v>134</v>
      </c>
      <c r="B22" s="1081"/>
      <c r="C22" s="348">
        <v>2</v>
      </c>
      <c r="D22" s="348">
        <v>0</v>
      </c>
      <c r="E22" s="348">
        <v>0</v>
      </c>
      <c r="F22" s="379">
        <v>2</v>
      </c>
      <c r="G22" s="348">
        <v>21</v>
      </c>
      <c r="H22" s="348">
        <v>28</v>
      </c>
      <c r="I22" s="81">
        <v>49</v>
      </c>
      <c r="J22" s="348">
        <v>126</v>
      </c>
      <c r="K22" s="348">
        <v>1</v>
      </c>
      <c r="L22" s="81">
        <v>127</v>
      </c>
      <c r="M22" s="1056" t="s">
        <v>304</v>
      </c>
      <c r="N22" s="1056"/>
    </row>
    <row r="23" spans="1:14" ht="18.95" customHeight="1">
      <c r="A23" s="1081" t="s">
        <v>68</v>
      </c>
      <c r="B23" s="1081"/>
      <c r="C23" s="348">
        <v>0</v>
      </c>
      <c r="D23" s="348">
        <v>1</v>
      </c>
      <c r="E23" s="348">
        <v>0</v>
      </c>
      <c r="F23" s="379">
        <v>1</v>
      </c>
      <c r="G23" s="348">
        <v>0</v>
      </c>
      <c r="H23" s="348">
        <v>9</v>
      </c>
      <c r="I23" s="81">
        <v>9</v>
      </c>
      <c r="J23" s="348">
        <v>0</v>
      </c>
      <c r="K23" s="348">
        <v>34</v>
      </c>
      <c r="L23" s="81">
        <v>34</v>
      </c>
      <c r="M23" s="1056" t="s">
        <v>305</v>
      </c>
      <c r="N23" s="1056"/>
    </row>
    <row r="24" spans="1:14" ht="18.95" customHeight="1">
      <c r="A24" s="1081" t="s">
        <v>69</v>
      </c>
      <c r="B24" s="1081"/>
      <c r="C24" s="348">
        <v>1</v>
      </c>
      <c r="D24" s="348">
        <v>1</v>
      </c>
      <c r="E24" s="81">
        <v>0</v>
      </c>
      <c r="F24" s="379">
        <v>2</v>
      </c>
      <c r="G24" s="81">
        <v>9</v>
      </c>
      <c r="H24" s="81">
        <v>17</v>
      </c>
      <c r="I24" s="81">
        <v>26</v>
      </c>
      <c r="J24" s="81">
        <v>18</v>
      </c>
      <c r="K24" s="81">
        <v>36</v>
      </c>
      <c r="L24" s="81">
        <v>54</v>
      </c>
      <c r="M24" s="1056" t="s">
        <v>191</v>
      </c>
      <c r="N24" s="1056"/>
    </row>
    <row r="25" spans="1:14" ht="18.95" customHeight="1">
      <c r="A25" s="1081" t="s">
        <v>70</v>
      </c>
      <c r="B25" s="1081"/>
      <c r="C25" s="348">
        <v>0</v>
      </c>
      <c r="D25" s="348">
        <v>1</v>
      </c>
      <c r="E25" s="348">
        <v>0</v>
      </c>
      <c r="F25" s="379">
        <v>1</v>
      </c>
      <c r="G25" s="348">
        <v>0</v>
      </c>
      <c r="H25" s="348">
        <v>18</v>
      </c>
      <c r="I25" s="81">
        <v>18</v>
      </c>
      <c r="J25" s="348">
        <v>0</v>
      </c>
      <c r="K25" s="348">
        <v>41</v>
      </c>
      <c r="L25" s="81">
        <v>41</v>
      </c>
      <c r="M25" s="1056" t="s">
        <v>192</v>
      </c>
      <c r="N25" s="1056"/>
    </row>
    <row r="26" spans="1:14" ht="18.95" customHeight="1">
      <c r="A26" s="1081" t="s">
        <v>71</v>
      </c>
      <c r="B26" s="1081"/>
      <c r="C26" s="348">
        <v>1</v>
      </c>
      <c r="D26" s="348">
        <v>1</v>
      </c>
      <c r="E26" s="348">
        <v>0</v>
      </c>
      <c r="F26" s="379">
        <v>2</v>
      </c>
      <c r="G26" s="348">
        <v>12</v>
      </c>
      <c r="H26" s="348">
        <v>22</v>
      </c>
      <c r="I26" s="81">
        <v>34</v>
      </c>
      <c r="J26" s="348">
        <v>31</v>
      </c>
      <c r="K26" s="348">
        <v>47</v>
      </c>
      <c r="L26" s="81">
        <v>78</v>
      </c>
      <c r="M26" s="1056" t="s">
        <v>193</v>
      </c>
      <c r="N26" s="1056"/>
    </row>
    <row r="27" spans="1:14" ht="18.95" customHeight="1" thickBot="1">
      <c r="A27" s="1083" t="s">
        <v>72</v>
      </c>
      <c r="B27" s="1083"/>
      <c r="C27" s="350">
        <v>1</v>
      </c>
      <c r="D27" s="350">
        <v>1</v>
      </c>
      <c r="E27" s="350">
        <v>0</v>
      </c>
      <c r="F27" s="378">
        <v>2</v>
      </c>
      <c r="G27" s="350">
        <v>9</v>
      </c>
      <c r="H27" s="350">
        <v>23</v>
      </c>
      <c r="I27" s="402">
        <v>32</v>
      </c>
      <c r="J27" s="350">
        <v>66</v>
      </c>
      <c r="K27" s="350">
        <v>31</v>
      </c>
      <c r="L27" s="402">
        <v>97</v>
      </c>
      <c r="M27" s="1062" t="s">
        <v>361</v>
      </c>
      <c r="N27" s="1062"/>
    </row>
    <row r="28" spans="1:14" ht="18.95" customHeight="1" thickBot="1">
      <c r="A28" s="1076" t="s">
        <v>32</v>
      </c>
      <c r="B28" s="1076"/>
      <c r="C28" s="403">
        <f>SUM(C8:C27)</f>
        <v>12</v>
      </c>
      <c r="D28" s="403">
        <f t="shared" ref="D28:L28" si="0">SUM(D8:D27)</f>
        <v>17</v>
      </c>
      <c r="E28" s="403">
        <f t="shared" si="0"/>
        <v>3</v>
      </c>
      <c r="F28" s="403">
        <f t="shared" si="0"/>
        <v>32</v>
      </c>
      <c r="G28" s="403">
        <f t="shared" si="0"/>
        <v>140</v>
      </c>
      <c r="H28" s="403">
        <f t="shared" si="0"/>
        <v>358</v>
      </c>
      <c r="I28" s="403">
        <f t="shared" si="0"/>
        <v>498</v>
      </c>
      <c r="J28" s="403">
        <f t="shared" si="0"/>
        <v>535</v>
      </c>
      <c r="K28" s="403">
        <f t="shared" si="0"/>
        <v>805</v>
      </c>
      <c r="L28" s="403">
        <f t="shared" si="0"/>
        <v>1340</v>
      </c>
      <c r="M28" s="1104" t="s">
        <v>175</v>
      </c>
      <c r="N28" s="1104"/>
    </row>
    <row r="29" spans="1:14" ht="24" customHeight="1" thickTop="1">
      <c r="A29" s="327" t="s">
        <v>687</v>
      </c>
      <c r="B29" s="1436" t="s">
        <v>718</v>
      </c>
      <c r="C29" s="1436"/>
      <c r="D29" s="1436"/>
      <c r="E29" s="1436"/>
      <c r="F29" s="1436"/>
      <c r="G29" s="1436"/>
      <c r="H29" s="1436"/>
      <c r="I29" s="1436"/>
      <c r="J29" s="1436"/>
      <c r="K29" s="1436"/>
      <c r="L29" s="1436"/>
      <c r="M29" s="1436"/>
      <c r="N29" s="1436"/>
    </row>
    <row r="117" spans="3:13">
      <c r="C117" s="185"/>
      <c r="D117" s="185"/>
      <c r="E117" s="185"/>
      <c r="F117" s="185"/>
      <c r="G117" s="168"/>
      <c r="H117" s="168"/>
      <c r="I117" s="168"/>
      <c r="J117" s="168"/>
      <c r="K117" s="168"/>
      <c r="L117" s="168"/>
      <c r="M117" s="168"/>
    </row>
    <row r="118" spans="3:13">
      <c r="C118" s="185"/>
      <c r="D118" s="185"/>
      <c r="E118" s="185"/>
      <c r="F118" s="185"/>
      <c r="G118" s="168"/>
      <c r="H118" s="168"/>
      <c r="I118" s="168"/>
      <c r="J118" s="168"/>
      <c r="K118" s="168"/>
      <c r="L118" s="168"/>
      <c r="M118" s="168"/>
    </row>
    <row r="119" spans="3:13">
      <c r="C119" s="185"/>
      <c r="D119" s="185"/>
      <c r="E119" s="185"/>
      <c r="F119" s="185"/>
      <c r="G119" s="168"/>
      <c r="H119" s="168"/>
      <c r="I119" s="168"/>
      <c r="J119" s="168"/>
      <c r="K119" s="168"/>
      <c r="L119" s="168"/>
      <c r="M119" s="168"/>
    </row>
    <row r="120" spans="3:13">
      <c r="C120" s="185"/>
      <c r="D120" s="185"/>
      <c r="E120" s="185"/>
      <c r="F120" s="185"/>
      <c r="G120" s="168"/>
      <c r="H120" s="168"/>
      <c r="I120" s="168"/>
      <c r="J120" s="168"/>
      <c r="K120" s="168"/>
      <c r="L120" s="168"/>
      <c r="M120" s="168"/>
    </row>
  </sheetData>
  <mergeCells count="46">
    <mergeCell ref="A1:N1"/>
    <mergeCell ref="R11:U11"/>
    <mergeCell ref="A24:B24"/>
    <mergeCell ref="M24:N24"/>
    <mergeCell ref="A28:B28"/>
    <mergeCell ref="M28:N28"/>
    <mergeCell ref="A25:B25"/>
    <mergeCell ref="M25:N25"/>
    <mergeCell ref="A26:B26"/>
    <mergeCell ref="M26:N26"/>
    <mergeCell ref="A27:B27"/>
    <mergeCell ref="M27:N27"/>
    <mergeCell ref="A21:B21"/>
    <mergeCell ref="M21:N21"/>
    <mergeCell ref="A22:B22"/>
    <mergeCell ref="M22:N22"/>
    <mergeCell ref="A23:B23"/>
    <mergeCell ref="M23:N23"/>
    <mergeCell ref="A18:B18"/>
    <mergeCell ref="M18:N18"/>
    <mergeCell ref="A19:B19"/>
    <mergeCell ref="M19:N19"/>
    <mergeCell ref="A20:B20"/>
    <mergeCell ref="M20:N20"/>
    <mergeCell ref="A11:B11"/>
    <mergeCell ref="M11:N11"/>
    <mergeCell ref="A12:A17"/>
    <mergeCell ref="N12:N17"/>
    <mergeCell ref="A10:B10"/>
    <mergeCell ref="M10:N10"/>
    <mergeCell ref="A8:B8"/>
    <mergeCell ref="B29:N29"/>
    <mergeCell ref="M8:N8"/>
    <mergeCell ref="A9:B9"/>
    <mergeCell ref="A2:N2"/>
    <mergeCell ref="A3:B3"/>
    <mergeCell ref="M3:N3"/>
    <mergeCell ref="A4:B7"/>
    <mergeCell ref="C4:F4"/>
    <mergeCell ref="G4:I4"/>
    <mergeCell ref="J4:L4"/>
    <mergeCell ref="M4:N7"/>
    <mergeCell ref="C5:F5"/>
    <mergeCell ref="G5:I5"/>
    <mergeCell ref="J5:L5"/>
    <mergeCell ref="M9:N9"/>
  </mergeCells>
  <printOptions horizontalCentered="1"/>
  <pageMargins left="1" right="1" top="1" bottom="0.5" header="1" footer="0.5"/>
  <pageSetup paperSize="9" scale="80" firstPageNumber="32" orientation="landscape" useFirstPageNumber="1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theme="1"/>
  </sheetPr>
  <dimension ref="A1:AB119"/>
  <sheetViews>
    <sheetView rightToLeft="1" view="pageBreakPreview" zoomScale="90" zoomScaleNormal="75" zoomScaleSheetLayoutView="90" workbookViewId="0">
      <selection sqref="A1:S2"/>
    </sheetView>
  </sheetViews>
  <sheetFormatPr defaultRowHeight="12.75"/>
  <cols>
    <col min="1" max="1" width="4.85546875" style="91" customWidth="1"/>
    <col min="2" max="2" width="10.7109375" style="91" customWidth="1"/>
    <col min="3" max="3" width="8" style="91" customWidth="1"/>
    <col min="4" max="4" width="9.7109375" style="91" customWidth="1"/>
    <col min="5" max="5" width="9.5703125" style="91" customWidth="1"/>
    <col min="6" max="6" width="9.85546875" style="91" customWidth="1"/>
    <col min="7" max="7" width="8.42578125" style="91" customWidth="1"/>
    <col min="8" max="8" width="8.7109375" style="91" customWidth="1"/>
    <col min="9" max="9" width="8.42578125" style="91" customWidth="1"/>
    <col min="10" max="10" width="8.140625" style="91" customWidth="1"/>
    <col min="11" max="11" width="9.7109375" style="91" customWidth="1"/>
    <col min="12" max="12" width="9.140625" style="91" customWidth="1"/>
    <col min="13" max="13" width="8.28515625" style="91" customWidth="1"/>
    <col min="14" max="14" width="7.42578125" style="91" customWidth="1"/>
    <col min="15" max="16" width="10.7109375" style="91" customWidth="1"/>
    <col min="17" max="17" width="9.5703125" style="91" customWidth="1"/>
    <col min="18" max="18" width="15.85546875" style="91" customWidth="1"/>
    <col min="19" max="19" width="6.140625" style="91" customWidth="1"/>
    <col min="20" max="16384" width="9.140625" style="91"/>
  </cols>
  <sheetData>
    <row r="1" spans="1:28" ht="14.25" customHeight="1">
      <c r="A1" s="1138" t="s">
        <v>913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</row>
    <row r="2" spans="1:28" ht="14.2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8" ht="25.5" customHeight="1">
      <c r="A3" s="1139" t="s">
        <v>914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</row>
    <row r="4" spans="1:28" ht="21.75" customHeight="1" thickBot="1">
      <c r="A4" s="1115" t="s">
        <v>1270</v>
      </c>
      <c r="B4" s="1115"/>
      <c r="C4" s="1115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1116" t="s">
        <v>1271</v>
      </c>
      <c r="S4" s="1116"/>
    </row>
    <row r="5" spans="1:28" ht="23.25" customHeight="1" thickTop="1">
      <c r="A5" s="1072" t="s">
        <v>40</v>
      </c>
      <c r="B5" s="1072"/>
      <c r="C5" s="1102" t="s">
        <v>41</v>
      </c>
      <c r="D5" s="1102"/>
      <c r="E5" s="1102" t="s">
        <v>42</v>
      </c>
      <c r="F5" s="1102"/>
      <c r="G5" s="1102" t="s">
        <v>43</v>
      </c>
      <c r="H5" s="1102"/>
      <c r="I5" s="1102" t="s">
        <v>73</v>
      </c>
      <c r="J5" s="1102"/>
      <c r="K5" s="1102" t="s">
        <v>44</v>
      </c>
      <c r="L5" s="1102"/>
      <c r="M5" s="1072" t="s">
        <v>74</v>
      </c>
      <c r="N5" s="1072"/>
      <c r="O5" s="1102" t="s">
        <v>375</v>
      </c>
      <c r="P5" s="1102"/>
      <c r="Q5" s="1102"/>
      <c r="R5" s="1074" t="s">
        <v>174</v>
      </c>
      <c r="S5" s="1074"/>
    </row>
    <row r="6" spans="1:28" ht="19.5" customHeight="1">
      <c r="A6" s="1092"/>
      <c r="B6" s="1092"/>
      <c r="C6" s="1094" t="s">
        <v>208</v>
      </c>
      <c r="D6" s="1094"/>
      <c r="E6" s="1094" t="s">
        <v>210</v>
      </c>
      <c r="F6" s="1094"/>
      <c r="G6" s="1094" t="s">
        <v>220</v>
      </c>
      <c r="H6" s="1094"/>
      <c r="I6" s="1094" t="s">
        <v>212</v>
      </c>
      <c r="J6" s="1094"/>
      <c r="K6" s="1094" t="s">
        <v>213</v>
      </c>
      <c r="L6" s="1094"/>
      <c r="M6" s="1094" t="s">
        <v>214</v>
      </c>
      <c r="N6" s="1094"/>
      <c r="O6" s="1094" t="s">
        <v>175</v>
      </c>
      <c r="P6" s="1094"/>
      <c r="Q6" s="1094"/>
      <c r="R6" s="1096"/>
      <c r="S6" s="1096"/>
    </row>
    <row r="7" spans="1:28" ht="16.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33</v>
      </c>
      <c r="P7" s="938" t="s">
        <v>34</v>
      </c>
      <c r="Q7" s="938" t="s">
        <v>32</v>
      </c>
      <c r="R7" s="1096"/>
      <c r="S7" s="1096"/>
    </row>
    <row r="8" spans="1:28" ht="20.2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47" t="s">
        <v>180</v>
      </c>
      <c r="P8" s="937" t="s">
        <v>179</v>
      </c>
      <c r="Q8" s="937" t="s">
        <v>175</v>
      </c>
      <c r="R8" s="1075"/>
      <c r="S8" s="1075"/>
      <c r="AB8" s="91" t="s">
        <v>339</v>
      </c>
    </row>
    <row r="9" spans="1:28" ht="19.5" customHeight="1">
      <c r="A9" s="1137" t="s">
        <v>52</v>
      </c>
      <c r="B9" s="1137"/>
      <c r="C9" s="96">
        <v>0</v>
      </c>
      <c r="D9" s="351">
        <v>0</v>
      </c>
      <c r="E9" s="96">
        <v>0</v>
      </c>
      <c r="F9" s="351">
        <v>0</v>
      </c>
      <c r="G9" s="96">
        <v>0</v>
      </c>
      <c r="H9" s="351">
        <v>0</v>
      </c>
      <c r="I9" s="96">
        <v>0</v>
      </c>
      <c r="J9" s="351">
        <v>0</v>
      </c>
      <c r="K9" s="96">
        <v>0</v>
      </c>
      <c r="L9" s="351">
        <v>0</v>
      </c>
      <c r="M9" s="96">
        <v>0</v>
      </c>
      <c r="N9" s="351">
        <v>0</v>
      </c>
      <c r="O9" s="96">
        <f>SUM(C9,E9,G9,I9,K9,M9)</f>
        <v>0</v>
      </c>
      <c r="P9" s="96">
        <f>SUM(D9,F9,H9,J9,L9,N9)</f>
        <v>0</v>
      </c>
      <c r="Q9" s="96">
        <f>SUM(O9:P9)</f>
        <v>0</v>
      </c>
      <c r="R9" s="1058" t="s">
        <v>671</v>
      </c>
      <c r="S9" s="1058"/>
    </row>
    <row r="10" spans="1:28" ht="19.5" customHeight="1">
      <c r="A10" s="1081" t="s">
        <v>53</v>
      </c>
      <c r="B10" s="1081"/>
      <c r="C10" s="397">
        <v>0</v>
      </c>
      <c r="D10" s="397">
        <v>0</v>
      </c>
      <c r="E10" s="397">
        <v>0</v>
      </c>
      <c r="F10" s="397">
        <v>0</v>
      </c>
      <c r="G10" s="397">
        <v>0</v>
      </c>
      <c r="H10" s="397">
        <v>0</v>
      </c>
      <c r="I10" s="397">
        <v>0</v>
      </c>
      <c r="J10" s="397">
        <v>0</v>
      </c>
      <c r="K10" s="397">
        <v>0</v>
      </c>
      <c r="L10" s="397">
        <v>0</v>
      </c>
      <c r="M10" s="397">
        <v>0</v>
      </c>
      <c r="N10" s="397">
        <v>0</v>
      </c>
      <c r="O10" s="382">
        <f t="shared" ref="O10:O28" si="0">SUM(C10,E10,G10,I10,K10,M10)</f>
        <v>0</v>
      </c>
      <c r="P10" s="382">
        <f t="shared" ref="P10:P28" si="1">SUM(D10,F10,H10,J10,L10,N10)</f>
        <v>0</v>
      </c>
      <c r="Q10" s="382">
        <f t="shared" ref="Q10:Q28" si="2">SUM(O10:P10)</f>
        <v>0</v>
      </c>
      <c r="R10" s="1059" t="s">
        <v>302</v>
      </c>
      <c r="S10" s="1059"/>
    </row>
    <row r="11" spans="1:28" ht="19.5" customHeight="1">
      <c r="A11" s="1081" t="s">
        <v>54</v>
      </c>
      <c r="B11" s="1081"/>
      <c r="C11" s="397">
        <v>0</v>
      </c>
      <c r="D11" s="397">
        <v>3</v>
      </c>
      <c r="E11" s="397">
        <v>1</v>
      </c>
      <c r="F11" s="397">
        <v>72</v>
      </c>
      <c r="G11" s="397">
        <v>0</v>
      </c>
      <c r="H11" s="397">
        <v>3</v>
      </c>
      <c r="I11" s="397">
        <v>0</v>
      </c>
      <c r="J11" s="397">
        <v>0</v>
      </c>
      <c r="K11" s="397">
        <v>0</v>
      </c>
      <c r="L11" s="397">
        <v>0</v>
      </c>
      <c r="M11" s="397">
        <v>0</v>
      </c>
      <c r="N11" s="397">
        <v>0</v>
      </c>
      <c r="O11" s="382">
        <f t="shared" si="0"/>
        <v>1</v>
      </c>
      <c r="P11" s="382">
        <f t="shared" si="1"/>
        <v>78</v>
      </c>
      <c r="Q11" s="382">
        <f t="shared" si="2"/>
        <v>79</v>
      </c>
      <c r="R11" s="1056" t="s">
        <v>184</v>
      </c>
      <c r="S11" s="1056"/>
    </row>
    <row r="12" spans="1:28" ht="19.5" customHeight="1">
      <c r="A12" s="1081" t="s">
        <v>55</v>
      </c>
      <c r="B12" s="1081"/>
      <c r="C12" s="397">
        <v>2</v>
      </c>
      <c r="D12" s="397">
        <v>1</v>
      </c>
      <c r="E12" s="397">
        <v>18</v>
      </c>
      <c r="F12" s="397">
        <v>25</v>
      </c>
      <c r="G12" s="397">
        <v>0</v>
      </c>
      <c r="H12" s="397">
        <v>0</v>
      </c>
      <c r="I12" s="397">
        <v>0</v>
      </c>
      <c r="J12" s="397">
        <v>0</v>
      </c>
      <c r="K12" s="397">
        <v>0</v>
      </c>
      <c r="L12" s="397">
        <v>0</v>
      </c>
      <c r="M12" s="397">
        <v>0</v>
      </c>
      <c r="N12" s="397">
        <v>0</v>
      </c>
      <c r="O12" s="382">
        <f t="shared" si="0"/>
        <v>20</v>
      </c>
      <c r="P12" s="382">
        <f t="shared" si="1"/>
        <v>26</v>
      </c>
      <c r="Q12" s="382">
        <f t="shared" si="2"/>
        <v>46</v>
      </c>
      <c r="R12" s="1056" t="s">
        <v>185</v>
      </c>
      <c r="S12" s="1056"/>
    </row>
    <row r="13" spans="1:28" ht="19.5" customHeight="1">
      <c r="A13" s="1106" t="s">
        <v>295</v>
      </c>
      <c r="B13" s="306" t="s">
        <v>273</v>
      </c>
      <c r="C13" s="397">
        <v>0</v>
      </c>
      <c r="D13" s="397">
        <v>3</v>
      </c>
      <c r="E13" s="397">
        <v>0</v>
      </c>
      <c r="F13" s="397">
        <v>25</v>
      </c>
      <c r="G13" s="397">
        <v>0</v>
      </c>
      <c r="H13" s="397">
        <v>0</v>
      </c>
      <c r="I13" s="397">
        <v>0</v>
      </c>
      <c r="J13" s="397">
        <v>0</v>
      </c>
      <c r="K13" s="397">
        <v>0</v>
      </c>
      <c r="L13" s="397">
        <v>0</v>
      </c>
      <c r="M13" s="397">
        <v>0</v>
      </c>
      <c r="N13" s="397">
        <v>0</v>
      </c>
      <c r="O13" s="382">
        <f t="shared" si="0"/>
        <v>0</v>
      </c>
      <c r="P13" s="382">
        <f t="shared" si="1"/>
        <v>28</v>
      </c>
      <c r="Q13" s="382">
        <f t="shared" si="2"/>
        <v>28</v>
      </c>
      <c r="R13" s="787" t="s">
        <v>306</v>
      </c>
      <c r="S13" s="1087" t="s">
        <v>173</v>
      </c>
    </row>
    <row r="14" spans="1:28" ht="19.5" customHeight="1">
      <c r="A14" s="1107"/>
      <c r="B14" s="306" t="s">
        <v>275</v>
      </c>
      <c r="C14" s="397">
        <v>0</v>
      </c>
      <c r="D14" s="397">
        <v>3</v>
      </c>
      <c r="E14" s="397">
        <v>11</v>
      </c>
      <c r="F14" s="397">
        <v>65</v>
      </c>
      <c r="G14" s="397">
        <v>0</v>
      </c>
      <c r="H14" s="397">
        <v>1</v>
      </c>
      <c r="I14" s="397">
        <v>0</v>
      </c>
      <c r="J14" s="397">
        <v>0</v>
      </c>
      <c r="K14" s="397">
        <v>0</v>
      </c>
      <c r="L14" s="397">
        <v>0</v>
      </c>
      <c r="M14" s="397">
        <v>0</v>
      </c>
      <c r="N14" s="397">
        <v>0</v>
      </c>
      <c r="O14" s="382">
        <f t="shared" si="0"/>
        <v>11</v>
      </c>
      <c r="P14" s="382">
        <f t="shared" si="1"/>
        <v>69</v>
      </c>
      <c r="Q14" s="382">
        <f t="shared" si="2"/>
        <v>80</v>
      </c>
      <c r="R14" s="787" t="s">
        <v>307</v>
      </c>
      <c r="S14" s="1088"/>
    </row>
    <row r="15" spans="1:28" ht="19.5" customHeight="1">
      <c r="A15" s="1107"/>
      <c r="B15" s="306" t="s">
        <v>274</v>
      </c>
      <c r="C15" s="397">
        <v>4</v>
      </c>
      <c r="D15" s="397">
        <v>2</v>
      </c>
      <c r="E15" s="397">
        <v>57</v>
      </c>
      <c r="F15" s="397">
        <v>22</v>
      </c>
      <c r="G15" s="397">
        <v>3</v>
      </c>
      <c r="H15" s="397">
        <v>1</v>
      </c>
      <c r="I15" s="397">
        <v>0</v>
      </c>
      <c r="J15" s="397">
        <v>0</v>
      </c>
      <c r="K15" s="397">
        <v>0</v>
      </c>
      <c r="L15" s="397">
        <v>0</v>
      </c>
      <c r="M15" s="397">
        <v>0</v>
      </c>
      <c r="N15" s="397">
        <v>0</v>
      </c>
      <c r="O15" s="382">
        <f t="shared" si="0"/>
        <v>64</v>
      </c>
      <c r="P15" s="382">
        <f t="shared" si="1"/>
        <v>25</v>
      </c>
      <c r="Q15" s="382">
        <f t="shared" si="2"/>
        <v>89</v>
      </c>
      <c r="R15" s="787" t="s">
        <v>308</v>
      </c>
      <c r="S15" s="1088"/>
    </row>
    <row r="16" spans="1:28" ht="19.5" customHeight="1">
      <c r="A16" s="1107"/>
      <c r="B16" s="306" t="s">
        <v>276</v>
      </c>
      <c r="C16" s="397">
        <v>0</v>
      </c>
      <c r="D16" s="397">
        <v>0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397">
        <v>0</v>
      </c>
      <c r="L16" s="397">
        <v>0</v>
      </c>
      <c r="M16" s="397">
        <v>0</v>
      </c>
      <c r="N16" s="397">
        <v>0</v>
      </c>
      <c r="O16" s="382">
        <f t="shared" si="0"/>
        <v>0</v>
      </c>
      <c r="P16" s="382">
        <f t="shared" si="1"/>
        <v>0</v>
      </c>
      <c r="Q16" s="382">
        <f t="shared" si="2"/>
        <v>0</v>
      </c>
      <c r="R16" s="787" t="s">
        <v>309</v>
      </c>
      <c r="S16" s="1088"/>
    </row>
    <row r="17" spans="1:19" ht="19.5" customHeight="1">
      <c r="A17" s="1107"/>
      <c r="B17" s="306" t="s">
        <v>278</v>
      </c>
      <c r="C17" s="397">
        <v>0</v>
      </c>
      <c r="D17" s="397">
        <v>4</v>
      </c>
      <c r="E17" s="397">
        <v>40</v>
      </c>
      <c r="F17" s="397">
        <v>17</v>
      </c>
      <c r="G17" s="397">
        <v>0</v>
      </c>
      <c r="H17" s="397">
        <v>2</v>
      </c>
      <c r="I17" s="397">
        <v>0</v>
      </c>
      <c r="J17" s="397">
        <v>0</v>
      </c>
      <c r="K17" s="397">
        <v>0</v>
      </c>
      <c r="L17" s="397">
        <v>0</v>
      </c>
      <c r="M17" s="397">
        <v>0</v>
      </c>
      <c r="N17" s="397">
        <v>0</v>
      </c>
      <c r="O17" s="382">
        <f t="shared" si="0"/>
        <v>40</v>
      </c>
      <c r="P17" s="382">
        <f t="shared" si="1"/>
        <v>23</v>
      </c>
      <c r="Q17" s="382">
        <f t="shared" si="2"/>
        <v>63</v>
      </c>
      <c r="R17" s="787" t="s">
        <v>310</v>
      </c>
      <c r="S17" s="1088"/>
    </row>
    <row r="18" spans="1:19" ht="19.5" customHeight="1">
      <c r="A18" s="1108"/>
      <c r="B18" s="306" t="s">
        <v>277</v>
      </c>
      <c r="C18" s="397">
        <v>2</v>
      </c>
      <c r="D18" s="397">
        <v>6</v>
      </c>
      <c r="E18" s="397">
        <v>40</v>
      </c>
      <c r="F18" s="397">
        <v>99</v>
      </c>
      <c r="G18" s="397">
        <v>0</v>
      </c>
      <c r="H18" s="397">
        <v>1</v>
      </c>
      <c r="I18" s="397">
        <v>0</v>
      </c>
      <c r="J18" s="397">
        <v>0</v>
      </c>
      <c r="K18" s="397">
        <v>0</v>
      </c>
      <c r="L18" s="397">
        <v>0</v>
      </c>
      <c r="M18" s="397">
        <v>0</v>
      </c>
      <c r="N18" s="397">
        <v>0</v>
      </c>
      <c r="O18" s="382">
        <f t="shared" si="0"/>
        <v>42</v>
      </c>
      <c r="P18" s="382">
        <f t="shared" si="1"/>
        <v>106</v>
      </c>
      <c r="Q18" s="382">
        <f t="shared" si="2"/>
        <v>148</v>
      </c>
      <c r="R18" s="787" t="s">
        <v>311</v>
      </c>
      <c r="S18" s="1088"/>
    </row>
    <row r="19" spans="1:19" ht="19.5" customHeight="1">
      <c r="A19" s="1081" t="s">
        <v>63</v>
      </c>
      <c r="B19" s="1081"/>
      <c r="C19" s="347">
        <v>0</v>
      </c>
      <c r="D19" s="347">
        <v>0</v>
      </c>
      <c r="E19" s="347">
        <v>0</v>
      </c>
      <c r="F19" s="200">
        <v>0</v>
      </c>
      <c r="G19" s="347">
        <v>0</v>
      </c>
      <c r="H19" s="347">
        <v>0</v>
      </c>
      <c r="I19" s="200">
        <v>0</v>
      </c>
      <c r="J19" s="347">
        <v>0</v>
      </c>
      <c r="K19" s="347">
        <v>0</v>
      </c>
      <c r="L19" s="200">
        <v>0</v>
      </c>
      <c r="M19" s="200">
        <v>0</v>
      </c>
      <c r="N19" s="200">
        <v>0</v>
      </c>
      <c r="O19" s="382">
        <f t="shared" si="0"/>
        <v>0</v>
      </c>
      <c r="P19" s="382">
        <f t="shared" si="1"/>
        <v>0</v>
      </c>
      <c r="Q19" s="382">
        <f t="shared" si="2"/>
        <v>0</v>
      </c>
      <c r="R19" s="1056" t="s">
        <v>322</v>
      </c>
      <c r="S19" s="1056"/>
    </row>
    <row r="20" spans="1:19" ht="19.5" customHeight="1">
      <c r="A20" s="1081" t="s">
        <v>64</v>
      </c>
      <c r="B20" s="1081"/>
      <c r="C20" s="397">
        <v>1</v>
      </c>
      <c r="D20" s="397">
        <v>2</v>
      </c>
      <c r="E20" s="397">
        <v>11</v>
      </c>
      <c r="F20" s="397">
        <v>37</v>
      </c>
      <c r="G20" s="397">
        <v>6</v>
      </c>
      <c r="H20" s="397">
        <v>6</v>
      </c>
      <c r="I20" s="397">
        <v>0</v>
      </c>
      <c r="J20" s="397">
        <v>0</v>
      </c>
      <c r="K20" s="397">
        <v>0</v>
      </c>
      <c r="L20" s="397">
        <v>0</v>
      </c>
      <c r="M20" s="397">
        <v>1</v>
      </c>
      <c r="N20" s="397">
        <v>0</v>
      </c>
      <c r="O20" s="382">
        <f t="shared" si="0"/>
        <v>19</v>
      </c>
      <c r="P20" s="382">
        <f t="shared" si="1"/>
        <v>45</v>
      </c>
      <c r="Q20" s="382">
        <f t="shared" si="2"/>
        <v>64</v>
      </c>
      <c r="R20" s="1056" t="s">
        <v>186</v>
      </c>
      <c r="S20" s="1056"/>
    </row>
    <row r="21" spans="1:19" ht="19.5" customHeight="1">
      <c r="A21" s="1081" t="s">
        <v>65</v>
      </c>
      <c r="B21" s="1081"/>
      <c r="C21" s="397">
        <v>0</v>
      </c>
      <c r="D21" s="397">
        <v>0</v>
      </c>
      <c r="E21" s="397">
        <v>0</v>
      </c>
      <c r="F21" s="397">
        <v>4</v>
      </c>
      <c r="G21" s="397">
        <v>0</v>
      </c>
      <c r="H21" s="397">
        <v>39</v>
      </c>
      <c r="I21" s="397">
        <v>0</v>
      </c>
      <c r="J21" s="397">
        <v>1</v>
      </c>
      <c r="K21" s="397">
        <v>0</v>
      </c>
      <c r="L21" s="397">
        <v>0</v>
      </c>
      <c r="M21" s="397">
        <v>0</v>
      </c>
      <c r="N21" s="397">
        <v>0</v>
      </c>
      <c r="O21" s="382">
        <f t="shared" si="0"/>
        <v>0</v>
      </c>
      <c r="P21" s="382">
        <f t="shared" si="1"/>
        <v>44</v>
      </c>
      <c r="Q21" s="382">
        <f t="shared" si="2"/>
        <v>44</v>
      </c>
      <c r="R21" s="1056" t="s">
        <v>187</v>
      </c>
      <c r="S21" s="1056"/>
    </row>
    <row r="22" spans="1:19" ht="19.5" customHeight="1">
      <c r="A22" s="1081" t="s">
        <v>66</v>
      </c>
      <c r="B22" s="1081"/>
      <c r="C22" s="397">
        <v>7</v>
      </c>
      <c r="D22" s="397">
        <v>8</v>
      </c>
      <c r="E22" s="397">
        <v>77</v>
      </c>
      <c r="F22" s="397">
        <v>152</v>
      </c>
      <c r="G22" s="397">
        <v>12</v>
      </c>
      <c r="H22" s="397">
        <v>8</v>
      </c>
      <c r="I22" s="397">
        <v>1</v>
      </c>
      <c r="J22" s="397">
        <v>2</v>
      </c>
      <c r="K22" s="397">
        <v>0</v>
      </c>
      <c r="L22" s="397">
        <v>1</v>
      </c>
      <c r="M22" s="397">
        <v>0</v>
      </c>
      <c r="N22" s="397">
        <v>0</v>
      </c>
      <c r="O22" s="382">
        <f t="shared" si="0"/>
        <v>97</v>
      </c>
      <c r="P22" s="382">
        <f t="shared" si="1"/>
        <v>171</v>
      </c>
      <c r="Q22" s="382">
        <f t="shared" si="2"/>
        <v>268</v>
      </c>
      <c r="R22" s="1056" t="s">
        <v>303</v>
      </c>
      <c r="S22" s="1056"/>
    </row>
    <row r="23" spans="1:19" ht="19.5" customHeight="1">
      <c r="A23" s="1081" t="s">
        <v>134</v>
      </c>
      <c r="B23" s="1081"/>
      <c r="C23" s="397">
        <v>10</v>
      </c>
      <c r="D23" s="397">
        <v>0</v>
      </c>
      <c r="E23" s="397">
        <v>111</v>
      </c>
      <c r="F23" s="397">
        <v>1</v>
      </c>
      <c r="G23" s="397">
        <v>3</v>
      </c>
      <c r="H23" s="397">
        <v>0</v>
      </c>
      <c r="I23" s="397">
        <v>1</v>
      </c>
      <c r="J23" s="397">
        <v>0</v>
      </c>
      <c r="K23" s="397">
        <v>1</v>
      </c>
      <c r="L23" s="397">
        <v>0</v>
      </c>
      <c r="M23" s="397">
        <v>0</v>
      </c>
      <c r="N23" s="397">
        <v>0</v>
      </c>
      <c r="O23" s="382">
        <f t="shared" si="0"/>
        <v>126</v>
      </c>
      <c r="P23" s="382">
        <f t="shared" si="1"/>
        <v>1</v>
      </c>
      <c r="Q23" s="382">
        <f t="shared" si="2"/>
        <v>127</v>
      </c>
      <c r="R23" s="1056" t="s">
        <v>304</v>
      </c>
      <c r="S23" s="1056"/>
    </row>
    <row r="24" spans="1:19" ht="19.5" customHeight="1">
      <c r="A24" s="1081" t="s">
        <v>68</v>
      </c>
      <c r="B24" s="1081"/>
      <c r="C24" s="397">
        <v>0</v>
      </c>
      <c r="D24" s="397">
        <v>5</v>
      </c>
      <c r="E24" s="397">
        <v>0</v>
      </c>
      <c r="F24" s="397">
        <v>27</v>
      </c>
      <c r="G24" s="397">
        <v>0</v>
      </c>
      <c r="H24" s="397">
        <v>2</v>
      </c>
      <c r="I24" s="397">
        <v>0</v>
      </c>
      <c r="J24" s="397">
        <v>0</v>
      </c>
      <c r="K24" s="397">
        <v>0</v>
      </c>
      <c r="L24" s="397">
        <v>0</v>
      </c>
      <c r="M24" s="397">
        <v>0</v>
      </c>
      <c r="N24" s="397">
        <v>0</v>
      </c>
      <c r="O24" s="382">
        <f t="shared" si="0"/>
        <v>0</v>
      </c>
      <c r="P24" s="382">
        <f t="shared" si="1"/>
        <v>34</v>
      </c>
      <c r="Q24" s="382">
        <f t="shared" si="2"/>
        <v>34</v>
      </c>
      <c r="R24" s="1056" t="s">
        <v>305</v>
      </c>
      <c r="S24" s="1056"/>
    </row>
    <row r="25" spans="1:19" ht="19.5" customHeight="1">
      <c r="A25" s="1081" t="s">
        <v>69</v>
      </c>
      <c r="B25" s="1081"/>
      <c r="C25" s="397">
        <v>0</v>
      </c>
      <c r="D25" s="397">
        <v>3</v>
      </c>
      <c r="E25" s="397">
        <v>18</v>
      </c>
      <c r="F25" s="397">
        <v>29</v>
      </c>
      <c r="G25" s="397">
        <v>0</v>
      </c>
      <c r="H25" s="397">
        <v>4</v>
      </c>
      <c r="I25" s="397">
        <v>0</v>
      </c>
      <c r="J25" s="397">
        <v>0</v>
      </c>
      <c r="K25" s="397">
        <v>0</v>
      </c>
      <c r="L25" s="397">
        <v>0</v>
      </c>
      <c r="M25" s="397">
        <v>0</v>
      </c>
      <c r="N25" s="397">
        <v>0</v>
      </c>
      <c r="O25" s="382">
        <f t="shared" si="0"/>
        <v>18</v>
      </c>
      <c r="P25" s="382">
        <f t="shared" si="1"/>
        <v>36</v>
      </c>
      <c r="Q25" s="382">
        <f t="shared" si="2"/>
        <v>54</v>
      </c>
      <c r="R25" s="1056" t="s">
        <v>191</v>
      </c>
      <c r="S25" s="1056"/>
    </row>
    <row r="26" spans="1:19" ht="19.5" customHeight="1">
      <c r="A26" s="1081" t="s">
        <v>70</v>
      </c>
      <c r="B26" s="1081"/>
      <c r="C26" s="397">
        <v>0</v>
      </c>
      <c r="D26" s="397">
        <v>5</v>
      </c>
      <c r="E26" s="397">
        <v>0</v>
      </c>
      <c r="F26" s="397">
        <v>36</v>
      </c>
      <c r="G26" s="397">
        <v>0</v>
      </c>
      <c r="H26" s="397">
        <v>0</v>
      </c>
      <c r="I26" s="397">
        <v>0</v>
      </c>
      <c r="J26" s="397">
        <v>0</v>
      </c>
      <c r="K26" s="397">
        <v>0</v>
      </c>
      <c r="L26" s="397">
        <v>0</v>
      </c>
      <c r="M26" s="397">
        <v>0</v>
      </c>
      <c r="N26" s="397">
        <v>0</v>
      </c>
      <c r="O26" s="382">
        <f t="shared" si="0"/>
        <v>0</v>
      </c>
      <c r="P26" s="382">
        <f t="shared" si="1"/>
        <v>41</v>
      </c>
      <c r="Q26" s="382">
        <f t="shared" si="2"/>
        <v>41</v>
      </c>
      <c r="R26" s="1056" t="s">
        <v>192</v>
      </c>
      <c r="S26" s="1056"/>
    </row>
    <row r="27" spans="1:19" ht="19.5" customHeight="1">
      <c r="A27" s="1081" t="s">
        <v>71</v>
      </c>
      <c r="B27" s="1081"/>
      <c r="C27" s="397">
        <v>0</v>
      </c>
      <c r="D27" s="397">
        <v>2</v>
      </c>
      <c r="E27" s="397">
        <v>31</v>
      </c>
      <c r="F27" s="397">
        <v>40</v>
      </c>
      <c r="G27" s="397">
        <v>0</v>
      </c>
      <c r="H27" s="397">
        <v>5</v>
      </c>
      <c r="I27" s="397">
        <v>0</v>
      </c>
      <c r="J27" s="397">
        <v>0</v>
      </c>
      <c r="K27" s="397">
        <v>0</v>
      </c>
      <c r="L27" s="397">
        <v>0</v>
      </c>
      <c r="M27" s="397">
        <v>0</v>
      </c>
      <c r="N27" s="397">
        <v>0</v>
      </c>
      <c r="O27" s="382">
        <f t="shared" si="0"/>
        <v>31</v>
      </c>
      <c r="P27" s="382">
        <f t="shared" si="1"/>
        <v>47</v>
      </c>
      <c r="Q27" s="382">
        <f t="shared" si="2"/>
        <v>78</v>
      </c>
      <c r="R27" s="1056" t="s">
        <v>193</v>
      </c>
      <c r="S27" s="1056"/>
    </row>
    <row r="28" spans="1:19" ht="19.5" customHeight="1" thickBot="1">
      <c r="A28" s="1083" t="s">
        <v>72</v>
      </c>
      <c r="B28" s="1083"/>
      <c r="C28" s="399">
        <v>3</v>
      </c>
      <c r="D28" s="399">
        <v>3</v>
      </c>
      <c r="E28" s="399">
        <v>62</v>
      </c>
      <c r="F28" s="399">
        <v>27</v>
      </c>
      <c r="G28" s="399">
        <v>1</v>
      </c>
      <c r="H28" s="399">
        <v>1</v>
      </c>
      <c r="I28" s="399">
        <v>0</v>
      </c>
      <c r="J28" s="399">
        <v>0</v>
      </c>
      <c r="K28" s="399">
        <v>0</v>
      </c>
      <c r="L28" s="399">
        <v>0</v>
      </c>
      <c r="M28" s="399">
        <v>0</v>
      </c>
      <c r="N28" s="399">
        <v>0</v>
      </c>
      <c r="O28" s="96">
        <f t="shared" si="0"/>
        <v>66</v>
      </c>
      <c r="P28" s="96">
        <f t="shared" si="1"/>
        <v>31</v>
      </c>
      <c r="Q28" s="96">
        <f t="shared" si="2"/>
        <v>97</v>
      </c>
      <c r="R28" s="1069" t="s">
        <v>361</v>
      </c>
      <c r="S28" s="1069"/>
    </row>
    <row r="29" spans="1:19" ht="19.5" customHeight="1" thickBot="1">
      <c r="A29" s="1076" t="s">
        <v>32</v>
      </c>
      <c r="B29" s="1076"/>
      <c r="C29" s="466">
        <f>SUM(C9:C28)</f>
        <v>29</v>
      </c>
      <c r="D29" s="466">
        <f t="shared" ref="D29:Q29" si="3">SUM(D9:D28)</f>
        <v>50</v>
      </c>
      <c r="E29" s="466">
        <f t="shared" si="3"/>
        <v>477</v>
      </c>
      <c r="F29" s="466">
        <f t="shared" si="3"/>
        <v>678</v>
      </c>
      <c r="G29" s="466">
        <f t="shared" si="3"/>
        <v>25</v>
      </c>
      <c r="H29" s="466">
        <f t="shared" si="3"/>
        <v>73</v>
      </c>
      <c r="I29" s="466">
        <f t="shared" si="3"/>
        <v>2</v>
      </c>
      <c r="J29" s="466">
        <f t="shared" si="3"/>
        <v>3</v>
      </c>
      <c r="K29" s="466">
        <f t="shared" si="3"/>
        <v>1</v>
      </c>
      <c r="L29" s="466">
        <f t="shared" si="3"/>
        <v>1</v>
      </c>
      <c r="M29" s="466">
        <f t="shared" si="3"/>
        <v>1</v>
      </c>
      <c r="N29" s="466">
        <f t="shared" si="3"/>
        <v>0</v>
      </c>
      <c r="O29" s="466">
        <f t="shared" si="3"/>
        <v>535</v>
      </c>
      <c r="P29" s="466">
        <f t="shared" si="3"/>
        <v>805</v>
      </c>
      <c r="Q29" s="466">
        <f t="shared" si="3"/>
        <v>1340</v>
      </c>
      <c r="R29" s="1104" t="s">
        <v>175</v>
      </c>
      <c r="S29" s="1104"/>
    </row>
    <row r="30" spans="1:19" ht="13.5" thickTop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</sheetData>
  <protectedRanges>
    <protectedRange sqref="C10:N19" name="نطاق1"/>
    <protectedRange sqref="C20:N28" name="نطاق1_1"/>
  </protectedRanges>
  <mergeCells count="52">
    <mergeCell ref="A9:B9"/>
    <mergeCell ref="A29:B29"/>
    <mergeCell ref="R29:S29"/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R11:S11"/>
    <mergeCell ref="A13:A18"/>
    <mergeCell ref="S13:S18"/>
    <mergeCell ref="A19:B19"/>
    <mergeCell ref="R19:S19"/>
    <mergeCell ref="A12:B12"/>
    <mergeCell ref="R12:S12"/>
    <mergeCell ref="R5:S8"/>
    <mergeCell ref="C6:D6"/>
    <mergeCell ref="E6:F6"/>
    <mergeCell ref="G6:H6"/>
    <mergeCell ref="I6:J6"/>
    <mergeCell ref="K6:L6"/>
    <mergeCell ref="M6:N6"/>
    <mergeCell ref="O6:Q6"/>
    <mergeCell ref="R9:S9"/>
    <mergeCell ref="A10:B10"/>
    <mergeCell ref="R10:S10"/>
    <mergeCell ref="A11:B11"/>
    <mergeCell ref="A1:S2"/>
    <mergeCell ref="A3:S3"/>
    <mergeCell ref="A4:C4"/>
    <mergeCell ref="R4:S4"/>
    <mergeCell ref="A5:B8"/>
    <mergeCell ref="C5:D5"/>
    <mergeCell ref="E5:F5"/>
    <mergeCell ref="G5:H5"/>
    <mergeCell ref="I5:J5"/>
    <mergeCell ref="K5:L5"/>
    <mergeCell ref="M5:N5"/>
    <mergeCell ref="O5:Q5"/>
  </mergeCells>
  <printOptions horizontalCentered="1"/>
  <pageMargins left="0.25" right="0.25" top="1" bottom="1" header="1" footer="1"/>
  <pageSetup paperSize="9" scale="80" firstPageNumber="34" orientation="landscape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AG32"/>
  <sheetViews>
    <sheetView rightToLeft="1" view="pageBreakPreview" zoomScale="75" zoomScaleSheetLayoutView="75" workbookViewId="0">
      <selection activeCell="H12" sqref="H12"/>
    </sheetView>
  </sheetViews>
  <sheetFormatPr defaultRowHeight="12.75"/>
  <cols>
    <col min="1" max="1" width="5" style="91" customWidth="1"/>
    <col min="2" max="2" width="10" style="91" customWidth="1"/>
    <col min="3" max="5" width="9.42578125" style="91" customWidth="1"/>
    <col min="6" max="6" width="10.42578125" style="91" customWidth="1"/>
    <col min="7" max="7" width="9.42578125" style="91" customWidth="1"/>
    <col min="8" max="8" width="11.140625" style="91" customWidth="1"/>
    <col min="9" max="9" width="10.140625" style="91" customWidth="1"/>
    <col min="10" max="11" width="9.42578125" style="91" customWidth="1"/>
    <col min="12" max="12" width="10.140625" style="91" customWidth="1"/>
    <col min="13" max="13" width="11.140625" style="91" customWidth="1"/>
    <col min="14" max="14" width="10.42578125" style="91" customWidth="1"/>
    <col min="15" max="15" width="13.7109375" style="459" customWidth="1"/>
    <col min="16" max="16" width="4.5703125" style="459" customWidth="1"/>
    <col min="17" max="17" width="9.28515625" style="91" customWidth="1"/>
    <col min="18" max="18" width="10" style="91" customWidth="1"/>
    <col min="19" max="19" width="9.7109375" style="91" customWidth="1"/>
    <col min="20" max="20" width="9.28515625" style="91" customWidth="1"/>
    <col min="21" max="21" width="10" style="91" customWidth="1"/>
    <col min="22" max="22" width="9.7109375" style="91" customWidth="1"/>
    <col min="23" max="23" width="9" style="91" customWidth="1"/>
    <col min="24" max="24" width="8.7109375" style="91" customWidth="1"/>
    <col min="25" max="25" width="9.7109375" style="91" customWidth="1"/>
    <col min="26" max="26" width="8" style="91" customWidth="1"/>
    <col min="27" max="27" width="8.42578125" style="91" customWidth="1"/>
    <col min="28" max="28" width="8.140625" style="91" customWidth="1"/>
    <col min="29" max="29" width="10.7109375" style="91" customWidth="1"/>
    <col min="30" max="30" width="10.85546875" style="91" customWidth="1"/>
    <col min="31" max="31" width="10.28515625" style="91" customWidth="1"/>
    <col min="32" max="32" width="14" style="459" customWidth="1"/>
    <col min="33" max="33" width="0.140625" style="459" customWidth="1"/>
    <col min="34" max="16384" width="9.140625" style="91"/>
  </cols>
  <sheetData>
    <row r="1" spans="1:33" ht="21" customHeight="1">
      <c r="A1" s="1098" t="s">
        <v>1371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</row>
    <row r="2" spans="1:33" ht="18" customHeight="1">
      <c r="A2" s="1099" t="s">
        <v>1029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33" s="136" customFormat="1" ht="24" customHeight="1" thickBot="1">
      <c r="A3" s="1148" t="s">
        <v>1026</v>
      </c>
      <c r="B3" s="1148"/>
      <c r="C3" s="1148"/>
      <c r="O3" s="1141" t="s">
        <v>964</v>
      </c>
      <c r="P3" s="1141"/>
      <c r="Q3" s="1148" t="s">
        <v>1027</v>
      </c>
      <c r="R3" s="1148"/>
      <c r="S3" s="1148"/>
      <c r="T3" s="129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140" t="s">
        <v>1028</v>
      </c>
      <c r="AF3" s="1140"/>
      <c r="AG3" s="1140"/>
    </row>
    <row r="4" spans="1:33" ht="20.25" customHeight="1" thickTop="1">
      <c r="A4" s="1102" t="s">
        <v>40</v>
      </c>
      <c r="B4" s="1102"/>
      <c r="C4" s="1102" t="s">
        <v>41</v>
      </c>
      <c r="D4" s="1102"/>
      <c r="E4" s="1102" t="s">
        <v>42</v>
      </c>
      <c r="F4" s="1102"/>
      <c r="G4" s="1102" t="s">
        <v>43</v>
      </c>
      <c r="H4" s="1102"/>
      <c r="I4" s="1102" t="s">
        <v>73</v>
      </c>
      <c r="J4" s="1102"/>
      <c r="K4" s="1102" t="s">
        <v>44</v>
      </c>
      <c r="L4" s="1102"/>
      <c r="M4" s="1102" t="s">
        <v>45</v>
      </c>
      <c r="N4" s="1102"/>
      <c r="O4" s="1143" t="s">
        <v>174</v>
      </c>
      <c r="P4" s="1143"/>
      <c r="Q4" s="1072" t="s">
        <v>40</v>
      </c>
      <c r="R4" s="1072"/>
      <c r="S4" s="1102" t="s">
        <v>46</v>
      </c>
      <c r="T4" s="1072"/>
      <c r="U4" s="1102" t="s">
        <v>47</v>
      </c>
      <c r="V4" s="1072"/>
      <c r="W4" s="1102" t="s">
        <v>48</v>
      </c>
      <c r="X4" s="1072"/>
      <c r="Y4" s="1102" t="s">
        <v>49</v>
      </c>
      <c r="Z4" s="1072"/>
      <c r="AA4" s="1102" t="s">
        <v>50</v>
      </c>
      <c r="AB4" s="1102"/>
      <c r="AC4" s="1102" t="s">
        <v>693</v>
      </c>
      <c r="AD4" s="1102"/>
      <c r="AE4" s="1102"/>
      <c r="AF4" s="1143" t="s">
        <v>174</v>
      </c>
      <c r="AG4" s="1143"/>
    </row>
    <row r="5" spans="1:33" s="459" customFormat="1" ht="20.25" customHeight="1">
      <c r="A5" s="1126"/>
      <c r="B5" s="1126"/>
      <c r="C5" s="1094" t="s">
        <v>202</v>
      </c>
      <c r="D5" s="1094"/>
      <c r="E5" s="1094" t="s">
        <v>197</v>
      </c>
      <c r="F5" s="1094"/>
      <c r="G5" s="1094" t="s">
        <v>201</v>
      </c>
      <c r="H5" s="1094"/>
      <c r="I5" s="1094" t="s">
        <v>200</v>
      </c>
      <c r="J5" s="1094"/>
      <c r="K5" s="1094" t="s">
        <v>199</v>
      </c>
      <c r="L5" s="1094"/>
      <c r="M5" s="1094" t="s">
        <v>198</v>
      </c>
      <c r="N5" s="1094"/>
      <c r="O5" s="1144"/>
      <c r="P5" s="1144"/>
      <c r="Q5" s="1092"/>
      <c r="R5" s="1092"/>
      <c r="S5" s="1094" t="s">
        <v>203</v>
      </c>
      <c r="T5" s="1094"/>
      <c r="U5" s="1094" t="s">
        <v>204</v>
      </c>
      <c r="V5" s="1094"/>
      <c r="W5" s="1094" t="s">
        <v>205</v>
      </c>
      <c r="X5" s="1094"/>
      <c r="Y5" s="1094" t="s">
        <v>206</v>
      </c>
      <c r="Z5" s="1094"/>
      <c r="AA5" s="1094" t="s">
        <v>207</v>
      </c>
      <c r="AB5" s="1094"/>
      <c r="AC5" s="1094" t="s">
        <v>175</v>
      </c>
      <c r="AD5" s="1094"/>
      <c r="AE5" s="1094"/>
      <c r="AF5" s="1144"/>
      <c r="AG5" s="1144"/>
    </row>
    <row r="6" spans="1:33" ht="20.25" customHeight="1">
      <c r="A6" s="1126"/>
      <c r="B6" s="1126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1144"/>
      <c r="P6" s="1144"/>
      <c r="Q6" s="1092"/>
      <c r="R6" s="1092"/>
      <c r="S6" s="938" t="s">
        <v>33</v>
      </c>
      <c r="T6" s="938" t="s">
        <v>34</v>
      </c>
      <c r="U6" s="938" t="s">
        <v>33</v>
      </c>
      <c r="V6" s="938" t="s">
        <v>34</v>
      </c>
      <c r="W6" s="938" t="s">
        <v>33</v>
      </c>
      <c r="X6" s="938" t="s">
        <v>34</v>
      </c>
      <c r="Y6" s="938" t="s">
        <v>33</v>
      </c>
      <c r="Z6" s="938" t="s">
        <v>34</v>
      </c>
      <c r="AA6" s="938" t="s">
        <v>33</v>
      </c>
      <c r="AB6" s="938" t="s">
        <v>34</v>
      </c>
      <c r="AC6" s="938" t="s">
        <v>33</v>
      </c>
      <c r="AD6" s="938" t="s">
        <v>34</v>
      </c>
      <c r="AE6" s="938" t="s">
        <v>35</v>
      </c>
      <c r="AF6" s="1144"/>
      <c r="AG6" s="1144"/>
    </row>
    <row r="7" spans="1:33" s="459" customFormat="1" ht="20.25" customHeight="1" thickBot="1">
      <c r="A7" s="1142"/>
      <c r="B7" s="1142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1145"/>
      <c r="P7" s="1145"/>
      <c r="Q7" s="1073"/>
      <c r="R7" s="1073"/>
      <c r="S7" s="937" t="s">
        <v>180</v>
      </c>
      <c r="T7" s="937" t="s">
        <v>179</v>
      </c>
      <c r="U7" s="937" t="s">
        <v>180</v>
      </c>
      <c r="V7" s="937" t="s">
        <v>179</v>
      </c>
      <c r="W7" s="937" t="s">
        <v>180</v>
      </c>
      <c r="X7" s="937" t="s">
        <v>179</v>
      </c>
      <c r="Y7" s="937" t="s">
        <v>180</v>
      </c>
      <c r="Z7" s="937" t="s">
        <v>179</v>
      </c>
      <c r="AA7" s="937" t="s">
        <v>180</v>
      </c>
      <c r="AB7" s="937" t="s">
        <v>179</v>
      </c>
      <c r="AC7" s="937" t="s">
        <v>180</v>
      </c>
      <c r="AD7" s="937" t="s">
        <v>179</v>
      </c>
      <c r="AE7" s="937" t="s">
        <v>175</v>
      </c>
      <c r="AF7" s="1145"/>
      <c r="AG7" s="1145"/>
    </row>
    <row r="8" spans="1:33" ht="20.25" customHeight="1">
      <c r="A8" s="1147" t="s">
        <v>52</v>
      </c>
      <c r="B8" s="1147"/>
      <c r="C8" s="489">
        <v>4584</v>
      </c>
      <c r="D8" s="489">
        <v>4038</v>
      </c>
      <c r="E8" s="489">
        <v>40683</v>
      </c>
      <c r="F8" s="489">
        <v>38113</v>
      </c>
      <c r="G8" s="489">
        <v>47384</v>
      </c>
      <c r="H8" s="489">
        <v>43464</v>
      </c>
      <c r="I8" s="489">
        <v>48327</v>
      </c>
      <c r="J8" s="489">
        <v>44609</v>
      </c>
      <c r="K8" s="489">
        <v>45220</v>
      </c>
      <c r="L8" s="489">
        <v>41064</v>
      </c>
      <c r="M8" s="489">
        <v>42527</v>
      </c>
      <c r="N8" s="489">
        <v>37942</v>
      </c>
      <c r="O8" s="1146" t="s">
        <v>671</v>
      </c>
      <c r="P8" s="1146"/>
      <c r="Q8" s="1110" t="s">
        <v>52</v>
      </c>
      <c r="R8" s="1110"/>
      <c r="S8" s="489">
        <v>37478</v>
      </c>
      <c r="T8" s="489">
        <v>31483</v>
      </c>
      <c r="U8" s="489">
        <v>22035</v>
      </c>
      <c r="V8" s="489">
        <v>15273</v>
      </c>
      <c r="W8" s="489">
        <v>12630</v>
      </c>
      <c r="X8" s="489">
        <v>6856</v>
      </c>
      <c r="Y8" s="489">
        <v>6236</v>
      </c>
      <c r="Z8" s="489">
        <v>2593</v>
      </c>
      <c r="AA8" s="489">
        <v>2345</v>
      </c>
      <c r="AB8" s="489">
        <v>708</v>
      </c>
      <c r="AC8" s="489">
        <f>SUM(C8,E8,G8,I8,K8,M8,S8,U8,W8,Y8,AA8)</f>
        <v>309449</v>
      </c>
      <c r="AD8" s="489">
        <f>SUM(D8,F8,H8,J8,L8,N8,T8,V8,X8,Z8,AB8)</f>
        <v>266143</v>
      </c>
      <c r="AE8" s="489">
        <f>SUM(AC8:AD8)</f>
        <v>575592</v>
      </c>
      <c r="AF8" s="1111" t="s">
        <v>671</v>
      </c>
      <c r="AG8" s="1111"/>
    </row>
    <row r="9" spans="1:33" ht="20.25" customHeight="1">
      <c r="A9" s="1081" t="s">
        <v>53</v>
      </c>
      <c r="B9" s="1081"/>
      <c r="C9" s="486">
        <v>3658</v>
      </c>
      <c r="D9" s="486">
        <v>3484</v>
      </c>
      <c r="E9" s="486">
        <v>25868</v>
      </c>
      <c r="F9" s="486">
        <v>24467</v>
      </c>
      <c r="G9" s="486">
        <v>16776</v>
      </c>
      <c r="H9" s="486">
        <v>8059</v>
      </c>
      <c r="I9" s="486">
        <v>17424</v>
      </c>
      <c r="J9" s="486">
        <v>35497</v>
      </c>
      <c r="K9" s="486">
        <v>16398</v>
      </c>
      <c r="L9" s="486">
        <v>11033</v>
      </c>
      <c r="M9" s="486">
        <v>34136</v>
      </c>
      <c r="N9" s="486">
        <v>17790</v>
      </c>
      <c r="O9" s="1059" t="s">
        <v>302</v>
      </c>
      <c r="P9" s="1059"/>
      <c r="Q9" s="1081" t="s">
        <v>53</v>
      </c>
      <c r="R9" s="1081"/>
      <c r="S9" s="486">
        <v>21082</v>
      </c>
      <c r="T9" s="486">
        <v>16929</v>
      </c>
      <c r="U9" s="486">
        <v>19187</v>
      </c>
      <c r="V9" s="486">
        <v>20270</v>
      </c>
      <c r="W9" s="486">
        <v>12228</v>
      </c>
      <c r="X9" s="486">
        <v>12662</v>
      </c>
      <c r="Y9" s="486">
        <v>10204</v>
      </c>
      <c r="Z9" s="486">
        <v>6502</v>
      </c>
      <c r="AA9" s="486">
        <v>1467</v>
      </c>
      <c r="AB9" s="486">
        <v>4421</v>
      </c>
      <c r="AC9" s="486">
        <f t="shared" ref="AC9:AC28" si="0">SUM(C9,E9,G9,I9,K9,M9,S9,U9,W9,Y9,AA9)</f>
        <v>178428</v>
      </c>
      <c r="AD9" s="486">
        <f t="shared" ref="AD9:AD28" si="1">SUM(D9,F9,H9,J9,L9,N9,T9,V9,X9,Z9,AB9)</f>
        <v>161114</v>
      </c>
      <c r="AE9" s="486">
        <f t="shared" ref="AE9:AE28" si="2">SUM(AC9:AD9)</f>
        <v>339542</v>
      </c>
      <c r="AF9" s="1059" t="s">
        <v>302</v>
      </c>
      <c r="AG9" s="1059"/>
    </row>
    <row r="10" spans="1:33" ht="20.25" customHeight="1">
      <c r="A10" s="1081" t="s">
        <v>54</v>
      </c>
      <c r="B10" s="1081"/>
      <c r="C10" s="486">
        <v>2482</v>
      </c>
      <c r="D10" s="486">
        <v>2147</v>
      </c>
      <c r="E10" s="486">
        <v>18477</v>
      </c>
      <c r="F10" s="486">
        <v>18389</v>
      </c>
      <c r="G10" s="486">
        <v>17765</v>
      </c>
      <c r="H10" s="486">
        <v>16333</v>
      </c>
      <c r="I10" s="486">
        <v>20748</v>
      </c>
      <c r="J10" s="486">
        <v>20355</v>
      </c>
      <c r="K10" s="486">
        <v>20927</v>
      </c>
      <c r="L10" s="486">
        <v>19657</v>
      </c>
      <c r="M10" s="486">
        <v>20448</v>
      </c>
      <c r="N10" s="486">
        <v>18238</v>
      </c>
      <c r="O10" s="1056" t="s">
        <v>184</v>
      </c>
      <c r="P10" s="1056"/>
      <c r="Q10" s="1081" t="s">
        <v>54</v>
      </c>
      <c r="R10" s="1081"/>
      <c r="S10" s="486">
        <v>18598</v>
      </c>
      <c r="T10" s="486">
        <v>16690</v>
      </c>
      <c r="U10" s="486">
        <v>9171</v>
      </c>
      <c r="V10" s="486">
        <v>7975</v>
      </c>
      <c r="W10" s="486">
        <v>3845</v>
      </c>
      <c r="X10" s="486">
        <v>2438</v>
      </c>
      <c r="Y10" s="486">
        <v>1534</v>
      </c>
      <c r="Z10" s="486">
        <v>841</v>
      </c>
      <c r="AA10" s="486">
        <v>383</v>
      </c>
      <c r="AB10" s="486">
        <v>178</v>
      </c>
      <c r="AC10" s="486">
        <f t="shared" si="0"/>
        <v>134378</v>
      </c>
      <c r="AD10" s="486">
        <f t="shared" si="1"/>
        <v>123241</v>
      </c>
      <c r="AE10" s="486">
        <f t="shared" si="2"/>
        <v>257619</v>
      </c>
      <c r="AF10" s="1056" t="s">
        <v>184</v>
      </c>
      <c r="AG10" s="1056"/>
    </row>
    <row r="11" spans="1:33" ht="20.25" customHeight="1">
      <c r="A11" s="1081" t="s">
        <v>55</v>
      </c>
      <c r="B11" s="1081"/>
      <c r="C11" s="486">
        <v>2404</v>
      </c>
      <c r="D11" s="486">
        <v>2251</v>
      </c>
      <c r="E11" s="486">
        <v>22549</v>
      </c>
      <c r="F11" s="486">
        <v>21539</v>
      </c>
      <c r="G11" s="486">
        <v>25823</v>
      </c>
      <c r="H11" s="486">
        <v>24822</v>
      </c>
      <c r="I11" s="486">
        <v>25717</v>
      </c>
      <c r="J11" s="486">
        <v>24482</v>
      </c>
      <c r="K11" s="486">
        <v>24961</v>
      </c>
      <c r="L11" s="486">
        <v>23583</v>
      </c>
      <c r="M11" s="486">
        <v>24020</v>
      </c>
      <c r="N11" s="486">
        <v>21516</v>
      </c>
      <c r="O11" s="1056" t="s">
        <v>185</v>
      </c>
      <c r="P11" s="1056"/>
      <c r="Q11" s="1081" t="s">
        <v>55</v>
      </c>
      <c r="R11" s="1081"/>
      <c r="S11" s="486">
        <v>20887</v>
      </c>
      <c r="T11" s="486">
        <v>18298</v>
      </c>
      <c r="U11" s="486">
        <v>7666</v>
      </c>
      <c r="V11" s="486">
        <v>5194</v>
      </c>
      <c r="W11" s="486">
        <v>3674</v>
      </c>
      <c r="X11" s="486">
        <v>2054</v>
      </c>
      <c r="Y11" s="486">
        <v>1703</v>
      </c>
      <c r="Z11" s="486">
        <v>699</v>
      </c>
      <c r="AA11" s="486">
        <v>416</v>
      </c>
      <c r="AB11" s="486">
        <v>168</v>
      </c>
      <c r="AC11" s="486">
        <f t="shared" si="0"/>
        <v>159820</v>
      </c>
      <c r="AD11" s="486">
        <f t="shared" si="1"/>
        <v>144606</v>
      </c>
      <c r="AE11" s="486">
        <f t="shared" si="2"/>
        <v>304426</v>
      </c>
      <c r="AF11" s="1056" t="s">
        <v>185</v>
      </c>
      <c r="AG11" s="1056"/>
    </row>
    <row r="12" spans="1:33" ht="20.25" customHeight="1">
      <c r="A12" s="1132" t="s">
        <v>295</v>
      </c>
      <c r="B12" s="488" t="s">
        <v>262</v>
      </c>
      <c r="C12" s="486">
        <v>1627</v>
      </c>
      <c r="D12" s="486">
        <v>1484</v>
      </c>
      <c r="E12" s="486">
        <v>18818</v>
      </c>
      <c r="F12" s="486">
        <v>18391</v>
      </c>
      <c r="G12" s="486">
        <v>21635</v>
      </c>
      <c r="H12" s="486">
        <v>20584</v>
      </c>
      <c r="I12" s="486">
        <v>21196</v>
      </c>
      <c r="J12" s="486">
        <v>20373</v>
      </c>
      <c r="K12" s="486">
        <v>20162</v>
      </c>
      <c r="L12" s="486">
        <v>19341</v>
      </c>
      <c r="M12" s="486">
        <v>20140</v>
      </c>
      <c r="N12" s="486">
        <v>19152</v>
      </c>
      <c r="O12" s="499" t="s">
        <v>306</v>
      </c>
      <c r="P12" s="1087" t="s">
        <v>173</v>
      </c>
      <c r="Q12" s="1106" t="s">
        <v>295</v>
      </c>
      <c r="R12" s="488" t="s">
        <v>262</v>
      </c>
      <c r="S12" s="486">
        <v>17795</v>
      </c>
      <c r="T12" s="486">
        <v>16611</v>
      </c>
      <c r="U12" s="486">
        <v>4098</v>
      </c>
      <c r="V12" s="486">
        <v>3147</v>
      </c>
      <c r="W12" s="486">
        <v>1908</v>
      </c>
      <c r="X12" s="486">
        <v>1325</v>
      </c>
      <c r="Y12" s="486">
        <v>728</v>
      </c>
      <c r="Z12" s="486">
        <v>423</v>
      </c>
      <c r="AA12" s="486">
        <v>207</v>
      </c>
      <c r="AB12" s="486">
        <v>78</v>
      </c>
      <c r="AC12" s="486">
        <f t="shared" si="0"/>
        <v>128314</v>
      </c>
      <c r="AD12" s="486">
        <f t="shared" si="1"/>
        <v>120909</v>
      </c>
      <c r="AE12" s="486">
        <f t="shared" si="2"/>
        <v>249223</v>
      </c>
      <c r="AF12" s="499" t="s">
        <v>306</v>
      </c>
      <c r="AG12" s="1087" t="s">
        <v>173</v>
      </c>
    </row>
    <row r="13" spans="1:33" ht="20.25" customHeight="1">
      <c r="A13" s="1133"/>
      <c r="B13" s="488" t="s">
        <v>263</v>
      </c>
      <c r="C13" s="486">
        <v>2869</v>
      </c>
      <c r="D13" s="486">
        <v>2609</v>
      </c>
      <c r="E13" s="486">
        <v>35373</v>
      </c>
      <c r="F13" s="486">
        <v>34294</v>
      </c>
      <c r="G13" s="486">
        <v>41304</v>
      </c>
      <c r="H13" s="486">
        <v>39057</v>
      </c>
      <c r="I13" s="486">
        <v>41265</v>
      </c>
      <c r="J13" s="486">
        <v>39409</v>
      </c>
      <c r="K13" s="486">
        <v>40459</v>
      </c>
      <c r="L13" s="486">
        <v>37249</v>
      </c>
      <c r="M13" s="486">
        <v>39872</v>
      </c>
      <c r="N13" s="486">
        <v>35205</v>
      </c>
      <c r="O13" s="499" t="s">
        <v>307</v>
      </c>
      <c r="P13" s="1088"/>
      <c r="Q13" s="1107"/>
      <c r="R13" s="488" t="s">
        <v>263</v>
      </c>
      <c r="S13" s="486">
        <v>34901</v>
      </c>
      <c r="T13" s="486">
        <v>30123</v>
      </c>
      <c r="U13" s="486">
        <v>9814</v>
      </c>
      <c r="V13" s="486">
        <v>6802</v>
      </c>
      <c r="W13" s="486">
        <v>4523</v>
      </c>
      <c r="X13" s="486">
        <v>2771</v>
      </c>
      <c r="Y13" s="486">
        <v>1880</v>
      </c>
      <c r="Z13" s="486">
        <v>944</v>
      </c>
      <c r="AA13" s="486">
        <v>394</v>
      </c>
      <c r="AB13" s="486">
        <v>144</v>
      </c>
      <c r="AC13" s="486">
        <f t="shared" si="0"/>
        <v>252654</v>
      </c>
      <c r="AD13" s="486">
        <f t="shared" si="1"/>
        <v>228607</v>
      </c>
      <c r="AE13" s="486">
        <f t="shared" si="2"/>
        <v>481261</v>
      </c>
      <c r="AF13" s="499" t="s">
        <v>307</v>
      </c>
      <c r="AG13" s="1088"/>
    </row>
    <row r="14" spans="1:33" ht="20.25" customHeight="1">
      <c r="A14" s="1133"/>
      <c r="B14" s="488" t="s">
        <v>264</v>
      </c>
      <c r="C14" s="486">
        <v>1353</v>
      </c>
      <c r="D14" s="486">
        <v>1316</v>
      </c>
      <c r="E14" s="486">
        <v>14547</v>
      </c>
      <c r="F14" s="486">
        <v>14541</v>
      </c>
      <c r="G14" s="486">
        <v>14410</v>
      </c>
      <c r="H14" s="486">
        <v>13912</v>
      </c>
      <c r="I14" s="486">
        <v>16865</v>
      </c>
      <c r="J14" s="486">
        <v>16025</v>
      </c>
      <c r="K14" s="486">
        <v>16844</v>
      </c>
      <c r="L14" s="486">
        <v>16563</v>
      </c>
      <c r="M14" s="486">
        <v>16523</v>
      </c>
      <c r="N14" s="486">
        <v>15472</v>
      </c>
      <c r="O14" s="499" t="s">
        <v>308</v>
      </c>
      <c r="P14" s="1088"/>
      <c r="Q14" s="1107"/>
      <c r="R14" s="488" t="s">
        <v>264</v>
      </c>
      <c r="S14" s="486">
        <v>15126</v>
      </c>
      <c r="T14" s="486">
        <v>14332</v>
      </c>
      <c r="U14" s="486">
        <v>7857</v>
      </c>
      <c r="V14" s="486">
        <v>7167</v>
      </c>
      <c r="W14" s="486">
        <v>3740</v>
      </c>
      <c r="X14" s="486">
        <v>2395</v>
      </c>
      <c r="Y14" s="486">
        <v>1633</v>
      </c>
      <c r="Z14" s="486">
        <v>911</v>
      </c>
      <c r="AA14" s="486">
        <v>369</v>
      </c>
      <c r="AB14" s="486">
        <v>160</v>
      </c>
      <c r="AC14" s="486">
        <f t="shared" si="0"/>
        <v>109267</v>
      </c>
      <c r="AD14" s="486">
        <f t="shared" si="1"/>
        <v>102794</v>
      </c>
      <c r="AE14" s="486">
        <f t="shared" si="2"/>
        <v>212061</v>
      </c>
      <c r="AF14" s="499" t="s">
        <v>308</v>
      </c>
      <c r="AG14" s="1088"/>
    </row>
    <row r="15" spans="1:33" ht="20.25" customHeight="1">
      <c r="A15" s="1133"/>
      <c r="B15" s="488" t="s">
        <v>265</v>
      </c>
      <c r="C15" s="486">
        <v>1110</v>
      </c>
      <c r="D15" s="486">
        <v>1092</v>
      </c>
      <c r="E15" s="486">
        <v>11355</v>
      </c>
      <c r="F15" s="486">
        <v>10946</v>
      </c>
      <c r="G15" s="486">
        <v>11110</v>
      </c>
      <c r="H15" s="486">
        <v>10821</v>
      </c>
      <c r="I15" s="486">
        <v>13291</v>
      </c>
      <c r="J15" s="486">
        <v>12688</v>
      </c>
      <c r="K15" s="486">
        <v>13611</v>
      </c>
      <c r="L15" s="486">
        <v>12246</v>
      </c>
      <c r="M15" s="486">
        <v>13039</v>
      </c>
      <c r="N15" s="486">
        <v>11775</v>
      </c>
      <c r="O15" s="499" t="s">
        <v>309</v>
      </c>
      <c r="P15" s="1088"/>
      <c r="Q15" s="1107"/>
      <c r="R15" s="488" t="s">
        <v>265</v>
      </c>
      <c r="S15" s="486">
        <v>11677</v>
      </c>
      <c r="T15" s="486">
        <v>10275</v>
      </c>
      <c r="U15" s="486">
        <v>5278</v>
      </c>
      <c r="V15" s="486">
        <v>4199</v>
      </c>
      <c r="W15" s="486">
        <v>2055</v>
      </c>
      <c r="X15" s="486">
        <v>1419</v>
      </c>
      <c r="Y15" s="486">
        <v>839</v>
      </c>
      <c r="Z15" s="486">
        <v>539</v>
      </c>
      <c r="AA15" s="486">
        <v>227</v>
      </c>
      <c r="AB15" s="486">
        <v>95</v>
      </c>
      <c r="AC15" s="486">
        <f t="shared" si="0"/>
        <v>83592</v>
      </c>
      <c r="AD15" s="486">
        <f t="shared" si="1"/>
        <v>76095</v>
      </c>
      <c r="AE15" s="486">
        <f t="shared" si="2"/>
        <v>159687</v>
      </c>
      <c r="AF15" s="499" t="s">
        <v>309</v>
      </c>
      <c r="AG15" s="1088"/>
    </row>
    <row r="16" spans="1:33" ht="20.25" customHeight="1">
      <c r="A16" s="1133"/>
      <c r="B16" s="488" t="s">
        <v>266</v>
      </c>
      <c r="C16" s="486">
        <v>1833</v>
      </c>
      <c r="D16" s="486">
        <v>1639</v>
      </c>
      <c r="E16" s="486">
        <v>21776</v>
      </c>
      <c r="F16" s="486">
        <v>20771</v>
      </c>
      <c r="G16" s="486">
        <v>24876</v>
      </c>
      <c r="H16" s="486">
        <v>23328</v>
      </c>
      <c r="I16" s="486">
        <v>25397</v>
      </c>
      <c r="J16" s="486">
        <v>23888</v>
      </c>
      <c r="K16" s="486">
        <v>24756</v>
      </c>
      <c r="L16" s="486">
        <v>23426</v>
      </c>
      <c r="M16" s="486">
        <v>23732</v>
      </c>
      <c r="N16" s="486">
        <v>22050</v>
      </c>
      <c r="O16" s="499" t="s">
        <v>310</v>
      </c>
      <c r="P16" s="1088"/>
      <c r="Q16" s="1107"/>
      <c r="R16" s="488" t="s">
        <v>266</v>
      </c>
      <c r="S16" s="486">
        <v>20967</v>
      </c>
      <c r="T16" s="486">
        <v>18762</v>
      </c>
      <c r="U16" s="486">
        <v>6169</v>
      </c>
      <c r="V16" s="486">
        <v>4578</v>
      </c>
      <c r="W16" s="486">
        <v>3285</v>
      </c>
      <c r="X16" s="486">
        <v>2139</v>
      </c>
      <c r="Y16" s="486">
        <v>1416</v>
      </c>
      <c r="Z16" s="486">
        <v>759</v>
      </c>
      <c r="AA16" s="486">
        <v>339</v>
      </c>
      <c r="AB16" s="486">
        <v>205</v>
      </c>
      <c r="AC16" s="486">
        <f t="shared" si="0"/>
        <v>154546</v>
      </c>
      <c r="AD16" s="486">
        <f t="shared" si="1"/>
        <v>141545</v>
      </c>
      <c r="AE16" s="486">
        <f t="shared" si="2"/>
        <v>296091</v>
      </c>
      <c r="AF16" s="499" t="s">
        <v>310</v>
      </c>
      <c r="AG16" s="1088"/>
    </row>
    <row r="17" spans="1:33" ht="20.25" customHeight="1">
      <c r="A17" s="1134"/>
      <c r="B17" s="488" t="s">
        <v>267</v>
      </c>
      <c r="C17" s="486">
        <v>1294</v>
      </c>
      <c r="D17" s="486">
        <v>1172</v>
      </c>
      <c r="E17" s="486">
        <v>14928</v>
      </c>
      <c r="F17" s="486">
        <v>14419</v>
      </c>
      <c r="G17" s="486">
        <v>14854</v>
      </c>
      <c r="H17" s="486">
        <v>13060</v>
      </c>
      <c r="I17" s="486">
        <v>17560</v>
      </c>
      <c r="J17" s="486">
        <v>17139</v>
      </c>
      <c r="K17" s="486">
        <v>17314</v>
      </c>
      <c r="L17" s="486">
        <v>16499</v>
      </c>
      <c r="M17" s="486">
        <v>17592</v>
      </c>
      <c r="N17" s="486">
        <v>16299</v>
      </c>
      <c r="O17" s="499" t="s">
        <v>311</v>
      </c>
      <c r="P17" s="1136"/>
      <c r="Q17" s="1108"/>
      <c r="R17" s="488" t="s">
        <v>267</v>
      </c>
      <c r="S17" s="486">
        <v>15364</v>
      </c>
      <c r="T17" s="486">
        <v>14393</v>
      </c>
      <c r="U17" s="486">
        <v>7221</v>
      </c>
      <c r="V17" s="486">
        <v>6825</v>
      </c>
      <c r="W17" s="486">
        <v>2895</v>
      </c>
      <c r="X17" s="486">
        <v>2132</v>
      </c>
      <c r="Y17" s="486">
        <v>1295</v>
      </c>
      <c r="Z17" s="486">
        <v>714</v>
      </c>
      <c r="AA17" s="486">
        <v>331</v>
      </c>
      <c r="AB17" s="486">
        <v>208</v>
      </c>
      <c r="AC17" s="486">
        <f t="shared" si="0"/>
        <v>110648</v>
      </c>
      <c r="AD17" s="486">
        <f t="shared" si="1"/>
        <v>102860</v>
      </c>
      <c r="AE17" s="486">
        <f t="shared" si="2"/>
        <v>213508</v>
      </c>
      <c r="AF17" s="499" t="s">
        <v>311</v>
      </c>
      <c r="AG17" s="1136"/>
    </row>
    <row r="18" spans="1:33" ht="20.25" customHeight="1">
      <c r="A18" s="135"/>
      <c r="B18" s="119"/>
      <c r="C18" s="486">
        <v>3780</v>
      </c>
      <c r="D18" s="486">
        <v>3669</v>
      </c>
      <c r="E18" s="486">
        <v>26403</v>
      </c>
      <c r="F18" s="486">
        <v>23617</v>
      </c>
      <c r="G18" s="486">
        <v>29948</v>
      </c>
      <c r="H18" s="486">
        <v>27470</v>
      </c>
      <c r="I18" s="486">
        <v>34780</v>
      </c>
      <c r="J18" s="486">
        <v>31806</v>
      </c>
      <c r="K18" s="486">
        <v>32550</v>
      </c>
      <c r="L18" s="486">
        <v>29647</v>
      </c>
      <c r="M18" s="486">
        <v>28263</v>
      </c>
      <c r="N18" s="486">
        <v>26126</v>
      </c>
      <c r="O18" s="1056" t="s">
        <v>297</v>
      </c>
      <c r="P18" s="1056"/>
      <c r="Q18" s="94" t="s">
        <v>63</v>
      </c>
      <c r="R18" s="119"/>
      <c r="S18" s="486">
        <v>24923</v>
      </c>
      <c r="T18" s="486">
        <v>21695</v>
      </c>
      <c r="U18" s="486">
        <v>13558</v>
      </c>
      <c r="V18" s="486">
        <v>11778</v>
      </c>
      <c r="W18" s="486">
        <v>6505</v>
      </c>
      <c r="X18" s="486">
        <v>5391</v>
      </c>
      <c r="Y18" s="486">
        <v>2938</v>
      </c>
      <c r="Z18" s="486">
        <v>2044</v>
      </c>
      <c r="AA18" s="486">
        <v>1046</v>
      </c>
      <c r="AB18" s="486">
        <v>592</v>
      </c>
      <c r="AC18" s="486">
        <f t="shared" si="0"/>
        <v>204694</v>
      </c>
      <c r="AD18" s="486">
        <f t="shared" si="1"/>
        <v>183835</v>
      </c>
      <c r="AE18" s="486">
        <f t="shared" si="2"/>
        <v>388529</v>
      </c>
      <c r="AF18" s="1056" t="s">
        <v>297</v>
      </c>
      <c r="AG18" s="1056"/>
    </row>
    <row r="19" spans="1:33" ht="20.25" customHeight="1">
      <c r="A19" s="1081" t="s">
        <v>64</v>
      </c>
      <c r="B19" s="1081"/>
      <c r="C19" s="486">
        <v>2442</v>
      </c>
      <c r="D19" s="486">
        <v>2706</v>
      </c>
      <c r="E19" s="486">
        <v>31221</v>
      </c>
      <c r="F19" s="486">
        <v>26393</v>
      </c>
      <c r="G19" s="486">
        <v>28035</v>
      </c>
      <c r="H19" s="486">
        <v>24373</v>
      </c>
      <c r="I19" s="486">
        <v>32658</v>
      </c>
      <c r="J19" s="486">
        <v>29842</v>
      </c>
      <c r="K19" s="486">
        <v>32736</v>
      </c>
      <c r="L19" s="486">
        <v>29835</v>
      </c>
      <c r="M19" s="486">
        <v>33734</v>
      </c>
      <c r="N19" s="486">
        <v>30144</v>
      </c>
      <c r="O19" s="1056" t="s">
        <v>186</v>
      </c>
      <c r="P19" s="1056"/>
      <c r="Q19" s="1081" t="s">
        <v>64</v>
      </c>
      <c r="R19" s="1081"/>
      <c r="S19" s="486">
        <v>31657</v>
      </c>
      <c r="T19" s="486">
        <v>28340</v>
      </c>
      <c r="U19" s="486">
        <v>17601</v>
      </c>
      <c r="V19" s="486">
        <v>15940</v>
      </c>
      <c r="W19" s="486">
        <v>9192</v>
      </c>
      <c r="X19" s="486">
        <v>6762</v>
      </c>
      <c r="Y19" s="486">
        <v>5270</v>
      </c>
      <c r="Z19" s="486">
        <v>3150</v>
      </c>
      <c r="AA19" s="486">
        <v>1131</v>
      </c>
      <c r="AB19" s="486">
        <v>571</v>
      </c>
      <c r="AC19" s="486">
        <f t="shared" si="0"/>
        <v>225677</v>
      </c>
      <c r="AD19" s="486">
        <f t="shared" si="1"/>
        <v>198056</v>
      </c>
      <c r="AE19" s="486">
        <f t="shared" si="2"/>
        <v>423733</v>
      </c>
      <c r="AF19" s="1056" t="s">
        <v>186</v>
      </c>
      <c r="AG19" s="1056"/>
    </row>
    <row r="20" spans="1:33" ht="20.25" customHeight="1">
      <c r="A20" s="1081" t="s">
        <v>65</v>
      </c>
      <c r="B20" s="1081"/>
      <c r="C20" s="486">
        <v>1470</v>
      </c>
      <c r="D20" s="486">
        <v>1567</v>
      </c>
      <c r="E20" s="486">
        <v>17817</v>
      </c>
      <c r="F20" s="486">
        <v>17742</v>
      </c>
      <c r="G20" s="486">
        <v>21518</v>
      </c>
      <c r="H20" s="486">
        <v>20238</v>
      </c>
      <c r="I20" s="486">
        <v>22216</v>
      </c>
      <c r="J20" s="486">
        <v>20615</v>
      </c>
      <c r="K20" s="486">
        <v>21268</v>
      </c>
      <c r="L20" s="486">
        <v>20215</v>
      </c>
      <c r="M20" s="486">
        <v>21456</v>
      </c>
      <c r="N20" s="486">
        <v>19124</v>
      </c>
      <c r="O20" s="1056" t="s">
        <v>187</v>
      </c>
      <c r="P20" s="1056"/>
      <c r="Q20" s="1081" t="s">
        <v>65</v>
      </c>
      <c r="R20" s="1081"/>
      <c r="S20" s="486">
        <v>20074</v>
      </c>
      <c r="T20" s="486">
        <v>17296</v>
      </c>
      <c r="U20" s="486">
        <v>9630</v>
      </c>
      <c r="V20" s="486">
        <v>7966</v>
      </c>
      <c r="W20" s="486">
        <v>5663</v>
      </c>
      <c r="X20" s="486">
        <v>4095</v>
      </c>
      <c r="Y20" s="486">
        <v>2883</v>
      </c>
      <c r="Z20" s="486">
        <v>2118</v>
      </c>
      <c r="AA20" s="486">
        <v>649</v>
      </c>
      <c r="AB20" s="486">
        <v>463</v>
      </c>
      <c r="AC20" s="486">
        <f t="shared" si="0"/>
        <v>144644</v>
      </c>
      <c r="AD20" s="486">
        <f t="shared" si="1"/>
        <v>131439</v>
      </c>
      <c r="AE20" s="486">
        <f t="shared" si="2"/>
        <v>276083</v>
      </c>
      <c r="AF20" s="1056" t="s">
        <v>187</v>
      </c>
      <c r="AG20" s="1056"/>
    </row>
    <row r="21" spans="1:33" ht="20.25" customHeight="1">
      <c r="A21" s="1068" t="s">
        <v>66</v>
      </c>
      <c r="B21" s="1068"/>
      <c r="C21" s="486">
        <v>1626</v>
      </c>
      <c r="D21" s="486">
        <v>1546</v>
      </c>
      <c r="E21" s="486">
        <v>21070</v>
      </c>
      <c r="F21" s="486">
        <v>20280</v>
      </c>
      <c r="G21" s="486">
        <v>24447</v>
      </c>
      <c r="H21" s="486">
        <v>23042</v>
      </c>
      <c r="I21" s="486">
        <v>26326</v>
      </c>
      <c r="J21" s="486">
        <v>23936</v>
      </c>
      <c r="K21" s="486">
        <v>26032</v>
      </c>
      <c r="L21" s="486">
        <v>23683</v>
      </c>
      <c r="M21" s="486">
        <v>25887</v>
      </c>
      <c r="N21" s="486">
        <v>23719</v>
      </c>
      <c r="O21" s="1056" t="s">
        <v>303</v>
      </c>
      <c r="P21" s="1056"/>
      <c r="Q21" s="1081" t="s">
        <v>66</v>
      </c>
      <c r="R21" s="1081"/>
      <c r="S21" s="486">
        <v>24216</v>
      </c>
      <c r="T21" s="486">
        <v>21248</v>
      </c>
      <c r="U21" s="486">
        <v>11111</v>
      </c>
      <c r="V21" s="486">
        <v>9210</v>
      </c>
      <c r="W21" s="486">
        <v>5560</v>
      </c>
      <c r="X21" s="486">
        <v>3958</v>
      </c>
      <c r="Y21" s="486">
        <v>2707</v>
      </c>
      <c r="Z21" s="486">
        <v>1654</v>
      </c>
      <c r="AA21" s="486">
        <v>847</v>
      </c>
      <c r="AB21" s="486">
        <v>349</v>
      </c>
      <c r="AC21" s="486">
        <f t="shared" si="0"/>
        <v>169829</v>
      </c>
      <c r="AD21" s="486">
        <f t="shared" si="1"/>
        <v>152625</v>
      </c>
      <c r="AE21" s="486">
        <f t="shared" si="2"/>
        <v>322454</v>
      </c>
      <c r="AF21" s="1056" t="s">
        <v>303</v>
      </c>
      <c r="AG21" s="1056"/>
    </row>
    <row r="22" spans="1:33" ht="20.25" customHeight="1">
      <c r="A22" s="1068" t="s">
        <v>134</v>
      </c>
      <c r="B22" s="1068"/>
      <c r="C22" s="486">
        <v>1229</v>
      </c>
      <c r="D22" s="486">
        <v>1190</v>
      </c>
      <c r="E22" s="486">
        <v>18451</v>
      </c>
      <c r="F22" s="486">
        <v>16751</v>
      </c>
      <c r="G22" s="486">
        <v>20253</v>
      </c>
      <c r="H22" s="486">
        <v>17206</v>
      </c>
      <c r="I22" s="486">
        <v>21949</v>
      </c>
      <c r="J22" s="486">
        <v>19853</v>
      </c>
      <c r="K22" s="486">
        <v>21594</v>
      </c>
      <c r="L22" s="486">
        <v>18719</v>
      </c>
      <c r="M22" s="486">
        <v>21570</v>
      </c>
      <c r="N22" s="486">
        <v>18763</v>
      </c>
      <c r="O22" s="1056" t="s">
        <v>304</v>
      </c>
      <c r="P22" s="1056"/>
      <c r="Q22" s="1081" t="s">
        <v>134</v>
      </c>
      <c r="R22" s="1081"/>
      <c r="S22" s="486">
        <v>19722</v>
      </c>
      <c r="T22" s="486">
        <v>16598</v>
      </c>
      <c r="U22" s="486">
        <v>7910</v>
      </c>
      <c r="V22" s="486">
        <v>6868</v>
      </c>
      <c r="W22" s="486">
        <v>3592</v>
      </c>
      <c r="X22" s="486">
        <v>2872</v>
      </c>
      <c r="Y22" s="486">
        <v>1638</v>
      </c>
      <c r="Z22" s="486">
        <v>1007</v>
      </c>
      <c r="AA22" s="486">
        <v>316</v>
      </c>
      <c r="AB22" s="486">
        <v>157</v>
      </c>
      <c r="AC22" s="486">
        <f t="shared" si="0"/>
        <v>138224</v>
      </c>
      <c r="AD22" s="486">
        <f t="shared" si="1"/>
        <v>119984</v>
      </c>
      <c r="AE22" s="486">
        <f t="shared" si="2"/>
        <v>258208</v>
      </c>
      <c r="AF22" s="1056" t="s">
        <v>304</v>
      </c>
      <c r="AG22" s="1056"/>
    </row>
    <row r="23" spans="1:33" ht="20.25" customHeight="1">
      <c r="A23" s="1081" t="s">
        <v>68</v>
      </c>
      <c r="B23" s="1081"/>
      <c r="C23" s="486">
        <v>875</v>
      </c>
      <c r="D23" s="486">
        <v>634</v>
      </c>
      <c r="E23" s="486">
        <v>11203</v>
      </c>
      <c r="F23" s="486">
        <v>10480</v>
      </c>
      <c r="G23" s="486">
        <v>12983</v>
      </c>
      <c r="H23" s="486">
        <v>11004</v>
      </c>
      <c r="I23" s="486">
        <v>13302</v>
      </c>
      <c r="J23" s="486">
        <v>11990</v>
      </c>
      <c r="K23" s="486">
        <v>13545</v>
      </c>
      <c r="L23" s="486">
        <v>12629</v>
      </c>
      <c r="M23" s="486">
        <v>14195</v>
      </c>
      <c r="N23" s="486">
        <v>11897</v>
      </c>
      <c r="O23" s="1056" t="s">
        <v>305</v>
      </c>
      <c r="P23" s="1056"/>
      <c r="Q23" s="1081" t="s">
        <v>68</v>
      </c>
      <c r="R23" s="1081"/>
      <c r="S23" s="486">
        <v>13274</v>
      </c>
      <c r="T23" s="486">
        <v>12173</v>
      </c>
      <c r="U23" s="486">
        <v>7370</v>
      </c>
      <c r="V23" s="486">
        <v>7034</v>
      </c>
      <c r="W23" s="486">
        <v>3750</v>
      </c>
      <c r="X23" s="486">
        <v>2367</v>
      </c>
      <c r="Y23" s="486">
        <v>2079</v>
      </c>
      <c r="Z23" s="486">
        <v>839</v>
      </c>
      <c r="AA23" s="486">
        <v>469</v>
      </c>
      <c r="AB23" s="486">
        <v>998</v>
      </c>
      <c r="AC23" s="486">
        <f t="shared" si="0"/>
        <v>93045</v>
      </c>
      <c r="AD23" s="486">
        <f t="shared" si="1"/>
        <v>82045</v>
      </c>
      <c r="AE23" s="486">
        <f t="shared" si="2"/>
        <v>175090</v>
      </c>
      <c r="AF23" s="1056" t="s">
        <v>305</v>
      </c>
      <c r="AG23" s="1056"/>
    </row>
    <row r="24" spans="1:33" ht="20.25" customHeight="1">
      <c r="A24" s="1081" t="s">
        <v>69</v>
      </c>
      <c r="B24" s="1081"/>
      <c r="C24" s="486">
        <v>1626</v>
      </c>
      <c r="D24" s="486">
        <v>1452</v>
      </c>
      <c r="E24" s="486">
        <v>18951</v>
      </c>
      <c r="F24" s="486">
        <v>17270</v>
      </c>
      <c r="G24" s="486">
        <v>20728</v>
      </c>
      <c r="H24" s="486">
        <v>17860</v>
      </c>
      <c r="I24" s="486">
        <v>22450</v>
      </c>
      <c r="J24" s="486">
        <v>19777</v>
      </c>
      <c r="K24" s="486">
        <v>22038</v>
      </c>
      <c r="L24" s="486">
        <v>19768</v>
      </c>
      <c r="M24" s="486">
        <v>22222</v>
      </c>
      <c r="N24" s="486">
        <v>19287</v>
      </c>
      <c r="O24" s="1056" t="s">
        <v>191</v>
      </c>
      <c r="P24" s="1056"/>
      <c r="Q24" s="1081" t="s">
        <v>69</v>
      </c>
      <c r="R24" s="1081"/>
      <c r="S24" s="486">
        <v>20187</v>
      </c>
      <c r="T24" s="486">
        <v>17547</v>
      </c>
      <c r="U24" s="486">
        <v>11033</v>
      </c>
      <c r="V24" s="486">
        <v>8855</v>
      </c>
      <c r="W24" s="486">
        <v>5798</v>
      </c>
      <c r="X24" s="486">
        <v>3382</v>
      </c>
      <c r="Y24" s="486">
        <v>2992</v>
      </c>
      <c r="Z24" s="486">
        <v>1265</v>
      </c>
      <c r="AA24" s="486">
        <v>725</v>
      </c>
      <c r="AB24" s="486">
        <v>442</v>
      </c>
      <c r="AC24" s="486">
        <f t="shared" si="0"/>
        <v>148750</v>
      </c>
      <c r="AD24" s="486">
        <f t="shared" si="1"/>
        <v>126905</v>
      </c>
      <c r="AE24" s="486">
        <f t="shared" si="2"/>
        <v>275655</v>
      </c>
      <c r="AF24" s="1056" t="s">
        <v>191</v>
      </c>
      <c r="AG24" s="1056"/>
    </row>
    <row r="25" spans="1:33" ht="20.25" customHeight="1">
      <c r="A25" s="1081" t="s">
        <v>70</v>
      </c>
      <c r="B25" s="1081"/>
      <c r="C25" s="486">
        <v>3395</v>
      </c>
      <c r="D25" s="486">
        <v>3446</v>
      </c>
      <c r="E25" s="486">
        <v>28080</v>
      </c>
      <c r="F25" s="486">
        <v>25498</v>
      </c>
      <c r="G25" s="486">
        <v>29966</v>
      </c>
      <c r="H25" s="486">
        <v>25552</v>
      </c>
      <c r="I25" s="486">
        <v>32556</v>
      </c>
      <c r="J25" s="486">
        <v>30026</v>
      </c>
      <c r="K25" s="486">
        <v>33192</v>
      </c>
      <c r="L25" s="486">
        <v>30166</v>
      </c>
      <c r="M25" s="486">
        <v>33472</v>
      </c>
      <c r="N25" s="486">
        <v>29823</v>
      </c>
      <c r="O25" s="1056" t="s">
        <v>192</v>
      </c>
      <c r="P25" s="1056"/>
      <c r="Q25" s="1081" t="s">
        <v>70</v>
      </c>
      <c r="R25" s="1081"/>
      <c r="S25" s="486">
        <v>32433</v>
      </c>
      <c r="T25" s="486">
        <v>27960</v>
      </c>
      <c r="U25" s="486">
        <v>20964</v>
      </c>
      <c r="V25" s="486">
        <v>17670</v>
      </c>
      <c r="W25" s="486">
        <v>10993</v>
      </c>
      <c r="X25" s="486">
        <v>7401</v>
      </c>
      <c r="Y25" s="486">
        <v>5318</v>
      </c>
      <c r="Z25" s="486">
        <v>2604</v>
      </c>
      <c r="AA25" s="486">
        <v>1478</v>
      </c>
      <c r="AB25" s="486">
        <v>728</v>
      </c>
      <c r="AC25" s="486">
        <f t="shared" si="0"/>
        <v>231847</v>
      </c>
      <c r="AD25" s="486">
        <f t="shared" si="1"/>
        <v>200874</v>
      </c>
      <c r="AE25" s="486">
        <f t="shared" si="2"/>
        <v>432721</v>
      </c>
      <c r="AF25" s="1056" t="s">
        <v>192</v>
      </c>
      <c r="AG25" s="1056"/>
    </row>
    <row r="26" spans="1:33" ht="20.25" customHeight="1">
      <c r="A26" s="1081" t="s">
        <v>71</v>
      </c>
      <c r="B26" s="1081"/>
      <c r="C26" s="486">
        <v>2184</v>
      </c>
      <c r="D26" s="486">
        <v>1599</v>
      </c>
      <c r="E26" s="486">
        <v>18328</v>
      </c>
      <c r="F26" s="486">
        <v>15873</v>
      </c>
      <c r="G26" s="486">
        <v>23290</v>
      </c>
      <c r="H26" s="486">
        <v>16661</v>
      </c>
      <c r="I26" s="486">
        <v>22318</v>
      </c>
      <c r="J26" s="486">
        <v>18117</v>
      </c>
      <c r="K26" s="486">
        <v>22026</v>
      </c>
      <c r="L26" s="486">
        <v>12834</v>
      </c>
      <c r="M26" s="486">
        <v>21068</v>
      </c>
      <c r="N26" s="486">
        <v>15702</v>
      </c>
      <c r="O26" s="1056" t="s">
        <v>193</v>
      </c>
      <c r="P26" s="1056"/>
      <c r="Q26" s="1081" t="s">
        <v>71</v>
      </c>
      <c r="R26" s="1081"/>
      <c r="S26" s="486">
        <v>17591</v>
      </c>
      <c r="T26" s="486">
        <v>13839</v>
      </c>
      <c r="U26" s="486">
        <v>8309</v>
      </c>
      <c r="V26" s="486">
        <v>7445</v>
      </c>
      <c r="W26" s="486">
        <v>4012</v>
      </c>
      <c r="X26" s="486">
        <v>3209</v>
      </c>
      <c r="Y26" s="486">
        <v>1818</v>
      </c>
      <c r="Z26" s="486">
        <v>1099</v>
      </c>
      <c r="AA26" s="486">
        <v>391</v>
      </c>
      <c r="AB26" s="486">
        <v>170</v>
      </c>
      <c r="AC26" s="486">
        <f t="shared" si="0"/>
        <v>141335</v>
      </c>
      <c r="AD26" s="486">
        <f t="shared" si="1"/>
        <v>106548</v>
      </c>
      <c r="AE26" s="486">
        <f t="shared" si="2"/>
        <v>247883</v>
      </c>
      <c r="AF26" s="1056" t="s">
        <v>193</v>
      </c>
      <c r="AG26" s="1056"/>
    </row>
    <row r="27" spans="1:33" ht="20.25" customHeight="1" thickBot="1">
      <c r="A27" s="1105" t="s">
        <v>72</v>
      </c>
      <c r="B27" s="1105"/>
      <c r="C27" s="510">
        <v>2927</v>
      </c>
      <c r="D27" s="510">
        <v>2905</v>
      </c>
      <c r="E27" s="510">
        <v>43360</v>
      </c>
      <c r="F27" s="510">
        <v>42403</v>
      </c>
      <c r="G27" s="510">
        <v>43993</v>
      </c>
      <c r="H27" s="510">
        <v>39094</v>
      </c>
      <c r="I27" s="510">
        <v>49396</v>
      </c>
      <c r="J27" s="510">
        <v>46751</v>
      </c>
      <c r="K27" s="510">
        <v>49451</v>
      </c>
      <c r="L27" s="510">
        <v>46829</v>
      </c>
      <c r="M27" s="510">
        <v>49073</v>
      </c>
      <c r="N27" s="510">
        <v>46090</v>
      </c>
      <c r="O27" s="1069" t="s">
        <v>298</v>
      </c>
      <c r="P27" s="1069"/>
      <c r="Q27" s="1105" t="s">
        <v>72</v>
      </c>
      <c r="R27" s="1105"/>
      <c r="S27" s="489">
        <v>45194</v>
      </c>
      <c r="T27" s="489">
        <v>41461</v>
      </c>
      <c r="U27" s="489">
        <v>20241</v>
      </c>
      <c r="V27" s="489">
        <v>19996</v>
      </c>
      <c r="W27" s="489">
        <v>8521</v>
      </c>
      <c r="X27" s="489">
        <v>6405</v>
      </c>
      <c r="Y27" s="489">
        <v>3767</v>
      </c>
      <c r="Z27" s="489">
        <v>2425</v>
      </c>
      <c r="AA27" s="489">
        <v>783</v>
      </c>
      <c r="AB27" s="489">
        <v>622</v>
      </c>
      <c r="AC27" s="489">
        <f t="shared" si="0"/>
        <v>316706</v>
      </c>
      <c r="AD27" s="489">
        <f t="shared" si="1"/>
        <v>294981</v>
      </c>
      <c r="AE27" s="489">
        <f t="shared" si="2"/>
        <v>611687</v>
      </c>
      <c r="AF27" s="1069" t="s">
        <v>298</v>
      </c>
      <c r="AG27" s="1069"/>
    </row>
    <row r="28" spans="1:33" ht="20.25" customHeight="1" thickBot="1">
      <c r="A28" s="1076" t="s">
        <v>32</v>
      </c>
      <c r="B28" s="1076"/>
      <c r="C28" s="403">
        <v>44768</v>
      </c>
      <c r="D28" s="403">
        <v>41946</v>
      </c>
      <c r="E28" s="403">
        <v>459258</v>
      </c>
      <c r="F28" s="403">
        <v>432177</v>
      </c>
      <c r="G28" s="403">
        <v>491098</v>
      </c>
      <c r="H28" s="403">
        <v>435940</v>
      </c>
      <c r="I28" s="403">
        <v>525741</v>
      </c>
      <c r="J28" s="403">
        <v>507178</v>
      </c>
      <c r="K28" s="403">
        <v>515084</v>
      </c>
      <c r="L28" s="403">
        <v>464986</v>
      </c>
      <c r="M28" s="403">
        <v>522969</v>
      </c>
      <c r="N28" s="403">
        <v>456114</v>
      </c>
      <c r="O28" s="1104" t="s">
        <v>175</v>
      </c>
      <c r="P28" s="1104"/>
      <c r="Q28" s="1076" t="s">
        <v>32</v>
      </c>
      <c r="R28" s="1076"/>
      <c r="S28" s="403">
        <v>463146</v>
      </c>
      <c r="T28" s="403">
        <v>406053</v>
      </c>
      <c r="U28" s="403">
        <v>226223</v>
      </c>
      <c r="V28" s="403">
        <v>194192</v>
      </c>
      <c r="W28" s="403">
        <v>114369</v>
      </c>
      <c r="X28" s="403">
        <v>82033</v>
      </c>
      <c r="Y28" s="403">
        <v>58878</v>
      </c>
      <c r="Z28" s="403">
        <v>33130</v>
      </c>
      <c r="AA28" s="403">
        <v>14313</v>
      </c>
      <c r="AB28" s="403">
        <v>11457</v>
      </c>
      <c r="AC28" s="403">
        <f t="shared" si="0"/>
        <v>3435847</v>
      </c>
      <c r="AD28" s="403">
        <f t="shared" si="1"/>
        <v>3065206</v>
      </c>
      <c r="AE28" s="403">
        <f t="shared" si="2"/>
        <v>6501053</v>
      </c>
      <c r="AF28" s="1104" t="s">
        <v>175</v>
      </c>
      <c r="AG28" s="1104"/>
    </row>
    <row r="29" spans="1:33" ht="13.5" thickTop="1">
      <c r="S29" s="463"/>
      <c r="T29" s="463"/>
      <c r="U29" s="463"/>
      <c r="V29" s="463"/>
      <c r="W29" s="463"/>
      <c r="X29" s="463"/>
      <c r="Y29" s="463"/>
      <c r="Z29" s="463"/>
      <c r="AA29" s="463"/>
      <c r="AB29" s="463"/>
      <c r="AC29" s="463"/>
      <c r="AD29" s="463"/>
      <c r="AE29" s="463"/>
    </row>
    <row r="30" spans="1:33">
      <c r="S30" s="463"/>
      <c r="T30" s="463"/>
      <c r="U30" s="463"/>
      <c r="V30" s="463"/>
      <c r="W30" s="463"/>
      <c r="X30" s="463"/>
      <c r="Y30" s="463"/>
      <c r="Z30" s="463"/>
      <c r="AA30" s="463"/>
      <c r="AB30" s="463"/>
      <c r="AC30" s="463"/>
      <c r="AD30" s="463"/>
      <c r="AE30" s="463"/>
    </row>
    <row r="31" spans="1:33">
      <c r="S31" s="463"/>
      <c r="T31" s="463"/>
      <c r="U31" s="463"/>
      <c r="V31" s="463"/>
      <c r="W31" s="463"/>
      <c r="X31" s="463"/>
      <c r="Y31" s="463"/>
      <c r="Z31" s="463"/>
      <c r="AA31" s="463"/>
      <c r="AB31" s="463"/>
      <c r="AC31" s="463"/>
      <c r="AD31" s="463"/>
      <c r="AE31" s="463"/>
    </row>
    <row r="32" spans="1:33">
      <c r="S32" s="463"/>
      <c r="T32" s="463"/>
      <c r="U32" s="463"/>
      <c r="V32" s="463"/>
      <c r="W32" s="463"/>
      <c r="X32" s="463"/>
      <c r="Y32" s="463"/>
      <c r="Z32" s="463"/>
      <c r="AA32" s="463"/>
      <c r="AB32" s="463"/>
      <c r="AC32" s="463"/>
      <c r="AD32" s="463"/>
      <c r="AE32" s="463"/>
    </row>
  </sheetData>
  <mergeCells count="96">
    <mergeCell ref="Q3:S3"/>
    <mergeCell ref="A3:C3"/>
    <mergeCell ref="Q26:R26"/>
    <mergeCell ref="AF26:AG26"/>
    <mergeCell ref="Q27:R27"/>
    <mergeCell ref="AF27:AG27"/>
    <mergeCell ref="AF9:AG9"/>
    <mergeCell ref="Q10:R10"/>
    <mergeCell ref="AF10:AG10"/>
    <mergeCell ref="Q11:R11"/>
    <mergeCell ref="AF11:AG11"/>
    <mergeCell ref="AF4:AG7"/>
    <mergeCell ref="S5:T5"/>
    <mergeCell ref="U5:V5"/>
    <mergeCell ref="W5:X5"/>
    <mergeCell ref="Y5:Z5"/>
    <mergeCell ref="AF28:AG28"/>
    <mergeCell ref="Q12:Q17"/>
    <mergeCell ref="AG12:AG17"/>
    <mergeCell ref="Q19:R19"/>
    <mergeCell ref="AF19:AG19"/>
    <mergeCell ref="AF25:AG25"/>
    <mergeCell ref="AF20:AG20"/>
    <mergeCell ref="Q21:R21"/>
    <mergeCell ref="AF21:AG21"/>
    <mergeCell ref="Q22:R22"/>
    <mergeCell ref="AF22:AG22"/>
    <mergeCell ref="Q23:R23"/>
    <mergeCell ref="AF23:AG23"/>
    <mergeCell ref="Q24:R24"/>
    <mergeCell ref="AF24:AG24"/>
    <mergeCell ref="Q28:R28"/>
    <mergeCell ref="AC5:AE5"/>
    <mergeCell ref="U4:V4"/>
    <mergeCell ref="W4:X4"/>
    <mergeCell ref="Y4:Z4"/>
    <mergeCell ref="AA4:AB4"/>
    <mergeCell ref="AC4:AE4"/>
    <mergeCell ref="AF8:AG8"/>
    <mergeCell ref="AA5:AB5"/>
    <mergeCell ref="A28:B28"/>
    <mergeCell ref="O28:P28"/>
    <mergeCell ref="Q9:R9"/>
    <mergeCell ref="Q20:R20"/>
    <mergeCell ref="Q25:R25"/>
    <mergeCell ref="A20:B20"/>
    <mergeCell ref="O20:P20"/>
    <mergeCell ref="A21:B21"/>
    <mergeCell ref="O21:P21"/>
    <mergeCell ref="A22:B22"/>
    <mergeCell ref="O22:P22"/>
    <mergeCell ref="A23:B23"/>
    <mergeCell ref="O23:P23"/>
    <mergeCell ref="A24:B24"/>
    <mergeCell ref="A9:B9"/>
    <mergeCell ref="O8:P8"/>
    <mergeCell ref="A8:B8"/>
    <mergeCell ref="A27:B27"/>
    <mergeCell ref="O27:P27"/>
    <mergeCell ref="A25:B25"/>
    <mergeCell ref="O25:P25"/>
    <mergeCell ref="A26:B26"/>
    <mergeCell ref="O26:P26"/>
    <mergeCell ref="O24:P24"/>
    <mergeCell ref="S4:T4"/>
    <mergeCell ref="A19:B19"/>
    <mergeCell ref="O19:P19"/>
    <mergeCell ref="O3:P3"/>
    <mergeCell ref="A4:B7"/>
    <mergeCell ref="C4:D4"/>
    <mergeCell ref="E4:F4"/>
    <mergeCell ref="G4:H4"/>
    <mergeCell ref="I4:J4"/>
    <mergeCell ref="K4:L4"/>
    <mergeCell ref="M4:N4"/>
    <mergeCell ref="O4:P7"/>
    <mergeCell ref="C5:D5"/>
    <mergeCell ref="Q8:R8"/>
    <mergeCell ref="E5:F5"/>
    <mergeCell ref="G5:H5"/>
    <mergeCell ref="A1:P1"/>
    <mergeCell ref="O18:P18"/>
    <mergeCell ref="AF18:AG18"/>
    <mergeCell ref="A2:P2"/>
    <mergeCell ref="K5:L5"/>
    <mergeCell ref="M5:N5"/>
    <mergeCell ref="A10:B10"/>
    <mergeCell ref="O10:P10"/>
    <mergeCell ref="A11:B11"/>
    <mergeCell ref="O11:P11"/>
    <mergeCell ref="A12:A17"/>
    <mergeCell ref="P12:P17"/>
    <mergeCell ref="I5:J5"/>
    <mergeCell ref="O9:P9"/>
    <mergeCell ref="AE3:AG3"/>
    <mergeCell ref="Q4:R7"/>
  </mergeCells>
  <printOptions horizontalCentered="1"/>
  <pageMargins left="1" right="1" top="1" bottom="1" header="1" footer="1"/>
  <pageSetup paperSize="9" scale="80" firstPageNumber="18" orientation="landscape" useFirstPageNumber="1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1"/>
  </sheetPr>
  <dimension ref="A1:U117"/>
  <sheetViews>
    <sheetView rightToLeft="1" view="pageBreakPreview" zoomScale="75" zoomScaleSheetLayoutView="75" workbookViewId="0">
      <selection activeCell="U9" sqref="U9"/>
    </sheetView>
  </sheetViews>
  <sheetFormatPr defaultRowHeight="12.75"/>
  <cols>
    <col min="1" max="1" width="4.28515625" style="91" customWidth="1"/>
    <col min="2" max="2" width="10.7109375" style="91" customWidth="1"/>
    <col min="3" max="3" width="7.7109375" style="91" customWidth="1"/>
    <col min="4" max="4" width="8.7109375" style="91" customWidth="1"/>
    <col min="5" max="5" width="8" style="91" customWidth="1"/>
    <col min="6" max="6" width="7" style="91" customWidth="1"/>
    <col min="7" max="7" width="8.140625" style="91" customWidth="1"/>
    <col min="8" max="8" width="8.7109375" style="91" customWidth="1"/>
    <col min="9" max="11" width="10.42578125" style="91" customWidth="1"/>
    <col min="12" max="12" width="9.42578125" style="91" customWidth="1"/>
    <col min="13" max="13" width="10.42578125" style="91" customWidth="1"/>
    <col min="14" max="14" width="9.42578125" style="91" customWidth="1"/>
    <col min="15" max="15" width="10.28515625" style="91" customWidth="1"/>
    <col min="16" max="16" width="10.85546875" style="91" customWidth="1"/>
    <col min="17" max="17" width="10.7109375" style="91" customWidth="1"/>
    <col min="18" max="18" width="15.5703125" style="91" customWidth="1"/>
    <col min="19" max="19" width="4" style="91" customWidth="1"/>
    <col min="20" max="16384" width="9.140625" style="91"/>
  </cols>
  <sheetData>
    <row r="1" spans="1:20" ht="21" customHeight="1">
      <c r="A1" s="1098" t="s">
        <v>1351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</row>
    <row r="2" spans="1:20" ht="30" customHeight="1">
      <c r="A2" s="1099" t="s">
        <v>915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</row>
    <row r="3" spans="1:20" s="146" customFormat="1" ht="17.25" customHeight="1" thickBot="1">
      <c r="A3" s="1100" t="s">
        <v>1272</v>
      </c>
      <c r="B3" s="110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1286" t="s">
        <v>1273</v>
      </c>
      <c r="S3" s="1286"/>
    </row>
    <row r="4" spans="1:20" ht="18.95" customHeight="1" thickTop="1">
      <c r="A4" s="1072" t="s">
        <v>40</v>
      </c>
      <c r="B4" s="1072"/>
      <c r="C4" s="1072" t="s">
        <v>93</v>
      </c>
      <c r="D4" s="1072"/>
      <c r="E4" s="1072" t="s">
        <v>94</v>
      </c>
      <c r="F4" s="1072"/>
      <c r="G4" s="1072" t="s">
        <v>95</v>
      </c>
      <c r="H4" s="1072"/>
      <c r="I4" s="1072" t="s">
        <v>96</v>
      </c>
      <c r="J4" s="1072"/>
      <c r="K4" s="1072" t="s">
        <v>97</v>
      </c>
      <c r="L4" s="1072"/>
      <c r="M4" s="1072" t="s">
        <v>31</v>
      </c>
      <c r="N4" s="1072"/>
      <c r="O4" s="1284" t="s">
        <v>32</v>
      </c>
      <c r="P4" s="1284"/>
      <c r="Q4" s="1284"/>
      <c r="R4" s="1074" t="s">
        <v>174</v>
      </c>
      <c r="S4" s="1074"/>
    </row>
    <row r="5" spans="1:20" ht="18.9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730"/>
      <c r="P5" s="730" t="s">
        <v>175</v>
      </c>
      <c r="Q5" s="730"/>
      <c r="R5" s="1096"/>
      <c r="S5" s="1096"/>
    </row>
    <row r="6" spans="1:20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096"/>
      <c r="S6" s="1096"/>
    </row>
    <row r="7" spans="1:20" ht="25.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20" ht="19.5" customHeight="1">
      <c r="A8" s="1083" t="s">
        <v>52</v>
      </c>
      <c r="B8" s="1083"/>
      <c r="C8" s="349">
        <v>0</v>
      </c>
      <c r="D8" s="349">
        <v>0</v>
      </c>
      <c r="E8" s="349">
        <v>0</v>
      </c>
      <c r="F8" s="349">
        <v>0</v>
      </c>
      <c r="G8" s="349">
        <v>0</v>
      </c>
      <c r="H8" s="349">
        <v>0</v>
      </c>
      <c r="I8" s="349">
        <v>0</v>
      </c>
      <c r="J8" s="349">
        <v>0</v>
      </c>
      <c r="K8" s="349">
        <v>0</v>
      </c>
      <c r="L8" s="349">
        <v>0</v>
      </c>
      <c r="M8" s="349">
        <v>0</v>
      </c>
      <c r="N8" s="349">
        <v>0</v>
      </c>
      <c r="O8" s="350">
        <f>SUM(C8,E8,G8,I8,K8,M8)</f>
        <v>0</v>
      </c>
      <c r="P8" s="350">
        <f>SUM(D8,F8,H8,J8,L8,N8)</f>
        <v>0</v>
      </c>
      <c r="Q8" s="350">
        <f>SUM(O8:P8)</f>
        <v>0</v>
      </c>
      <c r="R8" s="1111" t="s">
        <v>671</v>
      </c>
      <c r="S8" s="1111"/>
    </row>
    <row r="9" spans="1:20" ht="19.5" customHeight="1">
      <c r="A9" s="1081" t="s">
        <v>53</v>
      </c>
      <c r="B9" s="1081"/>
      <c r="C9" s="286">
        <v>0</v>
      </c>
      <c r="D9" s="286">
        <v>0</v>
      </c>
      <c r="E9" s="286">
        <v>0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6">
        <v>0</v>
      </c>
      <c r="M9" s="286">
        <v>0</v>
      </c>
      <c r="N9" s="286">
        <v>0</v>
      </c>
      <c r="O9" s="348">
        <f t="shared" ref="O9:O27" si="0">SUM(C9,E9,G9,I9,K9,M9)</f>
        <v>0</v>
      </c>
      <c r="P9" s="348">
        <f t="shared" ref="P9:P27" si="1">SUM(D9,F9,H9,J9,L9,N9)</f>
        <v>0</v>
      </c>
      <c r="Q9" s="348">
        <f t="shared" ref="Q9:Q27" si="2">SUM(O9:P9)</f>
        <v>0</v>
      </c>
      <c r="R9" s="1059" t="s">
        <v>302</v>
      </c>
      <c r="S9" s="1059"/>
    </row>
    <row r="10" spans="1:20" ht="19.5" customHeight="1">
      <c r="A10" s="1081" t="s">
        <v>54</v>
      </c>
      <c r="B10" s="1081"/>
      <c r="C10" s="286">
        <v>2</v>
      </c>
      <c r="D10" s="286">
        <v>86</v>
      </c>
      <c r="E10" s="286">
        <v>1</v>
      </c>
      <c r="F10" s="286">
        <v>66</v>
      </c>
      <c r="G10" s="286">
        <v>0</v>
      </c>
      <c r="H10" s="286">
        <v>72</v>
      </c>
      <c r="I10" s="286">
        <v>0</v>
      </c>
      <c r="J10" s="286">
        <v>67</v>
      </c>
      <c r="K10" s="286">
        <v>0</v>
      </c>
      <c r="L10" s="286">
        <v>75</v>
      </c>
      <c r="M10" s="286">
        <v>0</v>
      </c>
      <c r="N10" s="286">
        <v>46</v>
      </c>
      <c r="O10" s="348">
        <f t="shared" si="0"/>
        <v>3</v>
      </c>
      <c r="P10" s="348">
        <f t="shared" si="1"/>
        <v>412</v>
      </c>
      <c r="Q10" s="348">
        <f t="shared" si="2"/>
        <v>415</v>
      </c>
      <c r="R10" s="1056" t="s">
        <v>184</v>
      </c>
      <c r="S10" s="1056"/>
      <c r="T10" s="244"/>
    </row>
    <row r="11" spans="1:20" ht="19.5" customHeight="1">
      <c r="A11" s="1081" t="s">
        <v>55</v>
      </c>
      <c r="B11" s="1081"/>
      <c r="C11" s="286">
        <v>20</v>
      </c>
      <c r="D11" s="286">
        <v>26</v>
      </c>
      <c r="E11" s="286">
        <v>20</v>
      </c>
      <c r="F11" s="286">
        <v>14</v>
      </c>
      <c r="G11" s="286">
        <v>25</v>
      </c>
      <c r="H11" s="286">
        <v>23</v>
      </c>
      <c r="I11" s="286">
        <v>22</v>
      </c>
      <c r="J11" s="286">
        <v>18</v>
      </c>
      <c r="K11" s="286">
        <v>20</v>
      </c>
      <c r="L11" s="286">
        <v>18</v>
      </c>
      <c r="M11" s="286">
        <v>20</v>
      </c>
      <c r="N11" s="286">
        <v>20</v>
      </c>
      <c r="O11" s="348">
        <f t="shared" si="0"/>
        <v>127</v>
      </c>
      <c r="P11" s="348">
        <f t="shared" si="1"/>
        <v>119</v>
      </c>
      <c r="Q11" s="348">
        <f t="shared" si="2"/>
        <v>246</v>
      </c>
      <c r="R11" s="1056" t="s">
        <v>185</v>
      </c>
      <c r="S11" s="1056"/>
    </row>
    <row r="12" spans="1:20" ht="19.5" customHeight="1">
      <c r="A12" s="1086" t="s">
        <v>295</v>
      </c>
      <c r="B12" s="306" t="s">
        <v>273</v>
      </c>
      <c r="C12" s="286">
        <v>0</v>
      </c>
      <c r="D12" s="286">
        <v>36</v>
      </c>
      <c r="E12" s="286">
        <v>0</v>
      </c>
      <c r="F12" s="286">
        <v>21</v>
      </c>
      <c r="G12" s="286">
        <v>0</v>
      </c>
      <c r="H12" s="286">
        <v>38</v>
      </c>
      <c r="I12" s="286">
        <v>0</v>
      </c>
      <c r="J12" s="286">
        <v>28</v>
      </c>
      <c r="K12" s="286">
        <v>0</v>
      </c>
      <c r="L12" s="286">
        <v>44</v>
      </c>
      <c r="M12" s="286">
        <v>0</v>
      </c>
      <c r="N12" s="286">
        <v>31</v>
      </c>
      <c r="O12" s="348">
        <f t="shared" si="0"/>
        <v>0</v>
      </c>
      <c r="P12" s="348">
        <f t="shared" si="1"/>
        <v>198</v>
      </c>
      <c r="Q12" s="348">
        <f t="shared" si="2"/>
        <v>198</v>
      </c>
      <c r="R12" s="787" t="s">
        <v>306</v>
      </c>
      <c r="S12" s="1061" t="s">
        <v>173</v>
      </c>
    </row>
    <row r="13" spans="1:20" ht="19.5" customHeight="1">
      <c r="A13" s="1086"/>
      <c r="B13" s="306" t="s">
        <v>275</v>
      </c>
      <c r="C13" s="286">
        <v>11</v>
      </c>
      <c r="D13" s="286">
        <v>69</v>
      </c>
      <c r="E13" s="286">
        <v>2</v>
      </c>
      <c r="F13" s="286">
        <v>68</v>
      </c>
      <c r="G13" s="286">
        <v>2</v>
      </c>
      <c r="H13" s="286">
        <v>74</v>
      </c>
      <c r="I13" s="286">
        <v>3</v>
      </c>
      <c r="J13" s="286">
        <v>63</v>
      </c>
      <c r="K13" s="286">
        <v>0</v>
      </c>
      <c r="L13" s="286">
        <v>64</v>
      </c>
      <c r="M13" s="286">
        <v>2</v>
      </c>
      <c r="N13" s="286">
        <v>49</v>
      </c>
      <c r="O13" s="348">
        <f t="shared" si="0"/>
        <v>20</v>
      </c>
      <c r="P13" s="348">
        <f t="shared" si="1"/>
        <v>387</v>
      </c>
      <c r="Q13" s="348">
        <f t="shared" si="2"/>
        <v>407</v>
      </c>
      <c r="R13" s="787" t="s">
        <v>307</v>
      </c>
      <c r="S13" s="1061"/>
    </row>
    <row r="14" spans="1:20" ht="19.5" customHeight="1">
      <c r="A14" s="1086"/>
      <c r="B14" s="306" t="s">
        <v>274</v>
      </c>
      <c r="C14" s="286">
        <v>65</v>
      </c>
      <c r="D14" s="286">
        <v>25</v>
      </c>
      <c r="E14" s="286">
        <v>66</v>
      </c>
      <c r="F14" s="286">
        <v>21</v>
      </c>
      <c r="G14" s="286">
        <v>57</v>
      </c>
      <c r="H14" s="286">
        <v>24</v>
      </c>
      <c r="I14" s="286">
        <v>63</v>
      </c>
      <c r="J14" s="286">
        <v>14</v>
      </c>
      <c r="K14" s="286">
        <v>78</v>
      </c>
      <c r="L14" s="286">
        <v>15</v>
      </c>
      <c r="M14" s="286">
        <v>70</v>
      </c>
      <c r="N14" s="286">
        <v>12</v>
      </c>
      <c r="O14" s="348">
        <f t="shared" si="0"/>
        <v>399</v>
      </c>
      <c r="P14" s="348">
        <f t="shared" si="1"/>
        <v>111</v>
      </c>
      <c r="Q14" s="348">
        <f t="shared" si="2"/>
        <v>510</v>
      </c>
      <c r="R14" s="787" t="s">
        <v>308</v>
      </c>
      <c r="S14" s="1061"/>
    </row>
    <row r="15" spans="1:20" ht="19.5" customHeight="1">
      <c r="A15" s="1086"/>
      <c r="B15" s="306" t="s">
        <v>276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348">
        <f t="shared" si="0"/>
        <v>0</v>
      </c>
      <c r="P15" s="348">
        <f t="shared" si="1"/>
        <v>0</v>
      </c>
      <c r="Q15" s="348">
        <f t="shared" si="2"/>
        <v>0</v>
      </c>
      <c r="R15" s="787" t="s">
        <v>309</v>
      </c>
      <c r="S15" s="1061"/>
    </row>
    <row r="16" spans="1:20" ht="19.5" customHeight="1">
      <c r="A16" s="1086"/>
      <c r="B16" s="306" t="s">
        <v>278</v>
      </c>
      <c r="C16" s="286">
        <v>40</v>
      </c>
      <c r="D16" s="286">
        <v>23</v>
      </c>
      <c r="E16" s="286">
        <v>27</v>
      </c>
      <c r="F16" s="286">
        <v>23</v>
      </c>
      <c r="G16" s="286">
        <v>31</v>
      </c>
      <c r="H16" s="286">
        <v>20</v>
      </c>
      <c r="I16" s="286">
        <v>22</v>
      </c>
      <c r="J16" s="286">
        <v>21</v>
      </c>
      <c r="K16" s="286">
        <v>28</v>
      </c>
      <c r="L16" s="286">
        <v>21</v>
      </c>
      <c r="M16" s="286">
        <v>15</v>
      </c>
      <c r="N16" s="286">
        <v>15</v>
      </c>
      <c r="O16" s="348">
        <f t="shared" si="0"/>
        <v>163</v>
      </c>
      <c r="P16" s="348">
        <f t="shared" si="1"/>
        <v>123</v>
      </c>
      <c r="Q16" s="348">
        <f t="shared" si="2"/>
        <v>286</v>
      </c>
      <c r="R16" s="787" t="s">
        <v>310</v>
      </c>
      <c r="S16" s="1061"/>
    </row>
    <row r="17" spans="1:21" ht="19.5" customHeight="1">
      <c r="A17" s="1086"/>
      <c r="B17" s="306" t="s">
        <v>277</v>
      </c>
      <c r="C17" s="286">
        <v>42</v>
      </c>
      <c r="D17" s="286">
        <v>106</v>
      </c>
      <c r="E17" s="286">
        <v>26</v>
      </c>
      <c r="F17" s="286">
        <v>114</v>
      </c>
      <c r="G17" s="286">
        <v>33</v>
      </c>
      <c r="H17" s="286">
        <v>87</v>
      </c>
      <c r="I17" s="286">
        <v>33</v>
      </c>
      <c r="J17" s="286">
        <v>107</v>
      </c>
      <c r="K17" s="286">
        <v>26</v>
      </c>
      <c r="L17" s="286">
        <v>102</v>
      </c>
      <c r="M17" s="286">
        <v>25</v>
      </c>
      <c r="N17" s="286">
        <v>78</v>
      </c>
      <c r="O17" s="348">
        <f t="shared" si="0"/>
        <v>185</v>
      </c>
      <c r="P17" s="348">
        <f t="shared" si="1"/>
        <v>594</v>
      </c>
      <c r="Q17" s="348">
        <f t="shared" si="2"/>
        <v>779</v>
      </c>
      <c r="R17" s="787" t="s">
        <v>311</v>
      </c>
      <c r="S17" s="1061"/>
    </row>
    <row r="18" spans="1:21" ht="19.5" customHeight="1">
      <c r="A18" s="1081" t="s">
        <v>63</v>
      </c>
      <c r="B18" s="1081"/>
      <c r="C18" s="348">
        <v>0</v>
      </c>
      <c r="D18" s="348">
        <v>0</v>
      </c>
      <c r="E18" s="348">
        <v>0</v>
      </c>
      <c r="F18" s="348">
        <v>0</v>
      </c>
      <c r="G18" s="78">
        <v>0</v>
      </c>
      <c r="H18" s="348">
        <v>0</v>
      </c>
      <c r="I18" s="348">
        <v>0</v>
      </c>
      <c r="J18" s="78">
        <v>0</v>
      </c>
      <c r="K18" s="348">
        <v>0</v>
      </c>
      <c r="L18" s="348">
        <v>0</v>
      </c>
      <c r="M18" s="78">
        <v>0</v>
      </c>
      <c r="N18" s="78">
        <v>0</v>
      </c>
      <c r="O18" s="348">
        <f t="shared" si="0"/>
        <v>0</v>
      </c>
      <c r="P18" s="348">
        <f t="shared" si="1"/>
        <v>0</v>
      </c>
      <c r="Q18" s="348">
        <f t="shared" si="2"/>
        <v>0</v>
      </c>
      <c r="R18" s="1056" t="s">
        <v>322</v>
      </c>
      <c r="S18" s="1056"/>
    </row>
    <row r="19" spans="1:21" ht="19.5" customHeight="1">
      <c r="A19" s="1081" t="s">
        <v>64</v>
      </c>
      <c r="B19" s="1081"/>
      <c r="C19" s="286">
        <v>19</v>
      </c>
      <c r="D19" s="286">
        <v>48</v>
      </c>
      <c r="E19" s="286">
        <v>12</v>
      </c>
      <c r="F19" s="286">
        <v>38</v>
      </c>
      <c r="G19" s="286">
        <v>11</v>
      </c>
      <c r="H19" s="286">
        <v>52</v>
      </c>
      <c r="I19" s="286">
        <v>10</v>
      </c>
      <c r="J19" s="286">
        <v>35</v>
      </c>
      <c r="K19" s="286">
        <v>26</v>
      </c>
      <c r="L19" s="286">
        <v>39</v>
      </c>
      <c r="M19" s="286">
        <v>10</v>
      </c>
      <c r="N19" s="286">
        <v>19</v>
      </c>
      <c r="O19" s="348">
        <f t="shared" si="0"/>
        <v>88</v>
      </c>
      <c r="P19" s="348">
        <f t="shared" si="1"/>
        <v>231</v>
      </c>
      <c r="Q19" s="348">
        <f t="shared" si="2"/>
        <v>319</v>
      </c>
      <c r="R19" s="1056" t="s">
        <v>186</v>
      </c>
      <c r="S19" s="1056"/>
    </row>
    <row r="20" spans="1:21" ht="19.5" customHeight="1">
      <c r="A20" s="1081" t="s">
        <v>65</v>
      </c>
      <c r="B20" s="1081"/>
      <c r="C20" s="286">
        <v>0</v>
      </c>
      <c r="D20" s="286">
        <v>44</v>
      </c>
      <c r="E20" s="286">
        <v>0</v>
      </c>
      <c r="F20" s="286">
        <v>47</v>
      </c>
      <c r="G20" s="286">
        <v>0</v>
      </c>
      <c r="H20" s="286">
        <v>53</v>
      </c>
      <c r="I20" s="286">
        <v>0</v>
      </c>
      <c r="J20" s="286">
        <v>38</v>
      </c>
      <c r="K20" s="286">
        <v>0</v>
      </c>
      <c r="L20" s="286">
        <v>34</v>
      </c>
      <c r="M20" s="286">
        <v>0</v>
      </c>
      <c r="N20" s="286">
        <v>36</v>
      </c>
      <c r="O20" s="348">
        <f t="shared" si="0"/>
        <v>0</v>
      </c>
      <c r="P20" s="348">
        <f t="shared" si="1"/>
        <v>252</v>
      </c>
      <c r="Q20" s="348">
        <f t="shared" si="2"/>
        <v>252</v>
      </c>
      <c r="R20" s="1056" t="s">
        <v>187</v>
      </c>
      <c r="S20" s="1056"/>
    </row>
    <row r="21" spans="1:21" ht="19.5" customHeight="1">
      <c r="A21" s="1081" t="s">
        <v>66</v>
      </c>
      <c r="B21" s="1081"/>
      <c r="C21" s="286">
        <v>97</v>
      </c>
      <c r="D21" s="286">
        <v>171</v>
      </c>
      <c r="E21" s="286">
        <v>110</v>
      </c>
      <c r="F21" s="286">
        <v>157</v>
      </c>
      <c r="G21" s="286">
        <v>79</v>
      </c>
      <c r="H21" s="286">
        <v>144</v>
      </c>
      <c r="I21" s="286">
        <v>89</v>
      </c>
      <c r="J21" s="286">
        <v>180</v>
      </c>
      <c r="K21" s="286">
        <v>105</v>
      </c>
      <c r="L21" s="286">
        <v>142</v>
      </c>
      <c r="M21" s="286">
        <v>81</v>
      </c>
      <c r="N21" s="286">
        <v>139</v>
      </c>
      <c r="O21" s="348">
        <f t="shared" si="0"/>
        <v>561</v>
      </c>
      <c r="P21" s="348">
        <f t="shared" si="1"/>
        <v>933</v>
      </c>
      <c r="Q21" s="348">
        <f t="shared" si="2"/>
        <v>1494</v>
      </c>
      <c r="R21" s="1056" t="s">
        <v>303</v>
      </c>
      <c r="S21" s="1056"/>
    </row>
    <row r="22" spans="1:21" ht="19.5" customHeight="1">
      <c r="A22" s="1081" t="s">
        <v>134</v>
      </c>
      <c r="B22" s="1081"/>
      <c r="C22" s="286">
        <v>135</v>
      </c>
      <c r="D22" s="286">
        <v>2</v>
      </c>
      <c r="E22" s="286">
        <v>130</v>
      </c>
      <c r="F22" s="286">
        <v>0</v>
      </c>
      <c r="G22" s="286">
        <v>153</v>
      </c>
      <c r="H22" s="286">
        <v>1</v>
      </c>
      <c r="I22" s="286">
        <v>154</v>
      </c>
      <c r="J22" s="286">
        <v>0</v>
      </c>
      <c r="K22" s="286">
        <v>175</v>
      </c>
      <c r="L22" s="286">
        <v>0</v>
      </c>
      <c r="M22" s="286">
        <v>112</v>
      </c>
      <c r="N22" s="286">
        <v>0</v>
      </c>
      <c r="O22" s="348">
        <f t="shared" si="0"/>
        <v>859</v>
      </c>
      <c r="P22" s="348">
        <f t="shared" si="1"/>
        <v>3</v>
      </c>
      <c r="Q22" s="348">
        <f t="shared" si="2"/>
        <v>862</v>
      </c>
      <c r="R22" s="1056" t="s">
        <v>304</v>
      </c>
      <c r="S22" s="1056"/>
    </row>
    <row r="23" spans="1:21" ht="19.5" customHeight="1">
      <c r="A23" s="1081" t="s">
        <v>68</v>
      </c>
      <c r="B23" s="1081"/>
      <c r="C23" s="286">
        <v>0</v>
      </c>
      <c r="D23" s="286">
        <v>34</v>
      </c>
      <c r="E23" s="286">
        <v>0</v>
      </c>
      <c r="F23" s="286">
        <v>34</v>
      </c>
      <c r="G23" s="286">
        <v>0</v>
      </c>
      <c r="H23" s="286">
        <v>40</v>
      </c>
      <c r="I23" s="286">
        <v>0</v>
      </c>
      <c r="J23" s="286">
        <v>29</v>
      </c>
      <c r="K23" s="286">
        <v>0</v>
      </c>
      <c r="L23" s="286">
        <v>30</v>
      </c>
      <c r="M23" s="286">
        <v>0</v>
      </c>
      <c r="N23" s="286">
        <v>19</v>
      </c>
      <c r="O23" s="348">
        <f t="shared" si="0"/>
        <v>0</v>
      </c>
      <c r="P23" s="348">
        <f t="shared" si="1"/>
        <v>186</v>
      </c>
      <c r="Q23" s="348">
        <f t="shared" si="2"/>
        <v>186</v>
      </c>
      <c r="R23" s="1056" t="s">
        <v>305</v>
      </c>
      <c r="S23" s="1056"/>
      <c r="U23" s="91" t="s">
        <v>256</v>
      </c>
    </row>
    <row r="24" spans="1:21" ht="19.5" customHeight="1">
      <c r="A24" s="1081" t="s">
        <v>69</v>
      </c>
      <c r="B24" s="1081"/>
      <c r="C24" s="286">
        <v>30</v>
      </c>
      <c r="D24" s="286">
        <v>42</v>
      </c>
      <c r="E24" s="286">
        <v>30</v>
      </c>
      <c r="F24" s="286">
        <v>32</v>
      </c>
      <c r="G24" s="286">
        <v>25</v>
      </c>
      <c r="H24" s="286">
        <v>26</v>
      </c>
      <c r="I24" s="286">
        <v>19</v>
      </c>
      <c r="J24" s="286">
        <v>23</v>
      </c>
      <c r="K24" s="286">
        <v>24</v>
      </c>
      <c r="L24" s="286">
        <v>38</v>
      </c>
      <c r="M24" s="286">
        <v>14</v>
      </c>
      <c r="N24" s="286">
        <v>23</v>
      </c>
      <c r="O24" s="348">
        <f t="shared" si="0"/>
        <v>142</v>
      </c>
      <c r="P24" s="348">
        <f t="shared" si="1"/>
        <v>184</v>
      </c>
      <c r="Q24" s="348">
        <f t="shared" si="2"/>
        <v>326</v>
      </c>
      <c r="R24" s="1056" t="s">
        <v>191</v>
      </c>
      <c r="S24" s="1056"/>
    </row>
    <row r="25" spans="1:21" ht="19.5" customHeight="1">
      <c r="A25" s="1081" t="s">
        <v>70</v>
      </c>
      <c r="B25" s="1081"/>
      <c r="C25" s="286">
        <v>0</v>
      </c>
      <c r="D25" s="286">
        <v>41</v>
      </c>
      <c r="E25" s="286">
        <v>1</v>
      </c>
      <c r="F25" s="286">
        <v>36</v>
      </c>
      <c r="G25" s="286">
        <v>1</v>
      </c>
      <c r="H25" s="286">
        <v>40</v>
      </c>
      <c r="I25" s="286">
        <v>0</v>
      </c>
      <c r="J25" s="286">
        <v>34</v>
      </c>
      <c r="K25" s="286">
        <v>0</v>
      </c>
      <c r="L25" s="286">
        <v>39</v>
      </c>
      <c r="M25" s="286">
        <v>0</v>
      </c>
      <c r="N25" s="286">
        <v>32</v>
      </c>
      <c r="O25" s="348">
        <f t="shared" si="0"/>
        <v>2</v>
      </c>
      <c r="P25" s="348">
        <f t="shared" si="1"/>
        <v>222</v>
      </c>
      <c r="Q25" s="348">
        <f t="shared" si="2"/>
        <v>224</v>
      </c>
      <c r="R25" s="1056" t="s">
        <v>192</v>
      </c>
      <c r="S25" s="1056"/>
    </row>
    <row r="26" spans="1:21" ht="19.5" customHeight="1">
      <c r="A26" s="1081" t="s">
        <v>71</v>
      </c>
      <c r="B26" s="1081"/>
      <c r="C26" s="286">
        <v>35</v>
      </c>
      <c r="D26" s="286">
        <v>47</v>
      </c>
      <c r="E26" s="286">
        <v>35</v>
      </c>
      <c r="F26" s="286">
        <v>62</v>
      </c>
      <c r="G26" s="286">
        <v>32</v>
      </c>
      <c r="H26" s="286">
        <v>55</v>
      </c>
      <c r="I26" s="286">
        <v>29</v>
      </c>
      <c r="J26" s="286">
        <v>55</v>
      </c>
      <c r="K26" s="286">
        <v>40</v>
      </c>
      <c r="L26" s="286">
        <v>40</v>
      </c>
      <c r="M26" s="286">
        <v>20</v>
      </c>
      <c r="N26" s="286">
        <v>35</v>
      </c>
      <c r="O26" s="348">
        <f t="shared" si="0"/>
        <v>191</v>
      </c>
      <c r="P26" s="348">
        <f t="shared" si="1"/>
        <v>294</v>
      </c>
      <c r="Q26" s="348">
        <f t="shared" si="2"/>
        <v>485</v>
      </c>
      <c r="R26" s="1056" t="s">
        <v>193</v>
      </c>
      <c r="S26" s="1056"/>
    </row>
    <row r="27" spans="1:21" ht="19.5" customHeight="1" thickBot="1">
      <c r="A27" s="1212" t="s">
        <v>72</v>
      </c>
      <c r="B27" s="1212"/>
      <c r="C27" s="405">
        <v>66</v>
      </c>
      <c r="D27" s="405">
        <v>31</v>
      </c>
      <c r="E27" s="405">
        <v>64</v>
      </c>
      <c r="F27" s="405">
        <v>36</v>
      </c>
      <c r="G27" s="405">
        <v>66</v>
      </c>
      <c r="H27" s="405">
        <v>28</v>
      </c>
      <c r="I27" s="405">
        <v>68</v>
      </c>
      <c r="J27" s="405">
        <v>30</v>
      </c>
      <c r="K27" s="405">
        <v>65</v>
      </c>
      <c r="L27" s="405">
        <v>30</v>
      </c>
      <c r="M27" s="405">
        <v>60</v>
      </c>
      <c r="N27" s="405">
        <v>40</v>
      </c>
      <c r="O27" s="365">
        <f t="shared" si="0"/>
        <v>389</v>
      </c>
      <c r="P27" s="365">
        <f t="shared" si="1"/>
        <v>195</v>
      </c>
      <c r="Q27" s="365">
        <f t="shared" si="2"/>
        <v>584</v>
      </c>
      <c r="R27" s="1193" t="s">
        <v>361</v>
      </c>
      <c r="S27" s="1193"/>
    </row>
    <row r="28" spans="1:21" ht="19.5" customHeight="1" thickBot="1">
      <c r="A28" s="1283" t="s">
        <v>32</v>
      </c>
      <c r="B28" s="1283"/>
      <c r="C28" s="404">
        <f>SUM(C8:C27)</f>
        <v>562</v>
      </c>
      <c r="D28" s="404">
        <f t="shared" ref="D28:Q28" si="3">SUM(D8:D27)</f>
        <v>831</v>
      </c>
      <c r="E28" s="404">
        <f t="shared" si="3"/>
        <v>524</v>
      </c>
      <c r="F28" s="404">
        <f t="shared" si="3"/>
        <v>769</v>
      </c>
      <c r="G28" s="404">
        <f t="shared" si="3"/>
        <v>515</v>
      </c>
      <c r="H28" s="404">
        <f t="shared" si="3"/>
        <v>777</v>
      </c>
      <c r="I28" s="404">
        <f t="shared" si="3"/>
        <v>512</v>
      </c>
      <c r="J28" s="404">
        <f t="shared" si="3"/>
        <v>742</v>
      </c>
      <c r="K28" s="404">
        <f t="shared" si="3"/>
        <v>587</v>
      </c>
      <c r="L28" s="404">
        <f t="shared" si="3"/>
        <v>731</v>
      </c>
      <c r="M28" s="404">
        <f t="shared" si="3"/>
        <v>429</v>
      </c>
      <c r="N28" s="404">
        <f t="shared" si="3"/>
        <v>594</v>
      </c>
      <c r="O28" s="404">
        <f t="shared" si="3"/>
        <v>3129</v>
      </c>
      <c r="P28" s="404">
        <f t="shared" si="3"/>
        <v>4444</v>
      </c>
      <c r="Q28" s="404">
        <f t="shared" si="3"/>
        <v>7573</v>
      </c>
      <c r="R28" s="1187" t="s">
        <v>175</v>
      </c>
      <c r="S28" s="1187"/>
    </row>
    <row r="29" spans="1:21" ht="13.5" thickTop="1">
      <c r="H29" s="91" t="s">
        <v>339</v>
      </c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</sheetData>
  <protectedRanges>
    <protectedRange sqref="D18:N18" name="نطاق1"/>
  </protectedRanges>
  <mergeCells count="51">
    <mergeCell ref="A1:S1"/>
    <mergeCell ref="A2:S2"/>
    <mergeCell ref="A3:B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M5:N5"/>
    <mergeCell ref="A8:B8"/>
    <mergeCell ref="R8:S8"/>
    <mergeCell ref="A9:B9"/>
    <mergeCell ref="R9:S9"/>
    <mergeCell ref="A10:B10"/>
    <mergeCell ref="R10:S10"/>
    <mergeCell ref="A11:B11"/>
    <mergeCell ref="R11:S11"/>
    <mergeCell ref="A12:A17"/>
    <mergeCell ref="S12:S17"/>
    <mergeCell ref="A18:B18"/>
    <mergeCell ref="R18:S18"/>
    <mergeCell ref="A19:B19"/>
    <mergeCell ref="R19:S19"/>
    <mergeCell ref="A20:B20"/>
    <mergeCell ref="R20:S20"/>
    <mergeCell ref="A21:B21"/>
    <mergeCell ref="R21:S21"/>
    <mergeCell ref="A22:B22"/>
    <mergeCell ref="R22:S22"/>
    <mergeCell ref="A23:B23"/>
    <mergeCell ref="R23:S23"/>
    <mergeCell ref="A24:B24"/>
    <mergeCell ref="R24:S24"/>
    <mergeCell ref="A28:B28"/>
    <mergeCell ref="R28:S28"/>
    <mergeCell ref="A25:B25"/>
    <mergeCell ref="R25:S25"/>
    <mergeCell ref="A26:B26"/>
    <mergeCell ref="R26:S26"/>
    <mergeCell ref="A27:B27"/>
    <mergeCell ref="R27:S27"/>
  </mergeCells>
  <printOptions horizontalCentered="1"/>
  <pageMargins left="0.25" right="0.25" top="1" bottom="1" header="1" footer="1"/>
  <pageSetup paperSize="9" scale="80" firstPageNumber="36" orientation="landscape" useFirstPageNumber="1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1"/>
  </sheetPr>
  <dimension ref="A1:T114"/>
  <sheetViews>
    <sheetView rightToLeft="1" view="pageBreakPreview" zoomScale="80" zoomScaleSheetLayoutView="80" workbookViewId="0">
      <selection sqref="A1:Q1"/>
    </sheetView>
  </sheetViews>
  <sheetFormatPr defaultRowHeight="12.75"/>
  <cols>
    <col min="1" max="1" width="14.28515625" style="159" customWidth="1"/>
    <col min="2" max="2" width="7.7109375" style="159" customWidth="1"/>
    <col min="3" max="3" width="7.28515625" style="159" customWidth="1"/>
    <col min="4" max="4" width="8.85546875" style="159" customWidth="1"/>
    <col min="5" max="5" width="8.140625" style="159" customWidth="1"/>
    <col min="6" max="6" width="7.42578125" style="159" customWidth="1"/>
    <col min="7" max="7" width="7.5703125" style="159" customWidth="1"/>
    <col min="8" max="8" width="7.28515625" style="159" customWidth="1"/>
    <col min="9" max="9" width="8" style="159" customWidth="1"/>
    <col min="10" max="10" width="7.28515625" style="159" customWidth="1"/>
    <col min="11" max="13" width="8.85546875" style="159" customWidth="1"/>
    <col min="14" max="14" width="8" style="159" customWidth="1"/>
    <col min="15" max="15" width="8.28515625" style="159" customWidth="1"/>
    <col min="16" max="16" width="8.85546875" style="159" customWidth="1"/>
    <col min="17" max="17" width="20.7109375" style="159" customWidth="1"/>
    <col min="18" max="16384" width="9.140625" style="159"/>
  </cols>
  <sheetData>
    <row r="1" spans="1:20" ht="29.25" customHeight="1">
      <c r="A1" s="1179" t="s">
        <v>917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</row>
    <row r="2" spans="1:20" ht="28.5" customHeight="1">
      <c r="A2" s="1180" t="s">
        <v>916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</row>
    <row r="3" spans="1:20" s="209" customFormat="1" ht="25.5" customHeight="1" thickBot="1">
      <c r="A3" s="1048" t="s">
        <v>1274</v>
      </c>
      <c r="B3" s="1048"/>
      <c r="C3" s="273"/>
      <c r="D3" s="273"/>
      <c r="E3" s="273"/>
      <c r="F3" s="273"/>
      <c r="G3" s="273"/>
      <c r="H3" s="273"/>
      <c r="I3" s="273"/>
      <c r="J3" s="214"/>
      <c r="K3" s="214"/>
      <c r="L3" s="214"/>
      <c r="M3" s="214"/>
      <c r="N3" s="214"/>
      <c r="P3" s="338"/>
      <c r="Q3" s="338" t="s">
        <v>995</v>
      </c>
      <c r="T3" s="209" t="s">
        <v>256</v>
      </c>
    </row>
    <row r="4" spans="1:20" ht="29.25" customHeight="1" thickTop="1">
      <c r="A4" s="1439" t="s">
        <v>25</v>
      </c>
      <c r="B4" s="1441" t="s">
        <v>26</v>
      </c>
      <c r="C4" s="1441"/>
      <c r="D4" s="1441" t="s">
        <v>27</v>
      </c>
      <c r="E4" s="1441"/>
      <c r="F4" s="1441" t="s">
        <v>28</v>
      </c>
      <c r="G4" s="1441"/>
      <c r="H4" s="1441" t="s">
        <v>29</v>
      </c>
      <c r="I4" s="1441"/>
      <c r="J4" s="1441" t="s">
        <v>30</v>
      </c>
      <c r="K4" s="1441"/>
      <c r="L4" s="1441" t="s">
        <v>31</v>
      </c>
      <c r="M4" s="1441"/>
      <c r="N4" s="1441" t="s">
        <v>32</v>
      </c>
      <c r="O4" s="1441"/>
      <c r="P4" s="927"/>
      <c r="Q4" s="1307" t="s">
        <v>221</v>
      </c>
    </row>
    <row r="5" spans="1:20" ht="24" customHeight="1">
      <c r="A5" s="1179"/>
      <c r="B5" s="1183" t="s">
        <v>245</v>
      </c>
      <c r="C5" s="1183"/>
      <c r="D5" s="1183" t="s">
        <v>246</v>
      </c>
      <c r="E5" s="1183"/>
      <c r="F5" s="1183" t="s">
        <v>247</v>
      </c>
      <c r="G5" s="1183"/>
      <c r="H5" s="1183" t="s">
        <v>248</v>
      </c>
      <c r="I5" s="1183"/>
      <c r="J5" s="1183" t="s">
        <v>244</v>
      </c>
      <c r="K5" s="1183"/>
      <c r="L5" s="1183" t="s">
        <v>249</v>
      </c>
      <c r="M5" s="1183"/>
      <c r="N5" s="1183" t="s">
        <v>175</v>
      </c>
      <c r="O5" s="1183"/>
      <c r="P5" s="1183"/>
      <c r="Q5" s="1183"/>
    </row>
    <row r="6" spans="1:20" ht="31.5" customHeight="1">
      <c r="A6" s="1179"/>
      <c r="B6" s="956" t="s">
        <v>33</v>
      </c>
      <c r="C6" s="943" t="s">
        <v>34</v>
      </c>
      <c r="D6" s="956" t="s">
        <v>33</v>
      </c>
      <c r="E6" s="943" t="s">
        <v>34</v>
      </c>
      <c r="F6" s="956" t="s">
        <v>33</v>
      </c>
      <c r="G6" s="943" t="s">
        <v>34</v>
      </c>
      <c r="H6" s="956" t="s">
        <v>33</v>
      </c>
      <c r="I6" s="943" t="s">
        <v>34</v>
      </c>
      <c r="J6" s="956" t="s">
        <v>33</v>
      </c>
      <c r="K6" s="943" t="s">
        <v>34</v>
      </c>
      <c r="L6" s="956" t="s">
        <v>33</v>
      </c>
      <c r="M6" s="943" t="s">
        <v>34</v>
      </c>
      <c r="N6" s="956" t="s">
        <v>33</v>
      </c>
      <c r="O6" s="943" t="s">
        <v>34</v>
      </c>
      <c r="P6" s="949" t="s">
        <v>35</v>
      </c>
      <c r="Q6" s="1183"/>
    </row>
    <row r="7" spans="1:20" ht="21.75" customHeight="1" thickBot="1">
      <c r="A7" s="1440"/>
      <c r="B7" s="974" t="s">
        <v>180</v>
      </c>
      <c r="C7" s="948" t="s">
        <v>179</v>
      </c>
      <c r="D7" s="974" t="s">
        <v>180</v>
      </c>
      <c r="E7" s="948" t="s">
        <v>179</v>
      </c>
      <c r="F7" s="974" t="s">
        <v>180</v>
      </c>
      <c r="G7" s="948" t="s">
        <v>179</v>
      </c>
      <c r="H7" s="974" t="s">
        <v>180</v>
      </c>
      <c r="I7" s="948" t="s">
        <v>179</v>
      </c>
      <c r="J7" s="974" t="s">
        <v>180</v>
      </c>
      <c r="K7" s="948" t="s">
        <v>179</v>
      </c>
      <c r="L7" s="974" t="s">
        <v>180</v>
      </c>
      <c r="M7" s="948" t="s">
        <v>179</v>
      </c>
      <c r="N7" s="974" t="s">
        <v>180</v>
      </c>
      <c r="O7" s="948" t="s">
        <v>179</v>
      </c>
      <c r="P7" s="975" t="s">
        <v>175</v>
      </c>
      <c r="Q7" s="1308"/>
    </row>
    <row r="8" spans="1:20" ht="27.75" customHeight="1">
      <c r="A8" s="328" t="s">
        <v>332</v>
      </c>
      <c r="B8" s="234">
        <v>29</v>
      </c>
      <c r="C8" s="234">
        <v>50</v>
      </c>
      <c r="D8" s="234">
        <v>0</v>
      </c>
      <c r="E8" s="234">
        <v>0</v>
      </c>
      <c r="F8" s="234">
        <v>0</v>
      </c>
      <c r="G8" s="234">
        <v>0</v>
      </c>
      <c r="H8" s="234">
        <v>0</v>
      </c>
      <c r="I8" s="234">
        <v>0</v>
      </c>
      <c r="J8" s="234">
        <v>0</v>
      </c>
      <c r="K8" s="234">
        <v>0</v>
      </c>
      <c r="L8" s="234">
        <v>0</v>
      </c>
      <c r="M8" s="234">
        <v>0</v>
      </c>
      <c r="N8" s="234">
        <f>SUM(B8,D8,F8,H8,J8,L8)</f>
        <v>29</v>
      </c>
      <c r="O8" s="234">
        <f>SUM(C8,E8,G8,I8,K8,M8)</f>
        <v>50</v>
      </c>
      <c r="P8" s="234">
        <f>SUM(N8:O8)</f>
        <v>79</v>
      </c>
      <c r="Q8" s="867" t="s">
        <v>208</v>
      </c>
    </row>
    <row r="9" spans="1:20" ht="27.75" customHeight="1">
      <c r="A9" s="329" t="s">
        <v>123</v>
      </c>
      <c r="B9" s="398">
        <v>477</v>
      </c>
      <c r="C9" s="398">
        <v>678</v>
      </c>
      <c r="D9" s="398">
        <v>0</v>
      </c>
      <c r="E9" s="398">
        <v>0</v>
      </c>
      <c r="F9" s="398">
        <v>0</v>
      </c>
      <c r="G9" s="398">
        <v>0</v>
      </c>
      <c r="H9" s="398">
        <v>0</v>
      </c>
      <c r="I9" s="398">
        <v>0</v>
      </c>
      <c r="J9" s="398">
        <v>0</v>
      </c>
      <c r="K9" s="398">
        <v>0</v>
      </c>
      <c r="L9" s="398">
        <v>0</v>
      </c>
      <c r="M9" s="398">
        <v>0</v>
      </c>
      <c r="N9" s="398">
        <f t="shared" ref="N9:N18" si="0">SUM(B9,D9,F9,H9,J9,L9)</f>
        <v>477</v>
      </c>
      <c r="O9" s="398">
        <f t="shared" ref="O9:O18" si="1">SUM(C9,E9,G9,I9,K9,M9)</f>
        <v>678</v>
      </c>
      <c r="P9" s="398">
        <f t="shared" ref="P9:P18" si="2">SUM(N9:O9)</f>
        <v>1155</v>
      </c>
      <c r="Q9" s="868" t="s">
        <v>314</v>
      </c>
    </row>
    <row r="10" spans="1:20" ht="27.75" customHeight="1">
      <c r="A10" s="329" t="s">
        <v>124</v>
      </c>
      <c r="B10" s="398">
        <v>48</v>
      </c>
      <c r="C10" s="398">
        <v>89</v>
      </c>
      <c r="D10" s="398">
        <v>399</v>
      </c>
      <c r="E10" s="398">
        <v>451</v>
      </c>
      <c r="F10" s="398">
        <v>0</v>
      </c>
      <c r="G10" s="398">
        <v>0</v>
      </c>
      <c r="H10" s="398">
        <v>0</v>
      </c>
      <c r="I10" s="398">
        <v>0</v>
      </c>
      <c r="J10" s="398">
        <v>0</v>
      </c>
      <c r="K10" s="398">
        <v>0</v>
      </c>
      <c r="L10" s="398">
        <v>0</v>
      </c>
      <c r="M10" s="398">
        <v>0</v>
      </c>
      <c r="N10" s="398">
        <f t="shared" si="0"/>
        <v>447</v>
      </c>
      <c r="O10" s="398">
        <f t="shared" si="1"/>
        <v>540</v>
      </c>
      <c r="P10" s="398">
        <f t="shared" si="2"/>
        <v>987</v>
      </c>
      <c r="Q10" s="868" t="s">
        <v>315</v>
      </c>
    </row>
    <row r="11" spans="1:20" ht="27.75" customHeight="1">
      <c r="A11" s="329" t="s">
        <v>255</v>
      </c>
      <c r="B11" s="398">
        <v>5</v>
      </c>
      <c r="C11" s="398">
        <v>11</v>
      </c>
      <c r="D11" s="398">
        <v>104</v>
      </c>
      <c r="E11" s="398">
        <v>301</v>
      </c>
      <c r="F11" s="398">
        <v>362</v>
      </c>
      <c r="G11" s="398">
        <v>390</v>
      </c>
      <c r="H11" s="398">
        <v>0</v>
      </c>
      <c r="I11" s="398">
        <v>0</v>
      </c>
      <c r="J11" s="398">
        <v>0</v>
      </c>
      <c r="K11" s="398">
        <v>0</v>
      </c>
      <c r="L11" s="398">
        <v>0</v>
      </c>
      <c r="M11" s="398">
        <v>0</v>
      </c>
      <c r="N11" s="398">
        <f t="shared" si="0"/>
        <v>471</v>
      </c>
      <c r="O11" s="398">
        <f t="shared" si="1"/>
        <v>702</v>
      </c>
      <c r="P11" s="398">
        <f t="shared" si="2"/>
        <v>1173</v>
      </c>
      <c r="Q11" s="868" t="s">
        <v>212</v>
      </c>
    </row>
    <row r="12" spans="1:20" ht="27.75" customHeight="1">
      <c r="A12" s="329" t="s">
        <v>126</v>
      </c>
      <c r="B12" s="398">
        <v>1</v>
      </c>
      <c r="C12" s="398">
        <v>3</v>
      </c>
      <c r="D12" s="398">
        <v>11</v>
      </c>
      <c r="E12" s="398">
        <v>12</v>
      </c>
      <c r="F12" s="398">
        <v>126</v>
      </c>
      <c r="G12" s="398">
        <v>271</v>
      </c>
      <c r="H12" s="398">
        <v>369</v>
      </c>
      <c r="I12" s="398">
        <v>301</v>
      </c>
      <c r="J12" s="398">
        <v>0</v>
      </c>
      <c r="K12" s="398">
        <v>0</v>
      </c>
      <c r="L12" s="398">
        <v>0</v>
      </c>
      <c r="M12" s="398">
        <v>0</v>
      </c>
      <c r="N12" s="398">
        <f t="shared" si="0"/>
        <v>507</v>
      </c>
      <c r="O12" s="398">
        <f t="shared" si="1"/>
        <v>587</v>
      </c>
      <c r="P12" s="398">
        <f t="shared" si="2"/>
        <v>1094</v>
      </c>
      <c r="Q12" s="868" t="s">
        <v>213</v>
      </c>
    </row>
    <row r="13" spans="1:20" ht="27.75" customHeight="1">
      <c r="A13" s="329" t="s">
        <v>127</v>
      </c>
      <c r="B13" s="398">
        <v>2</v>
      </c>
      <c r="C13" s="398">
        <v>0</v>
      </c>
      <c r="D13" s="398">
        <v>7</v>
      </c>
      <c r="E13" s="398">
        <v>5</v>
      </c>
      <c r="F13" s="398">
        <v>18</v>
      </c>
      <c r="G13" s="398">
        <v>108</v>
      </c>
      <c r="H13" s="398">
        <v>113</v>
      </c>
      <c r="I13" s="398">
        <v>390</v>
      </c>
      <c r="J13" s="398">
        <v>367</v>
      </c>
      <c r="K13" s="398">
        <v>256</v>
      </c>
      <c r="L13" s="398">
        <v>0</v>
      </c>
      <c r="M13" s="398">
        <v>0</v>
      </c>
      <c r="N13" s="398">
        <f t="shared" si="0"/>
        <v>507</v>
      </c>
      <c r="O13" s="398">
        <f t="shared" si="1"/>
        <v>759</v>
      </c>
      <c r="P13" s="398">
        <f t="shared" si="2"/>
        <v>1266</v>
      </c>
      <c r="Q13" s="868" t="s">
        <v>214</v>
      </c>
    </row>
    <row r="14" spans="1:20" ht="27.75" customHeight="1">
      <c r="A14" s="329" t="s">
        <v>36</v>
      </c>
      <c r="B14" s="398">
        <v>0</v>
      </c>
      <c r="C14" s="398">
        <v>0</v>
      </c>
      <c r="D14" s="398">
        <v>3</v>
      </c>
      <c r="E14" s="398">
        <v>0</v>
      </c>
      <c r="F14" s="398">
        <v>5</v>
      </c>
      <c r="G14" s="398">
        <v>7</v>
      </c>
      <c r="H14" s="398">
        <v>20</v>
      </c>
      <c r="I14" s="398">
        <v>33</v>
      </c>
      <c r="J14" s="398">
        <v>156</v>
      </c>
      <c r="K14" s="398">
        <v>388</v>
      </c>
      <c r="L14" s="398">
        <v>283</v>
      </c>
      <c r="M14" s="398">
        <v>257</v>
      </c>
      <c r="N14" s="398">
        <f t="shared" si="0"/>
        <v>467</v>
      </c>
      <c r="O14" s="398">
        <f t="shared" si="1"/>
        <v>685</v>
      </c>
      <c r="P14" s="398">
        <f t="shared" si="2"/>
        <v>1152</v>
      </c>
      <c r="Q14" s="868" t="s">
        <v>215</v>
      </c>
    </row>
    <row r="15" spans="1:20" ht="27.75" customHeight="1">
      <c r="A15" s="329" t="s">
        <v>37</v>
      </c>
      <c r="B15" s="398">
        <v>0</v>
      </c>
      <c r="C15" s="398">
        <v>0</v>
      </c>
      <c r="D15" s="398">
        <v>0</v>
      </c>
      <c r="E15" s="398">
        <v>0</v>
      </c>
      <c r="F15" s="398">
        <v>4</v>
      </c>
      <c r="G15" s="398">
        <v>1</v>
      </c>
      <c r="H15" s="398">
        <v>4</v>
      </c>
      <c r="I15" s="398">
        <v>14</v>
      </c>
      <c r="J15" s="398">
        <v>31</v>
      </c>
      <c r="K15" s="398">
        <v>53</v>
      </c>
      <c r="L15" s="398">
        <v>113</v>
      </c>
      <c r="M15" s="398">
        <v>285</v>
      </c>
      <c r="N15" s="398">
        <f t="shared" si="0"/>
        <v>152</v>
      </c>
      <c r="O15" s="398">
        <f t="shared" si="1"/>
        <v>353</v>
      </c>
      <c r="P15" s="398">
        <f t="shared" si="2"/>
        <v>505</v>
      </c>
      <c r="Q15" s="868" t="s">
        <v>316</v>
      </c>
    </row>
    <row r="16" spans="1:20" ht="27.75" customHeight="1">
      <c r="A16" s="329" t="s">
        <v>38</v>
      </c>
      <c r="B16" s="398">
        <v>0</v>
      </c>
      <c r="C16" s="398">
        <v>0</v>
      </c>
      <c r="D16" s="398">
        <v>0</v>
      </c>
      <c r="E16" s="398">
        <v>0</v>
      </c>
      <c r="F16" s="398">
        <v>0</v>
      </c>
      <c r="G16" s="398">
        <v>0</v>
      </c>
      <c r="H16" s="398">
        <v>6</v>
      </c>
      <c r="I16" s="398">
        <v>4</v>
      </c>
      <c r="J16" s="398">
        <v>20</v>
      </c>
      <c r="K16" s="398">
        <v>20</v>
      </c>
      <c r="L16" s="398">
        <v>19</v>
      </c>
      <c r="M16" s="398">
        <v>34</v>
      </c>
      <c r="N16" s="398">
        <f t="shared" si="0"/>
        <v>45</v>
      </c>
      <c r="O16" s="398">
        <f t="shared" si="1"/>
        <v>58</v>
      </c>
      <c r="P16" s="398">
        <f t="shared" si="2"/>
        <v>103</v>
      </c>
      <c r="Q16" s="868" t="s">
        <v>217</v>
      </c>
    </row>
    <row r="17" spans="1:17" ht="27.75" customHeight="1">
      <c r="A17" s="329" t="s">
        <v>39</v>
      </c>
      <c r="B17" s="398">
        <v>0</v>
      </c>
      <c r="C17" s="398">
        <v>0</v>
      </c>
      <c r="D17" s="398">
        <v>0</v>
      </c>
      <c r="E17" s="398">
        <v>0</v>
      </c>
      <c r="F17" s="398">
        <v>0</v>
      </c>
      <c r="G17" s="398">
        <v>0</v>
      </c>
      <c r="H17" s="398">
        <v>0</v>
      </c>
      <c r="I17" s="398">
        <v>0</v>
      </c>
      <c r="J17" s="398">
        <v>13</v>
      </c>
      <c r="K17" s="398">
        <v>14</v>
      </c>
      <c r="L17" s="398">
        <v>8</v>
      </c>
      <c r="M17" s="398">
        <v>14</v>
      </c>
      <c r="N17" s="398">
        <f t="shared" si="0"/>
        <v>21</v>
      </c>
      <c r="O17" s="398">
        <f t="shared" si="1"/>
        <v>28</v>
      </c>
      <c r="P17" s="398">
        <f t="shared" si="2"/>
        <v>49</v>
      </c>
      <c r="Q17" s="868" t="s">
        <v>218</v>
      </c>
    </row>
    <row r="18" spans="1:17" ht="27.75" customHeight="1" thickBot="1">
      <c r="A18" s="328" t="s">
        <v>257</v>
      </c>
      <c r="B18" s="928">
        <v>0</v>
      </c>
      <c r="C18" s="928">
        <v>0</v>
      </c>
      <c r="D18" s="928">
        <v>0</v>
      </c>
      <c r="E18" s="928">
        <v>0</v>
      </c>
      <c r="F18" s="928">
        <v>0</v>
      </c>
      <c r="G18" s="928">
        <v>0</v>
      </c>
      <c r="H18" s="928">
        <v>0</v>
      </c>
      <c r="I18" s="928">
        <v>0</v>
      </c>
      <c r="J18" s="928">
        <v>0</v>
      </c>
      <c r="K18" s="928">
        <v>0</v>
      </c>
      <c r="L18" s="339">
        <v>6</v>
      </c>
      <c r="M18" s="339">
        <v>4</v>
      </c>
      <c r="N18" s="339">
        <f t="shared" si="0"/>
        <v>6</v>
      </c>
      <c r="O18" s="339">
        <f t="shared" si="1"/>
        <v>4</v>
      </c>
      <c r="P18" s="339">
        <f t="shared" si="2"/>
        <v>10</v>
      </c>
      <c r="Q18" s="867" t="s">
        <v>239</v>
      </c>
    </row>
    <row r="19" spans="1:17" ht="27.75" customHeight="1" thickBot="1">
      <c r="A19" s="925" t="s">
        <v>32</v>
      </c>
      <c r="B19" s="929">
        <f>SUM(B8:B18)</f>
        <v>562</v>
      </c>
      <c r="C19" s="929">
        <f t="shared" ref="C19:P19" si="3">SUM(C8:C18)</f>
        <v>831</v>
      </c>
      <c r="D19" s="929">
        <f t="shared" si="3"/>
        <v>524</v>
      </c>
      <c r="E19" s="929">
        <f t="shared" si="3"/>
        <v>769</v>
      </c>
      <c r="F19" s="929">
        <f t="shared" si="3"/>
        <v>515</v>
      </c>
      <c r="G19" s="929">
        <f t="shared" si="3"/>
        <v>777</v>
      </c>
      <c r="H19" s="929">
        <f t="shared" si="3"/>
        <v>512</v>
      </c>
      <c r="I19" s="929">
        <f t="shared" si="3"/>
        <v>742</v>
      </c>
      <c r="J19" s="929">
        <f t="shared" si="3"/>
        <v>587</v>
      </c>
      <c r="K19" s="929">
        <f t="shared" si="3"/>
        <v>731</v>
      </c>
      <c r="L19" s="929">
        <f t="shared" si="3"/>
        <v>429</v>
      </c>
      <c r="M19" s="929">
        <f t="shared" si="3"/>
        <v>594</v>
      </c>
      <c r="N19" s="929">
        <f t="shared" si="3"/>
        <v>3129</v>
      </c>
      <c r="O19" s="929">
        <f t="shared" si="3"/>
        <v>4444</v>
      </c>
      <c r="P19" s="929">
        <f t="shared" si="3"/>
        <v>7573</v>
      </c>
      <c r="Q19" s="930" t="s">
        <v>175</v>
      </c>
    </row>
    <row r="20" spans="1:17" ht="16.5" thickTop="1">
      <c r="A20" s="212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637"/>
    </row>
    <row r="111" spans="3:12"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</row>
    <row r="112" spans="3:12"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</row>
    <row r="113" spans="3:12"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</row>
    <row r="114" spans="3:12"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</row>
  </sheetData>
  <customSheetViews>
    <customSheetView guid="{95018BEE-3C9F-4B61-A7BF-FBFA21A07B6A}">
      <selection activeCell="N34" sqref="N34"/>
      <pageMargins left="0.7" right="0.7" top="0.75" bottom="0.75" header="0.3" footer="0.3"/>
    </customSheetView>
  </customSheetViews>
  <mergeCells count="19">
    <mergeCell ref="L4:M4"/>
    <mergeCell ref="A1:Q1"/>
    <mergeCell ref="A2:Q2"/>
    <mergeCell ref="H5:I5"/>
    <mergeCell ref="J5:K5"/>
    <mergeCell ref="A3:B3"/>
    <mergeCell ref="A4:A7"/>
    <mergeCell ref="Q4:Q7"/>
    <mergeCell ref="L5:M5"/>
    <mergeCell ref="N5:P5"/>
    <mergeCell ref="N4:O4"/>
    <mergeCell ref="B5:C5"/>
    <mergeCell ref="D5:E5"/>
    <mergeCell ref="F5:G5"/>
    <mergeCell ref="B4:C4"/>
    <mergeCell ref="D4:E4"/>
    <mergeCell ref="F4:G4"/>
    <mergeCell ref="H4:I4"/>
    <mergeCell ref="J4:K4"/>
  </mergeCells>
  <printOptions horizontalCentered="1"/>
  <pageMargins left="1" right="1" top="1" bottom="1" header="1" footer="1"/>
  <pageSetup paperSize="9" scale="80" firstPageNumber="109" orientation="landscape" useFirstPageNumber="1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1"/>
  </sheetPr>
  <dimension ref="A1:AH84"/>
  <sheetViews>
    <sheetView rightToLeft="1" view="pageBreakPreview" zoomScale="80" zoomScaleSheetLayoutView="80" workbookViewId="0">
      <selection activeCell="V1" sqref="V1"/>
    </sheetView>
  </sheetViews>
  <sheetFormatPr defaultRowHeight="12.75"/>
  <cols>
    <col min="1" max="1" width="4.5703125" style="159" customWidth="1"/>
    <col min="2" max="2" width="11.140625" style="159" customWidth="1"/>
    <col min="3" max="16" width="8.28515625" style="159" customWidth="1"/>
    <col min="17" max="17" width="16" style="159" customWidth="1"/>
    <col min="18" max="18" width="4.7109375" style="159" customWidth="1"/>
    <col min="19" max="19" width="4.5703125" style="159" customWidth="1"/>
    <col min="20" max="20" width="13.42578125" style="159" customWidth="1"/>
    <col min="21" max="31" width="9.85546875" style="159" customWidth="1"/>
    <col min="32" max="32" width="16.140625" style="159" customWidth="1"/>
    <col min="33" max="33" width="4.42578125" style="159" customWidth="1"/>
    <col min="34" max="34" width="9.140625" style="159" hidden="1" customWidth="1"/>
    <col min="35" max="16384" width="9.140625" style="159"/>
  </cols>
  <sheetData>
    <row r="1" spans="1:33" ht="31.5" customHeight="1">
      <c r="A1" s="1179" t="s">
        <v>918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T1" s="159" t="s">
        <v>256</v>
      </c>
    </row>
    <row r="2" spans="1:33" ht="18" customHeight="1">
      <c r="A2" s="1180" t="s">
        <v>919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</row>
    <row r="3" spans="1:33" ht="16.5" customHeight="1" thickBot="1">
      <c r="A3" s="1070" t="s">
        <v>1275</v>
      </c>
      <c r="B3" s="1070"/>
      <c r="C3" s="107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1188" t="s">
        <v>1276</v>
      </c>
      <c r="Q3" s="1188"/>
      <c r="R3" s="1188"/>
      <c r="S3" s="1070" t="s">
        <v>1277</v>
      </c>
      <c r="T3" s="1070"/>
      <c r="U3" s="1070"/>
      <c r="V3" s="1070"/>
      <c r="W3" s="1070"/>
      <c r="X3" s="324"/>
      <c r="Y3" s="324"/>
      <c r="Z3" s="324"/>
      <c r="AA3" s="324"/>
      <c r="AB3" s="324"/>
      <c r="AC3" s="324"/>
      <c r="AD3" s="324"/>
      <c r="AE3" s="1188" t="s">
        <v>1278</v>
      </c>
      <c r="AF3" s="1188"/>
      <c r="AG3" s="1188"/>
    </row>
    <row r="4" spans="1:33" ht="21.75" customHeight="1" thickTop="1">
      <c r="A4" s="1397" t="s">
        <v>114</v>
      </c>
      <c r="B4" s="1397"/>
      <c r="C4" s="1397" t="s">
        <v>41</v>
      </c>
      <c r="D4" s="1397"/>
      <c r="E4" s="1397" t="s">
        <v>42</v>
      </c>
      <c r="F4" s="1397"/>
      <c r="G4" s="1397" t="s">
        <v>43</v>
      </c>
      <c r="H4" s="1397"/>
      <c r="I4" s="1397" t="s">
        <v>73</v>
      </c>
      <c r="J4" s="1397"/>
      <c r="K4" s="1397" t="s">
        <v>44</v>
      </c>
      <c r="L4" s="1397"/>
      <c r="M4" s="1397" t="s">
        <v>74</v>
      </c>
      <c r="N4" s="1397"/>
      <c r="O4" s="1397" t="s">
        <v>77</v>
      </c>
      <c r="P4" s="1397"/>
      <c r="Q4" s="1074" t="s">
        <v>174</v>
      </c>
      <c r="R4" s="1074"/>
      <c r="S4" s="1397" t="s">
        <v>114</v>
      </c>
      <c r="T4" s="1397"/>
      <c r="U4" s="1397" t="s">
        <v>141</v>
      </c>
      <c r="V4" s="1397"/>
      <c r="W4" s="1397" t="s">
        <v>142</v>
      </c>
      <c r="X4" s="1397"/>
      <c r="Y4" s="1397" t="s">
        <v>143</v>
      </c>
      <c r="Z4" s="1397"/>
      <c r="AA4" s="1397" t="s">
        <v>144</v>
      </c>
      <c r="AB4" s="1397"/>
      <c r="AC4" s="1397" t="s">
        <v>32</v>
      </c>
      <c r="AD4" s="1397"/>
      <c r="AE4" s="1397"/>
      <c r="AF4" s="1445" t="s">
        <v>174</v>
      </c>
      <c r="AG4" s="1445"/>
    </row>
    <row r="5" spans="1:33" ht="21.75" customHeight="1">
      <c r="A5" s="1443"/>
      <c r="B5" s="1443"/>
      <c r="C5" s="1398" t="s">
        <v>208</v>
      </c>
      <c r="D5" s="1398"/>
      <c r="E5" s="1398" t="s">
        <v>210</v>
      </c>
      <c r="F5" s="1398"/>
      <c r="G5" s="1398" t="s">
        <v>220</v>
      </c>
      <c r="H5" s="1398"/>
      <c r="I5" s="1398" t="s">
        <v>236</v>
      </c>
      <c r="J5" s="1398"/>
      <c r="K5" s="1398" t="s">
        <v>235</v>
      </c>
      <c r="L5" s="1398"/>
      <c r="M5" s="1398" t="s">
        <v>228</v>
      </c>
      <c r="N5" s="1398"/>
      <c r="O5" s="1398" t="s">
        <v>229</v>
      </c>
      <c r="P5" s="1398"/>
      <c r="Q5" s="1096"/>
      <c r="R5" s="1096"/>
      <c r="S5" s="1443"/>
      <c r="T5" s="1443"/>
      <c r="U5" s="1398" t="s">
        <v>216</v>
      </c>
      <c r="V5" s="1398"/>
      <c r="W5" s="1398" t="s">
        <v>217</v>
      </c>
      <c r="X5" s="1398"/>
      <c r="Y5" s="1398" t="s">
        <v>218</v>
      </c>
      <c r="Z5" s="1398"/>
      <c r="AA5" s="1398" t="s">
        <v>226</v>
      </c>
      <c r="AB5" s="1398"/>
      <c r="AC5" s="1398" t="s">
        <v>175</v>
      </c>
      <c r="AD5" s="1398"/>
      <c r="AE5" s="1398"/>
      <c r="AF5" s="1398"/>
      <c r="AG5" s="1398"/>
    </row>
    <row r="6" spans="1:33" ht="21.75" customHeight="1">
      <c r="A6" s="1443"/>
      <c r="B6" s="1443"/>
      <c r="C6" s="958" t="s">
        <v>33</v>
      </c>
      <c r="D6" s="958" t="s">
        <v>34</v>
      </c>
      <c r="E6" s="958" t="s">
        <v>33</v>
      </c>
      <c r="F6" s="958" t="s">
        <v>34</v>
      </c>
      <c r="G6" s="958" t="s">
        <v>33</v>
      </c>
      <c r="H6" s="958" t="s">
        <v>34</v>
      </c>
      <c r="I6" s="958" t="s">
        <v>33</v>
      </c>
      <c r="J6" s="958" t="s">
        <v>34</v>
      </c>
      <c r="K6" s="958" t="s">
        <v>33</v>
      </c>
      <c r="L6" s="958" t="s">
        <v>34</v>
      </c>
      <c r="M6" s="958" t="s">
        <v>33</v>
      </c>
      <c r="N6" s="958" t="s">
        <v>34</v>
      </c>
      <c r="O6" s="958" t="s">
        <v>33</v>
      </c>
      <c r="P6" s="958" t="s">
        <v>34</v>
      </c>
      <c r="Q6" s="1096"/>
      <c r="R6" s="1096"/>
      <c r="S6" s="1443"/>
      <c r="T6" s="1443"/>
      <c r="U6" s="958" t="s">
        <v>33</v>
      </c>
      <c r="V6" s="958" t="s">
        <v>34</v>
      </c>
      <c r="W6" s="958" t="s">
        <v>33</v>
      </c>
      <c r="X6" s="958" t="s">
        <v>34</v>
      </c>
      <c r="Y6" s="958" t="s">
        <v>33</v>
      </c>
      <c r="Z6" s="958" t="s">
        <v>34</v>
      </c>
      <c r="AA6" s="958" t="s">
        <v>33</v>
      </c>
      <c r="AB6" s="958" t="s">
        <v>34</v>
      </c>
      <c r="AC6" s="958" t="s">
        <v>33</v>
      </c>
      <c r="AD6" s="958" t="s">
        <v>34</v>
      </c>
      <c r="AE6" s="958" t="s">
        <v>32</v>
      </c>
      <c r="AF6" s="1398"/>
      <c r="AG6" s="1398"/>
    </row>
    <row r="7" spans="1:33" ht="21.75" customHeight="1" thickBot="1">
      <c r="A7" s="1444"/>
      <c r="B7" s="1444"/>
      <c r="C7" s="959" t="s">
        <v>180</v>
      </c>
      <c r="D7" s="959" t="s">
        <v>179</v>
      </c>
      <c r="E7" s="959" t="s">
        <v>179</v>
      </c>
      <c r="F7" s="959" t="s">
        <v>180</v>
      </c>
      <c r="G7" s="959" t="s">
        <v>180</v>
      </c>
      <c r="H7" s="959" t="s">
        <v>179</v>
      </c>
      <c r="I7" s="959" t="s">
        <v>179</v>
      </c>
      <c r="J7" s="959" t="s">
        <v>180</v>
      </c>
      <c r="K7" s="959" t="s">
        <v>180</v>
      </c>
      <c r="L7" s="959" t="s">
        <v>179</v>
      </c>
      <c r="M7" s="959" t="s">
        <v>180</v>
      </c>
      <c r="N7" s="959" t="s">
        <v>179</v>
      </c>
      <c r="O7" s="959" t="s">
        <v>180</v>
      </c>
      <c r="P7" s="959" t="s">
        <v>179</v>
      </c>
      <c r="Q7" s="1075"/>
      <c r="R7" s="1075"/>
      <c r="S7" s="1444"/>
      <c r="T7" s="1444"/>
      <c r="U7" s="959" t="s">
        <v>180</v>
      </c>
      <c r="V7" s="959" t="s">
        <v>179</v>
      </c>
      <c r="W7" s="959" t="s">
        <v>180</v>
      </c>
      <c r="X7" s="959" t="s">
        <v>179</v>
      </c>
      <c r="Y7" s="959" t="s">
        <v>243</v>
      </c>
      <c r="Z7" s="959" t="s">
        <v>179</v>
      </c>
      <c r="AA7" s="959" t="s">
        <v>180</v>
      </c>
      <c r="AB7" s="959" t="s">
        <v>179</v>
      </c>
      <c r="AC7" s="959" t="s">
        <v>180</v>
      </c>
      <c r="AD7" s="959" t="s">
        <v>179</v>
      </c>
      <c r="AE7" s="959" t="s">
        <v>175</v>
      </c>
      <c r="AF7" s="1446"/>
      <c r="AG7" s="1446"/>
    </row>
    <row r="8" spans="1:33" ht="20.25" customHeight="1">
      <c r="A8" s="1448" t="s">
        <v>52</v>
      </c>
      <c r="B8" s="1448"/>
      <c r="C8" s="377">
        <v>0</v>
      </c>
      <c r="D8" s="377">
        <v>0</v>
      </c>
      <c r="E8" s="377">
        <v>0</v>
      </c>
      <c r="F8" s="377">
        <v>0</v>
      </c>
      <c r="G8" s="377">
        <v>0</v>
      </c>
      <c r="H8" s="377">
        <v>0</v>
      </c>
      <c r="I8" s="377">
        <v>0</v>
      </c>
      <c r="J8" s="377">
        <v>0</v>
      </c>
      <c r="K8" s="377">
        <v>0</v>
      </c>
      <c r="L8" s="377">
        <v>0</v>
      </c>
      <c r="M8" s="377">
        <v>0</v>
      </c>
      <c r="N8" s="377">
        <v>0</v>
      </c>
      <c r="O8" s="377">
        <v>0</v>
      </c>
      <c r="P8" s="377">
        <v>0</v>
      </c>
      <c r="Q8" s="1130" t="s">
        <v>671</v>
      </c>
      <c r="R8" s="1130"/>
      <c r="S8" s="1448" t="s">
        <v>52</v>
      </c>
      <c r="T8" s="1448"/>
      <c r="U8" s="779">
        <v>0</v>
      </c>
      <c r="V8" s="779">
        <v>0</v>
      </c>
      <c r="W8" s="779">
        <v>0</v>
      </c>
      <c r="X8" s="779">
        <v>0</v>
      </c>
      <c r="Y8" s="779">
        <v>0</v>
      </c>
      <c r="Z8" s="779">
        <v>0</v>
      </c>
      <c r="AA8" s="779">
        <v>0</v>
      </c>
      <c r="AB8" s="779">
        <v>0</v>
      </c>
      <c r="AC8" s="779">
        <f>SUM(C8,E8,G8,I8,K8,M8,O8,U8,W8,Y8,AA8)</f>
        <v>0</v>
      </c>
      <c r="AD8" s="779">
        <f>SUM(D8,F8,H8,J8,L8,N8,P8,V8,X8,Z8,AB8)</f>
        <v>0</v>
      </c>
      <c r="AE8" s="779">
        <f>SUM(AC8:AD8)</f>
        <v>0</v>
      </c>
      <c r="AF8" s="1447" t="s">
        <v>671</v>
      </c>
      <c r="AG8" s="1447"/>
    </row>
    <row r="9" spans="1:33" ht="20.25" customHeight="1">
      <c r="A9" s="1400" t="s">
        <v>53</v>
      </c>
      <c r="B9" s="1400"/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1059" t="s">
        <v>302</v>
      </c>
      <c r="R9" s="1059"/>
      <c r="S9" s="331" t="s">
        <v>53</v>
      </c>
      <c r="T9" s="331"/>
      <c r="U9" s="375">
        <v>0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0">
        <f t="shared" ref="AC9:AC27" si="0">SUM(C9,E9,G9,I9,K9,M9,O9,U9,W9,Y9,AA9)</f>
        <v>0</v>
      </c>
      <c r="AD9" s="370">
        <f t="shared" ref="AD9:AD27" si="1">SUM(D9,F9,H9,J9,L9,N9,P9,V9,X9,Z9,AB9)</f>
        <v>0</v>
      </c>
      <c r="AE9" s="370">
        <f t="shared" ref="AE9:AE27" si="2">SUM(AC9:AD9)</f>
        <v>0</v>
      </c>
      <c r="AF9" s="1059" t="s">
        <v>302</v>
      </c>
      <c r="AG9" s="1059"/>
    </row>
    <row r="10" spans="1:33" ht="20.25" customHeight="1">
      <c r="A10" s="1400" t="s">
        <v>54</v>
      </c>
      <c r="B10" s="1400"/>
      <c r="C10" s="375">
        <v>0</v>
      </c>
      <c r="D10" s="375">
        <v>3</v>
      </c>
      <c r="E10" s="375">
        <v>1</v>
      </c>
      <c r="F10" s="375">
        <v>72</v>
      </c>
      <c r="G10" s="375">
        <v>2</v>
      </c>
      <c r="H10" s="375">
        <v>72</v>
      </c>
      <c r="I10" s="375">
        <v>0</v>
      </c>
      <c r="J10" s="375">
        <v>69</v>
      </c>
      <c r="K10" s="375">
        <v>0</v>
      </c>
      <c r="L10" s="375">
        <v>58</v>
      </c>
      <c r="M10" s="375">
        <v>0</v>
      </c>
      <c r="N10" s="375">
        <v>69</v>
      </c>
      <c r="O10" s="375">
        <v>0</v>
      </c>
      <c r="P10" s="375">
        <v>55</v>
      </c>
      <c r="Q10" s="1056" t="s">
        <v>184</v>
      </c>
      <c r="R10" s="1056"/>
      <c r="S10" s="1400" t="s">
        <v>54</v>
      </c>
      <c r="T10" s="1400"/>
      <c r="U10" s="375">
        <v>0</v>
      </c>
      <c r="V10" s="375">
        <v>11</v>
      </c>
      <c r="W10" s="375">
        <v>0</v>
      </c>
      <c r="X10" s="375">
        <v>1</v>
      </c>
      <c r="Y10" s="375">
        <v>0</v>
      </c>
      <c r="Z10" s="375">
        <v>2</v>
      </c>
      <c r="AA10" s="375">
        <v>0</v>
      </c>
      <c r="AB10" s="375">
        <v>0</v>
      </c>
      <c r="AC10" s="370">
        <f t="shared" si="0"/>
        <v>3</v>
      </c>
      <c r="AD10" s="370">
        <f t="shared" si="1"/>
        <v>412</v>
      </c>
      <c r="AE10" s="370">
        <f t="shared" si="2"/>
        <v>415</v>
      </c>
      <c r="AF10" s="1056" t="s">
        <v>184</v>
      </c>
      <c r="AG10" s="1056"/>
    </row>
    <row r="11" spans="1:33" ht="20.25" customHeight="1">
      <c r="A11" s="1400" t="s">
        <v>55</v>
      </c>
      <c r="B11" s="1400"/>
      <c r="C11" s="375">
        <v>2</v>
      </c>
      <c r="D11" s="375">
        <v>1</v>
      </c>
      <c r="E11" s="375">
        <v>18</v>
      </c>
      <c r="F11" s="375">
        <v>25</v>
      </c>
      <c r="G11" s="375">
        <v>13</v>
      </c>
      <c r="H11" s="375">
        <v>12</v>
      </c>
      <c r="I11" s="375">
        <v>22</v>
      </c>
      <c r="J11" s="375">
        <v>21</v>
      </c>
      <c r="K11" s="375">
        <v>28</v>
      </c>
      <c r="L11" s="375">
        <v>16</v>
      </c>
      <c r="M11" s="375">
        <v>19</v>
      </c>
      <c r="N11" s="375">
        <v>19</v>
      </c>
      <c r="O11" s="375">
        <v>15</v>
      </c>
      <c r="P11" s="375">
        <v>11</v>
      </c>
      <c r="Q11" s="1056" t="s">
        <v>185</v>
      </c>
      <c r="R11" s="1056"/>
      <c r="S11" s="1400" t="s">
        <v>55</v>
      </c>
      <c r="T11" s="1400"/>
      <c r="U11" s="375">
        <v>10</v>
      </c>
      <c r="V11" s="375">
        <v>8</v>
      </c>
      <c r="W11" s="375">
        <v>0</v>
      </c>
      <c r="X11" s="375">
        <v>4</v>
      </c>
      <c r="Y11" s="375">
        <v>0</v>
      </c>
      <c r="Z11" s="375">
        <v>2</v>
      </c>
      <c r="AA11" s="375">
        <v>0</v>
      </c>
      <c r="AB11" s="375">
        <v>0</v>
      </c>
      <c r="AC11" s="370">
        <f t="shared" si="0"/>
        <v>127</v>
      </c>
      <c r="AD11" s="370">
        <f t="shared" si="1"/>
        <v>119</v>
      </c>
      <c r="AE11" s="370">
        <f t="shared" si="2"/>
        <v>246</v>
      </c>
      <c r="AF11" s="1056" t="s">
        <v>185</v>
      </c>
      <c r="AG11" s="1056"/>
    </row>
    <row r="12" spans="1:33" ht="20.25" customHeight="1">
      <c r="A12" s="1071" t="s">
        <v>313</v>
      </c>
      <c r="B12" s="306" t="s">
        <v>282</v>
      </c>
      <c r="C12" s="375">
        <v>0</v>
      </c>
      <c r="D12" s="375">
        <v>3</v>
      </c>
      <c r="E12" s="375">
        <v>0</v>
      </c>
      <c r="F12" s="375">
        <v>25</v>
      </c>
      <c r="G12" s="375">
        <v>0</v>
      </c>
      <c r="H12" s="375">
        <v>18</v>
      </c>
      <c r="I12" s="375">
        <v>0</v>
      </c>
      <c r="J12" s="375">
        <v>36</v>
      </c>
      <c r="K12" s="375">
        <v>0</v>
      </c>
      <c r="L12" s="375">
        <v>25</v>
      </c>
      <c r="M12" s="375">
        <v>0</v>
      </c>
      <c r="N12" s="375">
        <v>38</v>
      </c>
      <c r="O12" s="375">
        <v>0</v>
      </c>
      <c r="P12" s="375">
        <v>37</v>
      </c>
      <c r="Q12" s="787" t="s">
        <v>306</v>
      </c>
      <c r="R12" s="1061" t="s">
        <v>173</v>
      </c>
      <c r="S12" s="1071" t="s">
        <v>313</v>
      </c>
      <c r="T12" s="332" t="s">
        <v>282</v>
      </c>
      <c r="U12" s="375">
        <v>0</v>
      </c>
      <c r="V12" s="375">
        <v>10</v>
      </c>
      <c r="W12" s="375">
        <v>0</v>
      </c>
      <c r="X12" s="375">
        <v>6</v>
      </c>
      <c r="Y12" s="375">
        <v>0</v>
      </c>
      <c r="Z12" s="375">
        <v>0</v>
      </c>
      <c r="AA12" s="375">
        <v>0</v>
      </c>
      <c r="AB12" s="375">
        <v>0</v>
      </c>
      <c r="AC12" s="370">
        <f t="shared" si="0"/>
        <v>0</v>
      </c>
      <c r="AD12" s="370">
        <f t="shared" si="1"/>
        <v>198</v>
      </c>
      <c r="AE12" s="370">
        <f t="shared" si="2"/>
        <v>198</v>
      </c>
      <c r="AF12" s="787" t="s">
        <v>306</v>
      </c>
      <c r="AG12" s="1061" t="s">
        <v>173</v>
      </c>
    </row>
    <row r="13" spans="1:33" ht="20.25" customHeight="1">
      <c r="A13" s="1071"/>
      <c r="B13" s="306" t="s">
        <v>283</v>
      </c>
      <c r="C13" s="375">
        <v>0</v>
      </c>
      <c r="D13" s="375">
        <v>3</v>
      </c>
      <c r="E13" s="375">
        <v>11</v>
      </c>
      <c r="F13" s="375">
        <v>65</v>
      </c>
      <c r="G13" s="375">
        <v>1</v>
      </c>
      <c r="H13" s="375">
        <v>29</v>
      </c>
      <c r="I13" s="375">
        <v>3</v>
      </c>
      <c r="J13" s="375">
        <v>106</v>
      </c>
      <c r="K13" s="375">
        <v>2</v>
      </c>
      <c r="L13" s="375">
        <v>25</v>
      </c>
      <c r="M13" s="375">
        <v>1</v>
      </c>
      <c r="N13" s="375">
        <v>61</v>
      </c>
      <c r="O13" s="375">
        <v>2</v>
      </c>
      <c r="P13" s="375">
        <v>84</v>
      </c>
      <c r="Q13" s="787" t="s">
        <v>307</v>
      </c>
      <c r="R13" s="1061"/>
      <c r="S13" s="1071"/>
      <c r="T13" s="332" t="s">
        <v>283</v>
      </c>
      <c r="U13" s="375">
        <v>0</v>
      </c>
      <c r="V13" s="375">
        <v>8</v>
      </c>
      <c r="W13" s="375">
        <v>0</v>
      </c>
      <c r="X13" s="375">
        <v>3</v>
      </c>
      <c r="Y13" s="375">
        <v>0</v>
      </c>
      <c r="Z13" s="375">
        <v>2</v>
      </c>
      <c r="AA13" s="375">
        <v>0</v>
      </c>
      <c r="AB13" s="375">
        <v>1</v>
      </c>
      <c r="AC13" s="370">
        <f t="shared" si="0"/>
        <v>20</v>
      </c>
      <c r="AD13" s="370">
        <f t="shared" si="1"/>
        <v>387</v>
      </c>
      <c r="AE13" s="370">
        <f t="shared" si="2"/>
        <v>407</v>
      </c>
      <c r="AF13" s="787" t="s">
        <v>307</v>
      </c>
      <c r="AG13" s="1061"/>
    </row>
    <row r="14" spans="1:33" ht="20.25" customHeight="1">
      <c r="A14" s="1071"/>
      <c r="B14" s="306" t="s">
        <v>284</v>
      </c>
      <c r="C14" s="375">
        <v>4</v>
      </c>
      <c r="D14" s="375">
        <v>2</v>
      </c>
      <c r="E14" s="375">
        <v>57</v>
      </c>
      <c r="F14" s="375">
        <v>22</v>
      </c>
      <c r="G14" s="375">
        <v>70</v>
      </c>
      <c r="H14" s="375">
        <v>21</v>
      </c>
      <c r="I14" s="375">
        <v>56</v>
      </c>
      <c r="J14" s="375">
        <v>24</v>
      </c>
      <c r="K14" s="375">
        <v>58</v>
      </c>
      <c r="L14" s="375">
        <v>13</v>
      </c>
      <c r="M14" s="375">
        <v>64</v>
      </c>
      <c r="N14" s="375">
        <v>13</v>
      </c>
      <c r="O14" s="375">
        <v>70</v>
      </c>
      <c r="P14" s="375">
        <v>12</v>
      </c>
      <c r="Q14" s="787" t="s">
        <v>308</v>
      </c>
      <c r="R14" s="1061"/>
      <c r="S14" s="1071"/>
      <c r="T14" s="332" t="s">
        <v>284</v>
      </c>
      <c r="U14" s="375">
        <v>11</v>
      </c>
      <c r="V14" s="375">
        <v>3</v>
      </c>
      <c r="W14" s="375">
        <v>3</v>
      </c>
      <c r="X14" s="375">
        <v>1</v>
      </c>
      <c r="Y14" s="375">
        <v>5</v>
      </c>
      <c r="Z14" s="375">
        <v>0</v>
      </c>
      <c r="AA14" s="375">
        <v>1</v>
      </c>
      <c r="AB14" s="375">
        <v>0</v>
      </c>
      <c r="AC14" s="370">
        <f t="shared" si="0"/>
        <v>399</v>
      </c>
      <c r="AD14" s="370">
        <f t="shared" si="1"/>
        <v>111</v>
      </c>
      <c r="AE14" s="370">
        <f t="shared" si="2"/>
        <v>510</v>
      </c>
      <c r="AF14" s="787" t="s">
        <v>308</v>
      </c>
      <c r="AG14" s="1061"/>
    </row>
    <row r="15" spans="1:33" ht="20.25" customHeight="1">
      <c r="A15" s="1071"/>
      <c r="B15" s="306" t="s">
        <v>279</v>
      </c>
      <c r="C15" s="375">
        <v>0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787" t="s">
        <v>309</v>
      </c>
      <c r="R15" s="1061"/>
      <c r="S15" s="1071"/>
      <c r="T15" s="332" t="s">
        <v>279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  <c r="AA15" s="375">
        <v>0</v>
      </c>
      <c r="AB15" s="375">
        <v>0</v>
      </c>
      <c r="AC15" s="370">
        <f t="shared" si="0"/>
        <v>0</v>
      </c>
      <c r="AD15" s="370">
        <f t="shared" si="1"/>
        <v>0</v>
      </c>
      <c r="AE15" s="370">
        <f t="shared" si="2"/>
        <v>0</v>
      </c>
      <c r="AF15" s="787" t="s">
        <v>309</v>
      </c>
      <c r="AG15" s="1061"/>
    </row>
    <row r="16" spans="1:33" ht="20.25" customHeight="1">
      <c r="A16" s="1071"/>
      <c r="B16" s="306" t="s">
        <v>280</v>
      </c>
      <c r="C16" s="375">
        <v>0</v>
      </c>
      <c r="D16" s="375">
        <v>4</v>
      </c>
      <c r="E16" s="375">
        <v>40</v>
      </c>
      <c r="F16" s="375">
        <v>17</v>
      </c>
      <c r="G16" s="375">
        <v>27</v>
      </c>
      <c r="H16" s="375">
        <v>19</v>
      </c>
      <c r="I16" s="375">
        <v>28</v>
      </c>
      <c r="J16" s="375">
        <v>24</v>
      </c>
      <c r="K16" s="375">
        <v>23</v>
      </c>
      <c r="L16" s="375">
        <v>23</v>
      </c>
      <c r="M16" s="375">
        <v>20</v>
      </c>
      <c r="N16" s="375">
        <v>14</v>
      </c>
      <c r="O16" s="375">
        <v>20</v>
      </c>
      <c r="P16" s="375">
        <v>16</v>
      </c>
      <c r="Q16" s="787" t="s">
        <v>310</v>
      </c>
      <c r="R16" s="1061"/>
      <c r="S16" s="1071"/>
      <c r="T16" s="332" t="s">
        <v>280</v>
      </c>
      <c r="U16" s="375">
        <v>3</v>
      </c>
      <c r="V16" s="375">
        <v>4</v>
      </c>
      <c r="W16" s="375">
        <v>2</v>
      </c>
      <c r="X16" s="375">
        <v>2</v>
      </c>
      <c r="Y16" s="375">
        <v>0</v>
      </c>
      <c r="Z16" s="375">
        <v>0</v>
      </c>
      <c r="AA16" s="375">
        <v>0</v>
      </c>
      <c r="AB16" s="375">
        <v>0</v>
      </c>
      <c r="AC16" s="370">
        <f t="shared" si="0"/>
        <v>163</v>
      </c>
      <c r="AD16" s="370">
        <f t="shared" si="1"/>
        <v>123</v>
      </c>
      <c r="AE16" s="370">
        <f t="shared" si="2"/>
        <v>286</v>
      </c>
      <c r="AF16" s="787" t="s">
        <v>310</v>
      </c>
      <c r="AG16" s="1061"/>
    </row>
    <row r="17" spans="1:33" ht="20.25" customHeight="1">
      <c r="A17" s="1071"/>
      <c r="B17" s="306" t="s">
        <v>281</v>
      </c>
      <c r="C17" s="375">
        <v>2</v>
      </c>
      <c r="D17" s="375">
        <v>6</v>
      </c>
      <c r="E17" s="375">
        <v>40</v>
      </c>
      <c r="F17" s="375">
        <v>99</v>
      </c>
      <c r="G17" s="375">
        <v>20</v>
      </c>
      <c r="H17" s="375">
        <v>50</v>
      </c>
      <c r="I17" s="375">
        <v>30</v>
      </c>
      <c r="J17" s="375">
        <v>105</v>
      </c>
      <c r="K17" s="375">
        <v>31</v>
      </c>
      <c r="L17" s="375">
        <v>93</v>
      </c>
      <c r="M17" s="375">
        <v>26</v>
      </c>
      <c r="N17" s="375">
        <v>100</v>
      </c>
      <c r="O17" s="375">
        <v>24</v>
      </c>
      <c r="P17" s="375">
        <v>112</v>
      </c>
      <c r="Q17" s="787" t="s">
        <v>311</v>
      </c>
      <c r="R17" s="1061"/>
      <c r="S17" s="1071"/>
      <c r="T17" s="332" t="s">
        <v>281</v>
      </c>
      <c r="U17" s="375">
        <v>7</v>
      </c>
      <c r="V17" s="375">
        <v>29</v>
      </c>
      <c r="W17" s="375">
        <v>3</v>
      </c>
      <c r="X17" s="375">
        <v>0</v>
      </c>
      <c r="Y17" s="375">
        <v>2</v>
      </c>
      <c r="Z17" s="375">
        <v>0</v>
      </c>
      <c r="AA17" s="375">
        <v>0</v>
      </c>
      <c r="AB17" s="375">
        <v>0</v>
      </c>
      <c r="AC17" s="370">
        <f t="shared" si="0"/>
        <v>185</v>
      </c>
      <c r="AD17" s="370">
        <f t="shared" si="1"/>
        <v>594</v>
      </c>
      <c r="AE17" s="370">
        <f t="shared" si="2"/>
        <v>779</v>
      </c>
      <c r="AF17" s="787" t="s">
        <v>311</v>
      </c>
      <c r="AG17" s="1061"/>
    </row>
    <row r="18" spans="1:33" ht="20.25" customHeight="1">
      <c r="A18" s="111" t="s">
        <v>63</v>
      </c>
      <c r="B18" s="304"/>
      <c r="C18" s="375">
        <v>0</v>
      </c>
      <c r="D18" s="375">
        <v>0</v>
      </c>
      <c r="E18" s="375">
        <v>0</v>
      </c>
      <c r="F18" s="375">
        <v>0</v>
      </c>
      <c r="G18" s="955">
        <v>20</v>
      </c>
      <c r="H18" s="375">
        <v>0</v>
      </c>
      <c r="I18" s="375">
        <v>0</v>
      </c>
      <c r="J18" s="375">
        <v>0</v>
      </c>
      <c r="K18" s="375">
        <v>0</v>
      </c>
      <c r="L18" s="375">
        <v>0</v>
      </c>
      <c r="M18" s="375">
        <v>0</v>
      </c>
      <c r="N18" s="375">
        <v>0</v>
      </c>
      <c r="O18" s="375">
        <v>0</v>
      </c>
      <c r="P18" s="375">
        <v>0</v>
      </c>
      <c r="Q18" s="1056" t="s">
        <v>297</v>
      </c>
      <c r="R18" s="1056"/>
      <c r="S18" s="251" t="s">
        <v>63</v>
      </c>
      <c r="T18" s="304"/>
      <c r="U18" s="375">
        <v>0</v>
      </c>
      <c r="V18" s="375">
        <v>0</v>
      </c>
      <c r="W18" s="375">
        <v>0</v>
      </c>
      <c r="X18" s="375">
        <v>0</v>
      </c>
      <c r="Y18" s="375">
        <v>0</v>
      </c>
      <c r="Z18" s="375">
        <v>0</v>
      </c>
      <c r="AA18" s="375">
        <v>0</v>
      </c>
      <c r="AB18" s="375">
        <v>0</v>
      </c>
      <c r="AC18" s="370">
        <f t="shared" si="0"/>
        <v>20</v>
      </c>
      <c r="AD18" s="370">
        <f t="shared" si="1"/>
        <v>0</v>
      </c>
      <c r="AE18" s="370">
        <f t="shared" si="2"/>
        <v>20</v>
      </c>
      <c r="AF18" s="1056" t="s">
        <v>297</v>
      </c>
      <c r="AG18" s="1056"/>
    </row>
    <row r="19" spans="1:33" ht="20.25" customHeight="1">
      <c r="A19" s="1400" t="s">
        <v>64</v>
      </c>
      <c r="B19" s="1400"/>
      <c r="C19" s="375">
        <v>1</v>
      </c>
      <c r="D19" s="375">
        <v>2</v>
      </c>
      <c r="E19" s="375">
        <v>11</v>
      </c>
      <c r="F19" s="375">
        <v>37</v>
      </c>
      <c r="G19" s="955">
        <v>20</v>
      </c>
      <c r="H19" s="375">
        <v>37</v>
      </c>
      <c r="I19" s="375">
        <v>6</v>
      </c>
      <c r="J19" s="375">
        <v>46</v>
      </c>
      <c r="K19" s="375">
        <v>11</v>
      </c>
      <c r="L19" s="375">
        <v>14</v>
      </c>
      <c r="M19" s="375">
        <v>14</v>
      </c>
      <c r="N19" s="375">
        <v>27</v>
      </c>
      <c r="O19" s="375">
        <v>11</v>
      </c>
      <c r="P19" s="375">
        <v>29</v>
      </c>
      <c r="Q19" s="1056" t="s">
        <v>186</v>
      </c>
      <c r="R19" s="1056"/>
      <c r="S19" s="1400" t="s">
        <v>64</v>
      </c>
      <c r="T19" s="1400"/>
      <c r="U19" s="375">
        <v>7</v>
      </c>
      <c r="V19" s="375">
        <v>20</v>
      </c>
      <c r="W19" s="375">
        <v>8</v>
      </c>
      <c r="X19" s="375">
        <v>8</v>
      </c>
      <c r="Y19" s="375">
        <v>3</v>
      </c>
      <c r="Z19" s="375">
        <v>11</v>
      </c>
      <c r="AA19" s="375">
        <v>2</v>
      </c>
      <c r="AB19" s="375">
        <v>0</v>
      </c>
      <c r="AC19" s="370">
        <f t="shared" si="0"/>
        <v>94</v>
      </c>
      <c r="AD19" s="370">
        <f t="shared" si="1"/>
        <v>231</v>
      </c>
      <c r="AE19" s="370">
        <f t="shared" si="2"/>
        <v>325</v>
      </c>
      <c r="AF19" s="1056" t="s">
        <v>186</v>
      </c>
      <c r="AG19" s="1056"/>
    </row>
    <row r="20" spans="1:33" ht="20.25" customHeight="1">
      <c r="A20" s="1400" t="s">
        <v>112</v>
      </c>
      <c r="B20" s="1400"/>
      <c r="C20" s="375">
        <v>0</v>
      </c>
      <c r="D20" s="375">
        <v>0</v>
      </c>
      <c r="E20" s="375">
        <v>0</v>
      </c>
      <c r="F20" s="375">
        <v>4</v>
      </c>
      <c r="G20" s="955">
        <v>20</v>
      </c>
      <c r="H20" s="375">
        <v>45</v>
      </c>
      <c r="I20" s="375">
        <v>0</v>
      </c>
      <c r="J20" s="375">
        <v>44</v>
      </c>
      <c r="K20" s="375">
        <v>0</v>
      </c>
      <c r="L20" s="375">
        <v>49</v>
      </c>
      <c r="M20" s="375">
        <v>0</v>
      </c>
      <c r="N20" s="375">
        <v>34</v>
      </c>
      <c r="O20" s="375">
        <v>0</v>
      </c>
      <c r="P20" s="375">
        <v>35</v>
      </c>
      <c r="Q20" s="1056" t="s">
        <v>187</v>
      </c>
      <c r="R20" s="1056"/>
      <c r="S20" s="1400" t="s">
        <v>112</v>
      </c>
      <c r="T20" s="1400"/>
      <c r="U20" s="375">
        <v>0</v>
      </c>
      <c r="V20" s="375">
        <v>38</v>
      </c>
      <c r="W20" s="375">
        <v>0</v>
      </c>
      <c r="X20" s="375">
        <v>2</v>
      </c>
      <c r="Y20" s="375">
        <v>0</v>
      </c>
      <c r="Z20" s="375">
        <v>1</v>
      </c>
      <c r="AA20" s="375">
        <v>0</v>
      </c>
      <c r="AB20" s="375">
        <v>0</v>
      </c>
      <c r="AC20" s="370">
        <f t="shared" si="0"/>
        <v>20</v>
      </c>
      <c r="AD20" s="370">
        <f t="shared" si="1"/>
        <v>252</v>
      </c>
      <c r="AE20" s="370">
        <f t="shared" si="2"/>
        <v>272</v>
      </c>
      <c r="AF20" s="1056" t="s">
        <v>187</v>
      </c>
      <c r="AG20" s="1056"/>
    </row>
    <row r="21" spans="1:33" ht="20.25" customHeight="1">
      <c r="A21" s="1400" t="s">
        <v>113</v>
      </c>
      <c r="B21" s="1400"/>
      <c r="C21" s="375">
        <v>7</v>
      </c>
      <c r="D21" s="375">
        <v>8</v>
      </c>
      <c r="E21" s="375">
        <v>77</v>
      </c>
      <c r="F21" s="375">
        <v>152</v>
      </c>
      <c r="G21" s="955">
        <v>20</v>
      </c>
      <c r="H21" s="375">
        <v>104</v>
      </c>
      <c r="I21" s="375">
        <v>84</v>
      </c>
      <c r="J21" s="375">
        <v>66</v>
      </c>
      <c r="K21" s="375">
        <v>93</v>
      </c>
      <c r="L21" s="375">
        <v>78</v>
      </c>
      <c r="M21" s="375">
        <v>95</v>
      </c>
      <c r="N21" s="375">
        <v>236</v>
      </c>
      <c r="O21" s="375">
        <v>84</v>
      </c>
      <c r="P21" s="375">
        <v>152</v>
      </c>
      <c r="Q21" s="1056" t="s">
        <v>303</v>
      </c>
      <c r="R21" s="1056"/>
      <c r="S21" s="1400" t="s">
        <v>113</v>
      </c>
      <c r="T21" s="1400"/>
      <c r="U21" s="375">
        <v>18</v>
      </c>
      <c r="V21" s="375">
        <v>127</v>
      </c>
      <c r="W21" s="375">
        <v>9</v>
      </c>
      <c r="X21" s="375">
        <v>8</v>
      </c>
      <c r="Y21" s="375">
        <v>0</v>
      </c>
      <c r="Z21" s="375">
        <v>2</v>
      </c>
      <c r="AA21" s="375">
        <v>0</v>
      </c>
      <c r="AB21" s="375">
        <v>0</v>
      </c>
      <c r="AC21" s="370">
        <f t="shared" si="0"/>
        <v>487</v>
      </c>
      <c r="AD21" s="370">
        <f t="shared" si="1"/>
        <v>933</v>
      </c>
      <c r="AE21" s="370">
        <f t="shared" si="2"/>
        <v>1420</v>
      </c>
      <c r="AF21" s="1056" t="s">
        <v>303</v>
      </c>
      <c r="AG21" s="1056"/>
    </row>
    <row r="22" spans="1:33" ht="20.25" customHeight="1">
      <c r="A22" s="1400" t="s">
        <v>134</v>
      </c>
      <c r="B22" s="1400"/>
      <c r="C22" s="375">
        <v>10</v>
      </c>
      <c r="D22" s="375">
        <v>0</v>
      </c>
      <c r="E22" s="375">
        <v>111</v>
      </c>
      <c r="F22" s="375">
        <v>1</v>
      </c>
      <c r="G22" s="955">
        <v>20</v>
      </c>
      <c r="H22" s="375">
        <v>1</v>
      </c>
      <c r="I22" s="375">
        <v>142</v>
      </c>
      <c r="J22" s="375">
        <v>0</v>
      </c>
      <c r="K22" s="375">
        <v>138</v>
      </c>
      <c r="L22" s="375">
        <v>1</v>
      </c>
      <c r="M22" s="375">
        <v>167</v>
      </c>
      <c r="N22" s="375">
        <v>0</v>
      </c>
      <c r="O22" s="375">
        <v>130</v>
      </c>
      <c r="P22" s="375">
        <v>0</v>
      </c>
      <c r="Q22" s="1056" t="s">
        <v>304</v>
      </c>
      <c r="R22" s="1056"/>
      <c r="S22" s="1400" t="s">
        <v>134</v>
      </c>
      <c r="T22" s="1400"/>
      <c r="U22" s="375">
        <v>18</v>
      </c>
      <c r="V22" s="375">
        <v>0</v>
      </c>
      <c r="W22" s="375">
        <v>9</v>
      </c>
      <c r="X22" s="375">
        <v>0</v>
      </c>
      <c r="Y22" s="375">
        <v>7</v>
      </c>
      <c r="Z22" s="375">
        <v>0</v>
      </c>
      <c r="AA22" s="375">
        <v>1</v>
      </c>
      <c r="AB22" s="375">
        <v>0</v>
      </c>
      <c r="AC22" s="370">
        <f t="shared" si="0"/>
        <v>753</v>
      </c>
      <c r="AD22" s="370">
        <f t="shared" si="1"/>
        <v>3</v>
      </c>
      <c r="AE22" s="370">
        <f t="shared" si="2"/>
        <v>756</v>
      </c>
      <c r="AF22" s="1056" t="s">
        <v>304</v>
      </c>
      <c r="AG22" s="1056"/>
    </row>
    <row r="23" spans="1:33" ht="20.25" customHeight="1">
      <c r="A23" s="1400" t="s">
        <v>68</v>
      </c>
      <c r="B23" s="1400"/>
      <c r="C23" s="375">
        <v>0</v>
      </c>
      <c r="D23" s="375">
        <v>5</v>
      </c>
      <c r="E23" s="375">
        <v>0</v>
      </c>
      <c r="F23" s="375">
        <v>27</v>
      </c>
      <c r="G23" s="955">
        <v>20</v>
      </c>
      <c r="H23" s="375">
        <v>2</v>
      </c>
      <c r="I23" s="375">
        <v>0</v>
      </c>
      <c r="J23" s="375">
        <v>31</v>
      </c>
      <c r="K23" s="375">
        <v>0</v>
      </c>
      <c r="L23" s="375">
        <v>51</v>
      </c>
      <c r="M23" s="375">
        <v>0</v>
      </c>
      <c r="N23" s="375">
        <v>30</v>
      </c>
      <c r="O23" s="375">
        <v>0</v>
      </c>
      <c r="P23" s="375">
        <v>23</v>
      </c>
      <c r="Q23" s="1056" t="s">
        <v>305</v>
      </c>
      <c r="R23" s="1056"/>
      <c r="S23" s="1400" t="s">
        <v>68</v>
      </c>
      <c r="T23" s="1400"/>
      <c r="U23" s="375">
        <v>0</v>
      </c>
      <c r="V23" s="375">
        <v>6</v>
      </c>
      <c r="W23" s="375">
        <v>0</v>
      </c>
      <c r="X23" s="375">
        <v>10</v>
      </c>
      <c r="Y23" s="375">
        <v>0</v>
      </c>
      <c r="Z23" s="375">
        <v>1</v>
      </c>
      <c r="AA23" s="375">
        <v>0</v>
      </c>
      <c r="AB23" s="375">
        <v>0</v>
      </c>
      <c r="AC23" s="370">
        <f t="shared" si="0"/>
        <v>20</v>
      </c>
      <c r="AD23" s="370">
        <f t="shared" si="1"/>
        <v>186</v>
      </c>
      <c r="AE23" s="370">
        <f t="shared" si="2"/>
        <v>206</v>
      </c>
      <c r="AF23" s="1056" t="s">
        <v>305</v>
      </c>
      <c r="AG23" s="1056"/>
    </row>
    <row r="24" spans="1:33" ht="20.25" customHeight="1">
      <c r="A24" s="1400" t="s">
        <v>69</v>
      </c>
      <c r="B24" s="1400"/>
      <c r="C24" s="375">
        <v>0</v>
      </c>
      <c r="D24" s="375">
        <v>3</v>
      </c>
      <c r="E24" s="375">
        <v>18</v>
      </c>
      <c r="F24" s="375">
        <v>29</v>
      </c>
      <c r="G24" s="955">
        <v>20</v>
      </c>
      <c r="H24" s="375">
        <v>32</v>
      </c>
      <c r="I24" s="375">
        <v>5</v>
      </c>
      <c r="J24" s="375">
        <v>27</v>
      </c>
      <c r="K24" s="375">
        <v>28</v>
      </c>
      <c r="L24" s="375">
        <v>23</v>
      </c>
      <c r="M24" s="375">
        <v>22</v>
      </c>
      <c r="N24" s="375">
        <v>5</v>
      </c>
      <c r="O24" s="375">
        <v>19</v>
      </c>
      <c r="P24" s="375">
        <v>23</v>
      </c>
      <c r="Q24" s="1056" t="s">
        <v>191</v>
      </c>
      <c r="R24" s="1056"/>
      <c r="S24" s="1400" t="s">
        <v>69</v>
      </c>
      <c r="T24" s="1400"/>
      <c r="U24" s="375">
        <v>9</v>
      </c>
      <c r="V24" s="375">
        <v>27</v>
      </c>
      <c r="W24" s="375">
        <v>3</v>
      </c>
      <c r="X24" s="375">
        <v>8</v>
      </c>
      <c r="Y24" s="375">
        <v>0</v>
      </c>
      <c r="Z24" s="375">
        <v>4</v>
      </c>
      <c r="AA24" s="375">
        <v>1</v>
      </c>
      <c r="AB24" s="375">
        <v>3</v>
      </c>
      <c r="AC24" s="370">
        <f t="shared" si="0"/>
        <v>125</v>
      </c>
      <c r="AD24" s="370">
        <f t="shared" si="1"/>
        <v>184</v>
      </c>
      <c r="AE24" s="370">
        <f t="shared" si="2"/>
        <v>309</v>
      </c>
      <c r="AF24" s="1056" t="s">
        <v>191</v>
      </c>
      <c r="AG24" s="1056"/>
    </row>
    <row r="25" spans="1:33" ht="20.25" customHeight="1">
      <c r="A25" s="1400" t="s">
        <v>70</v>
      </c>
      <c r="B25" s="1400"/>
      <c r="C25" s="375">
        <v>0</v>
      </c>
      <c r="D25" s="375">
        <v>5</v>
      </c>
      <c r="E25" s="375">
        <v>0</v>
      </c>
      <c r="F25" s="375">
        <v>36</v>
      </c>
      <c r="G25" s="955">
        <v>20</v>
      </c>
      <c r="H25" s="375">
        <v>1</v>
      </c>
      <c r="I25" s="375">
        <v>1</v>
      </c>
      <c r="J25" s="375">
        <v>40</v>
      </c>
      <c r="K25" s="375">
        <v>0</v>
      </c>
      <c r="L25" s="375">
        <v>36</v>
      </c>
      <c r="M25" s="375">
        <v>0</v>
      </c>
      <c r="N25" s="375">
        <v>38</v>
      </c>
      <c r="O25" s="375">
        <v>0</v>
      </c>
      <c r="P25" s="375">
        <v>37</v>
      </c>
      <c r="Q25" s="1056" t="s">
        <v>192</v>
      </c>
      <c r="R25" s="1056"/>
      <c r="S25" s="1400" t="s">
        <v>70</v>
      </c>
      <c r="T25" s="1400"/>
      <c r="U25" s="375">
        <v>0</v>
      </c>
      <c r="V25" s="375">
        <v>29</v>
      </c>
      <c r="W25" s="375">
        <v>0</v>
      </c>
      <c r="X25" s="375">
        <v>0</v>
      </c>
      <c r="Y25" s="375">
        <v>0</v>
      </c>
      <c r="Z25" s="375">
        <v>0</v>
      </c>
      <c r="AA25" s="375">
        <v>0</v>
      </c>
      <c r="AB25" s="375">
        <v>0</v>
      </c>
      <c r="AC25" s="370">
        <f t="shared" si="0"/>
        <v>21</v>
      </c>
      <c r="AD25" s="370">
        <f t="shared" si="1"/>
        <v>222</v>
      </c>
      <c r="AE25" s="370">
        <f t="shared" si="2"/>
        <v>243</v>
      </c>
      <c r="AF25" s="1056" t="s">
        <v>192</v>
      </c>
      <c r="AG25" s="1056"/>
    </row>
    <row r="26" spans="1:33" ht="20.25" customHeight="1">
      <c r="A26" s="1400" t="s">
        <v>71</v>
      </c>
      <c r="B26" s="1400"/>
      <c r="C26" s="375">
        <v>0</v>
      </c>
      <c r="D26" s="375">
        <v>2</v>
      </c>
      <c r="E26" s="375">
        <v>31</v>
      </c>
      <c r="F26" s="375">
        <v>40</v>
      </c>
      <c r="G26" s="955">
        <v>20</v>
      </c>
      <c r="H26" s="375">
        <v>60</v>
      </c>
      <c r="I26" s="375">
        <v>32</v>
      </c>
      <c r="J26" s="375">
        <v>58</v>
      </c>
      <c r="K26" s="375">
        <v>26</v>
      </c>
      <c r="L26" s="375">
        <v>59</v>
      </c>
      <c r="M26" s="375">
        <v>17</v>
      </c>
      <c r="N26" s="375">
        <v>40</v>
      </c>
      <c r="O26" s="375">
        <v>27</v>
      </c>
      <c r="P26" s="375">
        <v>35</v>
      </c>
      <c r="Q26" s="1056" t="s">
        <v>193</v>
      </c>
      <c r="R26" s="1056"/>
      <c r="S26" s="1400" t="s">
        <v>71</v>
      </c>
      <c r="T26" s="1400"/>
      <c r="U26" s="375">
        <v>10</v>
      </c>
      <c r="V26" s="375">
        <v>0</v>
      </c>
      <c r="W26" s="375">
        <v>8</v>
      </c>
      <c r="X26" s="375">
        <v>0</v>
      </c>
      <c r="Y26" s="375">
        <v>4</v>
      </c>
      <c r="Z26" s="375">
        <v>0</v>
      </c>
      <c r="AA26" s="375">
        <v>1</v>
      </c>
      <c r="AB26" s="375">
        <v>0</v>
      </c>
      <c r="AC26" s="370">
        <f t="shared" si="0"/>
        <v>176</v>
      </c>
      <c r="AD26" s="370">
        <f t="shared" si="1"/>
        <v>294</v>
      </c>
      <c r="AE26" s="370">
        <f t="shared" si="2"/>
        <v>470</v>
      </c>
      <c r="AF26" s="1056" t="s">
        <v>193</v>
      </c>
      <c r="AG26" s="1056"/>
    </row>
    <row r="27" spans="1:33" ht="20.25" customHeight="1" thickBot="1">
      <c r="A27" s="1442" t="s">
        <v>72</v>
      </c>
      <c r="B27" s="1442"/>
      <c r="C27" s="785">
        <v>3</v>
      </c>
      <c r="D27" s="785">
        <v>3</v>
      </c>
      <c r="E27" s="785">
        <v>62</v>
      </c>
      <c r="F27" s="785">
        <v>27</v>
      </c>
      <c r="G27" s="955">
        <v>20</v>
      </c>
      <c r="H27" s="785">
        <v>37</v>
      </c>
      <c r="I27" s="785">
        <v>62</v>
      </c>
      <c r="J27" s="785">
        <v>5</v>
      </c>
      <c r="K27" s="785">
        <v>69</v>
      </c>
      <c r="L27" s="785">
        <v>23</v>
      </c>
      <c r="M27" s="785">
        <v>62</v>
      </c>
      <c r="N27" s="785">
        <v>35</v>
      </c>
      <c r="O27" s="785">
        <v>65</v>
      </c>
      <c r="P27" s="785">
        <v>24</v>
      </c>
      <c r="Q27" s="1062" t="s">
        <v>298</v>
      </c>
      <c r="R27" s="1062"/>
      <c r="S27" s="1442" t="s">
        <v>72</v>
      </c>
      <c r="T27" s="1442"/>
      <c r="U27" s="785">
        <v>59</v>
      </c>
      <c r="V27" s="785">
        <v>33</v>
      </c>
      <c r="W27" s="785">
        <v>0</v>
      </c>
      <c r="X27" s="785">
        <v>5</v>
      </c>
      <c r="Y27" s="785">
        <v>0</v>
      </c>
      <c r="Z27" s="785">
        <v>3</v>
      </c>
      <c r="AA27" s="377">
        <v>0</v>
      </c>
      <c r="AB27" s="377">
        <v>0</v>
      </c>
      <c r="AC27" s="371">
        <f t="shared" si="0"/>
        <v>402</v>
      </c>
      <c r="AD27" s="371">
        <f t="shared" si="1"/>
        <v>195</v>
      </c>
      <c r="AE27" s="371">
        <f t="shared" si="2"/>
        <v>597</v>
      </c>
      <c r="AF27" s="1062" t="s">
        <v>298</v>
      </c>
      <c r="AG27" s="1062"/>
    </row>
    <row r="28" spans="1:33" ht="20.25" customHeight="1" thickBot="1">
      <c r="A28" s="1085" t="s">
        <v>32</v>
      </c>
      <c r="B28" s="1085"/>
      <c r="C28" s="869">
        <f>SUM(C8:C27)</f>
        <v>29</v>
      </c>
      <c r="D28" s="869">
        <f t="shared" ref="D28:P28" si="3">SUM(D8:D27)</f>
        <v>50</v>
      </c>
      <c r="E28" s="869">
        <f t="shared" si="3"/>
        <v>477</v>
      </c>
      <c r="F28" s="869">
        <f t="shared" si="3"/>
        <v>678</v>
      </c>
      <c r="G28" s="869">
        <f t="shared" si="3"/>
        <v>333</v>
      </c>
      <c r="H28" s="869">
        <f t="shared" si="3"/>
        <v>540</v>
      </c>
      <c r="I28" s="869">
        <f t="shared" si="3"/>
        <v>471</v>
      </c>
      <c r="J28" s="869">
        <f t="shared" si="3"/>
        <v>702</v>
      </c>
      <c r="K28" s="869">
        <f t="shared" si="3"/>
        <v>507</v>
      </c>
      <c r="L28" s="869">
        <f t="shared" si="3"/>
        <v>587</v>
      </c>
      <c r="M28" s="869">
        <f t="shared" si="3"/>
        <v>507</v>
      </c>
      <c r="N28" s="869">
        <f t="shared" si="3"/>
        <v>759</v>
      </c>
      <c r="O28" s="869">
        <f t="shared" si="3"/>
        <v>467</v>
      </c>
      <c r="P28" s="869">
        <f t="shared" si="3"/>
        <v>685</v>
      </c>
      <c r="Q28" s="1104" t="s">
        <v>175</v>
      </c>
      <c r="R28" s="1104"/>
      <c r="S28" s="870" t="s">
        <v>32</v>
      </c>
      <c r="T28" s="870"/>
      <c r="U28" s="871">
        <f>SUM(U8:U27)</f>
        <v>152</v>
      </c>
      <c r="V28" s="871">
        <f t="shared" ref="V28:AE28" si="4">SUM(V8:V27)</f>
        <v>353</v>
      </c>
      <c r="W28" s="871">
        <f t="shared" si="4"/>
        <v>45</v>
      </c>
      <c r="X28" s="871">
        <f t="shared" si="4"/>
        <v>58</v>
      </c>
      <c r="Y28" s="871">
        <f t="shared" si="4"/>
        <v>21</v>
      </c>
      <c r="Z28" s="871">
        <f t="shared" si="4"/>
        <v>28</v>
      </c>
      <c r="AA28" s="871">
        <f t="shared" si="4"/>
        <v>6</v>
      </c>
      <c r="AB28" s="871">
        <f t="shared" si="4"/>
        <v>4</v>
      </c>
      <c r="AC28" s="871">
        <f t="shared" si="4"/>
        <v>3015</v>
      </c>
      <c r="AD28" s="871">
        <f t="shared" si="4"/>
        <v>4444</v>
      </c>
      <c r="AE28" s="871">
        <f t="shared" si="4"/>
        <v>7459</v>
      </c>
      <c r="AF28" s="778" t="s">
        <v>175</v>
      </c>
      <c r="AG28" s="778"/>
    </row>
    <row r="29" spans="1:33" ht="13.5" thickTop="1">
      <c r="Q29" s="441"/>
      <c r="R29" s="441"/>
      <c r="AF29" s="441"/>
      <c r="AG29" s="441"/>
    </row>
    <row r="30" spans="1:33">
      <c r="Q30" s="441"/>
      <c r="R30" s="441"/>
      <c r="AF30" s="441"/>
      <c r="AG30" s="441"/>
    </row>
    <row r="81" spans="3:15"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</row>
    <row r="82" spans="3:15"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</row>
    <row r="83" spans="3:15"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</row>
    <row r="84" spans="3:15"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</row>
  </sheetData>
  <mergeCells count="93">
    <mergeCell ref="Q28:R28"/>
    <mergeCell ref="S3:W3"/>
    <mergeCell ref="AE3:AG3"/>
    <mergeCell ref="A1:R1"/>
    <mergeCell ref="Q24:R24"/>
    <mergeCell ref="Q25:R25"/>
    <mergeCell ref="E4:F4"/>
    <mergeCell ref="A22:B22"/>
    <mergeCell ref="A19:B19"/>
    <mergeCell ref="A20:B20"/>
    <mergeCell ref="A12:A17"/>
    <mergeCell ref="Q8:R8"/>
    <mergeCell ref="Q18:R18"/>
    <mergeCell ref="R12:R17"/>
    <mergeCell ref="S19:T19"/>
    <mergeCell ref="A2:R2"/>
    <mergeCell ref="P3:R3"/>
    <mergeCell ref="A4:B7"/>
    <mergeCell ref="K5:L5"/>
    <mergeCell ref="K4:L4"/>
    <mergeCell ref="I4:J4"/>
    <mergeCell ref="C5:D5"/>
    <mergeCell ref="E5:F5"/>
    <mergeCell ref="G5:H5"/>
    <mergeCell ref="I5:J5"/>
    <mergeCell ref="M5:N5"/>
    <mergeCell ref="A3:C3"/>
    <mergeCell ref="Q27:R27"/>
    <mergeCell ref="C4:D4"/>
    <mergeCell ref="G4:H4"/>
    <mergeCell ref="O4:P4"/>
    <mergeCell ref="Q4:R7"/>
    <mergeCell ref="Q9:R9"/>
    <mergeCell ref="Q10:R10"/>
    <mergeCell ref="Q11:R11"/>
    <mergeCell ref="Q22:R22"/>
    <mergeCell ref="Q19:R19"/>
    <mergeCell ref="Q20:R20"/>
    <mergeCell ref="Q21:R21"/>
    <mergeCell ref="Q23:R23"/>
    <mergeCell ref="M4:N4"/>
    <mergeCell ref="Q26:R26"/>
    <mergeCell ref="O5:P5"/>
    <mergeCell ref="A28:B28"/>
    <mergeCell ref="A26:B26"/>
    <mergeCell ref="A23:B23"/>
    <mergeCell ref="A24:B24"/>
    <mergeCell ref="A27:B27"/>
    <mergeCell ref="A25:B25"/>
    <mergeCell ref="A11:B11"/>
    <mergeCell ref="A21:B21"/>
    <mergeCell ref="A9:B9"/>
    <mergeCell ref="A10:B10"/>
    <mergeCell ref="A8:B8"/>
    <mergeCell ref="AF20:AG20"/>
    <mergeCell ref="AF10:AG10"/>
    <mergeCell ref="S11:T11"/>
    <mergeCell ref="AF18:AG18"/>
    <mergeCell ref="AF11:AG11"/>
    <mergeCell ref="S12:S17"/>
    <mergeCell ref="AG12:AG17"/>
    <mergeCell ref="AF19:AG19"/>
    <mergeCell ref="S20:T20"/>
    <mergeCell ref="AA5:AB5"/>
    <mergeCell ref="AC5:AE5"/>
    <mergeCell ref="AF8:AG8"/>
    <mergeCell ref="AF9:AG9"/>
    <mergeCell ref="S10:T10"/>
    <mergeCell ref="S8:T8"/>
    <mergeCell ref="S27:T27"/>
    <mergeCell ref="AF27:AG27"/>
    <mergeCell ref="S26:T26"/>
    <mergeCell ref="AF26:AG26"/>
    <mergeCell ref="S4:T7"/>
    <mergeCell ref="U4:V4"/>
    <mergeCell ref="W4:X4"/>
    <mergeCell ref="Y4:Z4"/>
    <mergeCell ref="AA4:AB4"/>
    <mergeCell ref="AC4:AE4"/>
    <mergeCell ref="AF4:AG7"/>
    <mergeCell ref="U5:V5"/>
    <mergeCell ref="W5:X5"/>
    <mergeCell ref="Y5:Z5"/>
    <mergeCell ref="S24:T24"/>
    <mergeCell ref="AF24:AG24"/>
    <mergeCell ref="S25:T25"/>
    <mergeCell ref="AF25:AG25"/>
    <mergeCell ref="S21:T21"/>
    <mergeCell ref="AF21:AG21"/>
    <mergeCell ref="S22:T22"/>
    <mergeCell ref="AF22:AG22"/>
    <mergeCell ref="S23:T23"/>
    <mergeCell ref="AF23:AG23"/>
  </mergeCells>
  <printOptions horizontalCentered="1"/>
  <pageMargins left="1" right="1" top="1" bottom="1" header="1" footer="1"/>
  <pageSetup paperSize="9" scale="80" firstPageNumber="107" orientation="landscape" useFirstPageNumber="1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1"/>
  </sheetPr>
  <dimension ref="A1:S120"/>
  <sheetViews>
    <sheetView rightToLeft="1" view="pageBreakPreview" zoomScale="80" zoomScaleNormal="75" zoomScaleSheetLayoutView="80" workbookViewId="0">
      <selection activeCell="C6" sqref="C6:Q7"/>
    </sheetView>
  </sheetViews>
  <sheetFormatPr defaultRowHeight="12.75"/>
  <cols>
    <col min="1" max="1" width="4.28515625" style="159" customWidth="1"/>
    <col min="2" max="2" width="10.5703125" style="159" customWidth="1"/>
    <col min="3" max="4" width="7.140625" style="159" customWidth="1"/>
    <col min="5" max="5" width="8.28515625" style="159" customWidth="1"/>
    <col min="6" max="6" width="7.140625" style="159" customWidth="1"/>
    <col min="7" max="17" width="8.28515625" style="159" customWidth="1"/>
    <col min="18" max="18" width="14.140625" style="159" customWidth="1"/>
    <col min="19" max="19" width="4.85546875" style="159" customWidth="1"/>
    <col min="20" max="16384" width="9.140625" style="159"/>
  </cols>
  <sheetData>
    <row r="1" spans="1:19" ht="21" customHeight="1">
      <c r="A1" s="1345" t="s">
        <v>920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</row>
    <row r="2" spans="1:19" ht="24" customHeight="1">
      <c r="A2" s="1180" t="s">
        <v>921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</row>
    <row r="3" spans="1:19" ht="20.25" customHeight="1" thickBot="1">
      <c r="A3" s="1048" t="s">
        <v>1279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171"/>
      <c r="Q3" s="171"/>
      <c r="R3" s="1365" t="s">
        <v>996</v>
      </c>
      <c r="S3" s="1365"/>
    </row>
    <row r="4" spans="1:19" ht="18" customHeight="1" thickTop="1">
      <c r="A4" s="1072" t="s">
        <v>40</v>
      </c>
      <c r="B4" s="1072"/>
      <c r="C4" s="1334" t="s">
        <v>41</v>
      </c>
      <c r="D4" s="1334"/>
      <c r="E4" s="1334" t="s">
        <v>42</v>
      </c>
      <c r="F4" s="1334"/>
      <c r="G4" s="1334" t="s">
        <v>43</v>
      </c>
      <c r="H4" s="1334"/>
      <c r="I4" s="1334" t="s">
        <v>73</v>
      </c>
      <c r="J4" s="1334"/>
      <c r="K4" s="1334" t="s">
        <v>44</v>
      </c>
      <c r="L4" s="1334"/>
      <c r="M4" s="1334" t="s">
        <v>74</v>
      </c>
      <c r="N4" s="1334"/>
      <c r="O4" s="1334" t="s">
        <v>32</v>
      </c>
      <c r="P4" s="1334"/>
      <c r="Q4" s="1334"/>
      <c r="R4" s="1074" t="s">
        <v>174</v>
      </c>
      <c r="S4" s="1074"/>
    </row>
    <row r="5" spans="1:19" ht="22.5" customHeight="1">
      <c r="A5" s="1092"/>
      <c r="B5" s="1092"/>
      <c r="C5" s="1367" t="s">
        <v>222</v>
      </c>
      <c r="D5" s="1367"/>
      <c r="E5" s="1367" t="s">
        <v>241</v>
      </c>
      <c r="F5" s="1367"/>
      <c r="G5" s="1367" t="s">
        <v>242</v>
      </c>
      <c r="H5" s="1367"/>
      <c r="I5" s="1367" t="s">
        <v>223</v>
      </c>
      <c r="J5" s="1367"/>
      <c r="K5" s="1367" t="s">
        <v>224</v>
      </c>
      <c r="L5" s="1367"/>
      <c r="M5" s="1367" t="s">
        <v>225</v>
      </c>
      <c r="N5" s="1367"/>
      <c r="O5" s="808"/>
      <c r="P5" s="872" t="s">
        <v>175</v>
      </c>
      <c r="Q5" s="872"/>
      <c r="R5" s="1096"/>
      <c r="S5" s="1096"/>
    </row>
    <row r="6" spans="1:19" ht="22.5" customHeight="1">
      <c r="A6" s="1092"/>
      <c r="B6" s="1092"/>
      <c r="C6" s="950" t="s">
        <v>33</v>
      </c>
      <c r="D6" s="950" t="s">
        <v>34</v>
      </c>
      <c r="E6" s="950" t="s">
        <v>33</v>
      </c>
      <c r="F6" s="950" t="s">
        <v>34</v>
      </c>
      <c r="G6" s="950" t="s">
        <v>33</v>
      </c>
      <c r="H6" s="950" t="s">
        <v>34</v>
      </c>
      <c r="I6" s="950" t="s">
        <v>33</v>
      </c>
      <c r="J6" s="950" t="s">
        <v>34</v>
      </c>
      <c r="K6" s="950" t="s">
        <v>33</v>
      </c>
      <c r="L6" s="950" t="s">
        <v>34</v>
      </c>
      <c r="M6" s="950" t="s">
        <v>33</v>
      </c>
      <c r="N6" s="950" t="s">
        <v>34</v>
      </c>
      <c r="O6" s="950" t="s">
        <v>33</v>
      </c>
      <c r="P6" s="950" t="s">
        <v>34</v>
      </c>
      <c r="Q6" s="950" t="s">
        <v>32</v>
      </c>
      <c r="R6" s="1096"/>
      <c r="S6" s="1096"/>
    </row>
    <row r="7" spans="1:19" ht="22.5" customHeight="1" thickBot="1">
      <c r="A7" s="1092"/>
      <c r="B7" s="1092"/>
      <c r="C7" s="953" t="s">
        <v>180</v>
      </c>
      <c r="D7" s="953" t="s">
        <v>179</v>
      </c>
      <c r="E7" s="953" t="s">
        <v>180</v>
      </c>
      <c r="F7" s="953" t="s">
        <v>179</v>
      </c>
      <c r="G7" s="953" t="s">
        <v>180</v>
      </c>
      <c r="H7" s="953" t="s">
        <v>179</v>
      </c>
      <c r="I7" s="953" t="s">
        <v>180</v>
      </c>
      <c r="J7" s="953" t="s">
        <v>179</v>
      </c>
      <c r="K7" s="953" t="s">
        <v>180</v>
      </c>
      <c r="L7" s="953" t="s">
        <v>179</v>
      </c>
      <c r="M7" s="953" t="s">
        <v>180</v>
      </c>
      <c r="N7" s="953" t="s">
        <v>179</v>
      </c>
      <c r="O7" s="953" t="s">
        <v>180</v>
      </c>
      <c r="P7" s="953" t="s">
        <v>179</v>
      </c>
      <c r="Q7" s="953" t="s">
        <v>175</v>
      </c>
      <c r="R7" s="1096"/>
      <c r="S7" s="1096"/>
    </row>
    <row r="8" spans="1:19" ht="19.5" customHeight="1">
      <c r="A8" s="1112" t="s">
        <v>52</v>
      </c>
      <c r="B8" s="1112"/>
      <c r="C8" s="425">
        <v>0</v>
      </c>
      <c r="D8" s="425">
        <v>0</v>
      </c>
      <c r="E8" s="425">
        <v>0</v>
      </c>
      <c r="F8" s="425">
        <v>0</v>
      </c>
      <c r="G8" s="425">
        <v>0</v>
      </c>
      <c r="H8" s="425">
        <v>0</v>
      </c>
      <c r="I8" s="425">
        <v>0</v>
      </c>
      <c r="J8" s="425">
        <v>0</v>
      </c>
      <c r="K8" s="425">
        <v>0</v>
      </c>
      <c r="L8" s="425">
        <v>0</v>
      </c>
      <c r="M8" s="425">
        <v>0</v>
      </c>
      <c r="N8" s="425">
        <v>0</v>
      </c>
      <c r="O8" s="425">
        <f>SUM(C8,E8,G8,I8,K8,M8)</f>
        <v>0</v>
      </c>
      <c r="P8" s="425">
        <f>SUM(D8,F8,H8,J8,L8,N8)</f>
        <v>0</v>
      </c>
      <c r="Q8" s="425">
        <f>SUM(O8:P8)</f>
        <v>0</v>
      </c>
      <c r="R8" s="1058" t="s">
        <v>671</v>
      </c>
      <c r="S8" s="1058"/>
    </row>
    <row r="9" spans="1:19" ht="19.5" customHeight="1">
      <c r="A9" s="1331" t="s">
        <v>53</v>
      </c>
      <c r="B9" s="1331"/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373">
        <v>0</v>
      </c>
      <c r="K9" s="373">
        <v>0</v>
      </c>
      <c r="L9" s="373">
        <v>0</v>
      </c>
      <c r="M9" s="373">
        <v>0</v>
      </c>
      <c r="N9" s="373">
        <v>0</v>
      </c>
      <c r="O9" s="373">
        <f t="shared" ref="O9:O27" si="0">SUM(C9,E9,G9,I9,K9,M9)</f>
        <v>0</v>
      </c>
      <c r="P9" s="373">
        <f t="shared" ref="P9:P27" si="1">SUM(D9,F9,H9,J9,L9,N9)</f>
        <v>0</v>
      </c>
      <c r="Q9" s="373">
        <f t="shared" ref="Q9:Q27" si="2">SUM(O9:P9)</f>
        <v>0</v>
      </c>
      <c r="R9" s="1059" t="s">
        <v>302</v>
      </c>
      <c r="S9" s="1059"/>
    </row>
    <row r="10" spans="1:19" ht="19.5" customHeight="1">
      <c r="A10" s="1331" t="s">
        <v>54</v>
      </c>
      <c r="B10" s="1331"/>
      <c r="C10" s="373">
        <v>0</v>
      </c>
      <c r="D10" s="373">
        <v>3</v>
      </c>
      <c r="E10" s="373">
        <v>1</v>
      </c>
      <c r="F10" s="373">
        <v>72</v>
      </c>
      <c r="G10" s="373">
        <v>1</v>
      </c>
      <c r="H10" s="373">
        <v>9</v>
      </c>
      <c r="I10" s="373">
        <v>0</v>
      </c>
      <c r="J10" s="373">
        <v>2</v>
      </c>
      <c r="K10" s="373">
        <v>0</v>
      </c>
      <c r="L10" s="373">
        <v>0</v>
      </c>
      <c r="M10" s="373">
        <v>0</v>
      </c>
      <c r="N10" s="373">
        <v>0</v>
      </c>
      <c r="O10" s="373">
        <f t="shared" si="0"/>
        <v>2</v>
      </c>
      <c r="P10" s="373">
        <f t="shared" si="1"/>
        <v>86</v>
      </c>
      <c r="Q10" s="373">
        <f t="shared" si="2"/>
        <v>88</v>
      </c>
      <c r="R10" s="1056" t="s">
        <v>184</v>
      </c>
      <c r="S10" s="1056"/>
    </row>
    <row r="11" spans="1:19" ht="19.5" customHeight="1">
      <c r="A11" s="1331" t="s">
        <v>55</v>
      </c>
      <c r="B11" s="1331"/>
      <c r="C11" s="373">
        <v>2</v>
      </c>
      <c r="D11" s="373">
        <v>1</v>
      </c>
      <c r="E11" s="373">
        <v>18</v>
      </c>
      <c r="F11" s="373">
        <v>25</v>
      </c>
      <c r="G11" s="373">
        <v>0</v>
      </c>
      <c r="H11" s="373">
        <v>0</v>
      </c>
      <c r="I11" s="373">
        <v>0</v>
      </c>
      <c r="J11" s="373">
        <v>0</v>
      </c>
      <c r="K11" s="373">
        <v>0</v>
      </c>
      <c r="L11" s="373">
        <v>0</v>
      </c>
      <c r="M11" s="373">
        <v>0</v>
      </c>
      <c r="N11" s="373">
        <v>0</v>
      </c>
      <c r="O11" s="373">
        <f t="shared" si="0"/>
        <v>20</v>
      </c>
      <c r="P11" s="373">
        <f t="shared" si="1"/>
        <v>26</v>
      </c>
      <c r="Q11" s="373">
        <f t="shared" si="2"/>
        <v>46</v>
      </c>
      <c r="R11" s="1056" t="s">
        <v>185</v>
      </c>
      <c r="S11" s="1056"/>
    </row>
    <row r="12" spans="1:19" ht="19.5" customHeight="1">
      <c r="A12" s="1071" t="s">
        <v>313</v>
      </c>
      <c r="B12" s="368" t="s">
        <v>282</v>
      </c>
      <c r="C12" s="373">
        <v>0</v>
      </c>
      <c r="D12" s="373">
        <v>3</v>
      </c>
      <c r="E12" s="373">
        <v>0</v>
      </c>
      <c r="F12" s="373">
        <v>25</v>
      </c>
      <c r="G12" s="373">
        <v>0</v>
      </c>
      <c r="H12" s="373">
        <v>5</v>
      </c>
      <c r="I12" s="373">
        <v>0</v>
      </c>
      <c r="J12" s="373">
        <v>2</v>
      </c>
      <c r="K12" s="373">
        <v>0</v>
      </c>
      <c r="L12" s="373">
        <v>1</v>
      </c>
      <c r="M12" s="373">
        <v>0</v>
      </c>
      <c r="N12" s="373">
        <v>0</v>
      </c>
      <c r="O12" s="373">
        <f t="shared" si="0"/>
        <v>0</v>
      </c>
      <c r="P12" s="373">
        <f t="shared" si="1"/>
        <v>36</v>
      </c>
      <c r="Q12" s="373">
        <f t="shared" si="2"/>
        <v>36</v>
      </c>
      <c r="R12" s="787" t="s">
        <v>306</v>
      </c>
      <c r="S12" s="1061" t="s">
        <v>173</v>
      </c>
    </row>
    <row r="13" spans="1:19" ht="19.5" customHeight="1">
      <c r="A13" s="1071"/>
      <c r="B13" s="368" t="s">
        <v>283</v>
      </c>
      <c r="C13" s="373">
        <v>0</v>
      </c>
      <c r="D13" s="373">
        <v>3</v>
      </c>
      <c r="E13" s="373">
        <v>11</v>
      </c>
      <c r="F13" s="373">
        <v>65</v>
      </c>
      <c r="G13" s="373">
        <v>0</v>
      </c>
      <c r="H13" s="373">
        <v>1</v>
      </c>
      <c r="I13" s="373">
        <v>0</v>
      </c>
      <c r="J13" s="373">
        <v>0</v>
      </c>
      <c r="K13" s="373">
        <v>0</v>
      </c>
      <c r="L13" s="373">
        <v>0</v>
      </c>
      <c r="M13" s="373">
        <v>0</v>
      </c>
      <c r="N13" s="373">
        <v>0</v>
      </c>
      <c r="O13" s="373">
        <f t="shared" si="0"/>
        <v>11</v>
      </c>
      <c r="P13" s="373">
        <f t="shared" si="1"/>
        <v>69</v>
      </c>
      <c r="Q13" s="373">
        <f t="shared" si="2"/>
        <v>80</v>
      </c>
      <c r="R13" s="787" t="s">
        <v>307</v>
      </c>
      <c r="S13" s="1061"/>
    </row>
    <row r="14" spans="1:19" ht="19.5" customHeight="1">
      <c r="A14" s="1071"/>
      <c r="B14" s="368" t="s">
        <v>284</v>
      </c>
      <c r="C14" s="373">
        <v>4</v>
      </c>
      <c r="D14" s="373">
        <v>2</v>
      </c>
      <c r="E14" s="373">
        <v>57</v>
      </c>
      <c r="F14" s="373">
        <v>22</v>
      </c>
      <c r="G14" s="373">
        <v>4</v>
      </c>
      <c r="H14" s="373">
        <v>1</v>
      </c>
      <c r="I14" s="373">
        <v>0</v>
      </c>
      <c r="J14" s="373">
        <v>0</v>
      </c>
      <c r="K14" s="373">
        <v>0</v>
      </c>
      <c r="L14" s="373">
        <v>0</v>
      </c>
      <c r="M14" s="373">
        <v>0</v>
      </c>
      <c r="N14" s="373">
        <v>0</v>
      </c>
      <c r="O14" s="373">
        <f t="shared" si="0"/>
        <v>65</v>
      </c>
      <c r="P14" s="373">
        <f t="shared" si="1"/>
        <v>25</v>
      </c>
      <c r="Q14" s="373">
        <f t="shared" si="2"/>
        <v>90</v>
      </c>
      <c r="R14" s="787" t="s">
        <v>308</v>
      </c>
      <c r="S14" s="1061"/>
    </row>
    <row r="15" spans="1:19" ht="19.5" customHeight="1">
      <c r="A15" s="1071"/>
      <c r="B15" s="368" t="s">
        <v>279</v>
      </c>
      <c r="C15" s="373">
        <v>0</v>
      </c>
      <c r="D15" s="373">
        <v>0</v>
      </c>
      <c r="E15" s="373">
        <v>0</v>
      </c>
      <c r="F15" s="373">
        <v>0</v>
      </c>
      <c r="G15" s="373">
        <v>0</v>
      </c>
      <c r="H15" s="373">
        <v>0</v>
      </c>
      <c r="I15" s="373">
        <v>0</v>
      </c>
      <c r="J15" s="373">
        <v>0</v>
      </c>
      <c r="K15" s="373">
        <v>0</v>
      </c>
      <c r="L15" s="373">
        <v>0</v>
      </c>
      <c r="M15" s="373">
        <v>0</v>
      </c>
      <c r="N15" s="373">
        <v>0</v>
      </c>
      <c r="O15" s="373">
        <f t="shared" si="0"/>
        <v>0</v>
      </c>
      <c r="P15" s="373">
        <f t="shared" si="1"/>
        <v>0</v>
      </c>
      <c r="Q15" s="373">
        <f t="shared" si="2"/>
        <v>0</v>
      </c>
      <c r="R15" s="787" t="s">
        <v>309</v>
      </c>
      <c r="S15" s="1061"/>
    </row>
    <row r="16" spans="1:19" ht="19.5" customHeight="1">
      <c r="A16" s="1071"/>
      <c r="B16" s="368" t="s">
        <v>280</v>
      </c>
      <c r="C16" s="373">
        <v>0</v>
      </c>
      <c r="D16" s="373">
        <v>4</v>
      </c>
      <c r="E16" s="373">
        <v>40</v>
      </c>
      <c r="F16" s="373">
        <v>17</v>
      </c>
      <c r="G16" s="373">
        <v>0</v>
      </c>
      <c r="H16" s="373">
        <v>2</v>
      </c>
      <c r="I16" s="373">
        <v>0</v>
      </c>
      <c r="J16" s="373">
        <v>0</v>
      </c>
      <c r="K16" s="373">
        <v>0</v>
      </c>
      <c r="L16" s="373">
        <v>0</v>
      </c>
      <c r="M16" s="373">
        <v>0</v>
      </c>
      <c r="N16" s="373">
        <v>0</v>
      </c>
      <c r="O16" s="373">
        <f t="shared" si="0"/>
        <v>40</v>
      </c>
      <c r="P16" s="373">
        <f t="shared" si="1"/>
        <v>23</v>
      </c>
      <c r="Q16" s="373">
        <f t="shared" si="2"/>
        <v>63</v>
      </c>
      <c r="R16" s="787" t="s">
        <v>310</v>
      </c>
      <c r="S16" s="1061"/>
    </row>
    <row r="17" spans="1:19" ht="19.5" customHeight="1">
      <c r="A17" s="1071"/>
      <c r="B17" s="368" t="s">
        <v>281</v>
      </c>
      <c r="C17" s="373">
        <v>2</v>
      </c>
      <c r="D17" s="373">
        <v>6</v>
      </c>
      <c r="E17" s="373">
        <v>40</v>
      </c>
      <c r="F17" s="373">
        <v>99</v>
      </c>
      <c r="G17" s="373">
        <v>0</v>
      </c>
      <c r="H17" s="373">
        <v>1</v>
      </c>
      <c r="I17" s="373">
        <v>0</v>
      </c>
      <c r="J17" s="373">
        <v>0</v>
      </c>
      <c r="K17" s="373">
        <v>0</v>
      </c>
      <c r="L17" s="373">
        <v>0</v>
      </c>
      <c r="M17" s="373">
        <v>0</v>
      </c>
      <c r="N17" s="373">
        <v>0</v>
      </c>
      <c r="O17" s="373">
        <f t="shared" si="0"/>
        <v>42</v>
      </c>
      <c r="P17" s="373">
        <f t="shared" si="1"/>
        <v>106</v>
      </c>
      <c r="Q17" s="373">
        <f t="shared" si="2"/>
        <v>148</v>
      </c>
      <c r="R17" s="787" t="s">
        <v>311</v>
      </c>
      <c r="S17" s="1061"/>
    </row>
    <row r="18" spans="1:19" ht="19.5" customHeight="1">
      <c r="A18" s="373" t="s">
        <v>63</v>
      </c>
      <c r="B18" s="367"/>
      <c r="C18" s="373">
        <v>0</v>
      </c>
      <c r="D18" s="373">
        <v>0</v>
      </c>
      <c r="E18" s="373">
        <v>0</v>
      </c>
      <c r="F18" s="373">
        <v>0</v>
      </c>
      <c r="G18" s="373">
        <v>0</v>
      </c>
      <c r="H18" s="373">
        <v>0</v>
      </c>
      <c r="I18" s="373">
        <v>0</v>
      </c>
      <c r="J18" s="373">
        <v>0</v>
      </c>
      <c r="K18" s="373">
        <v>0</v>
      </c>
      <c r="L18" s="373">
        <v>0</v>
      </c>
      <c r="M18" s="373">
        <v>0</v>
      </c>
      <c r="N18" s="373">
        <v>0</v>
      </c>
      <c r="O18" s="373">
        <f t="shared" si="0"/>
        <v>0</v>
      </c>
      <c r="P18" s="373">
        <f t="shared" si="1"/>
        <v>0</v>
      </c>
      <c r="Q18" s="373">
        <f t="shared" si="2"/>
        <v>0</v>
      </c>
      <c r="R18" s="1056" t="s">
        <v>297</v>
      </c>
      <c r="S18" s="1056"/>
    </row>
    <row r="19" spans="1:19" ht="19.5" customHeight="1">
      <c r="A19" s="1331" t="s">
        <v>64</v>
      </c>
      <c r="B19" s="1331"/>
      <c r="C19" s="373">
        <v>1</v>
      </c>
      <c r="D19" s="373">
        <v>2</v>
      </c>
      <c r="E19" s="373">
        <v>11</v>
      </c>
      <c r="F19" s="373">
        <v>37</v>
      </c>
      <c r="G19" s="373">
        <v>6</v>
      </c>
      <c r="H19" s="373">
        <v>6</v>
      </c>
      <c r="I19" s="373">
        <v>0</v>
      </c>
      <c r="J19" s="373">
        <v>2</v>
      </c>
      <c r="K19" s="373">
        <v>0</v>
      </c>
      <c r="L19" s="373">
        <v>1</v>
      </c>
      <c r="M19" s="373">
        <v>1</v>
      </c>
      <c r="N19" s="373">
        <v>0</v>
      </c>
      <c r="O19" s="373">
        <f t="shared" si="0"/>
        <v>19</v>
      </c>
      <c r="P19" s="373">
        <f t="shared" si="1"/>
        <v>48</v>
      </c>
      <c r="Q19" s="373">
        <f t="shared" si="2"/>
        <v>67</v>
      </c>
      <c r="R19" s="1056" t="s">
        <v>186</v>
      </c>
      <c r="S19" s="1056"/>
    </row>
    <row r="20" spans="1:19" ht="19.5" customHeight="1">
      <c r="A20" s="1400" t="s">
        <v>112</v>
      </c>
      <c r="B20" s="1400"/>
      <c r="C20" s="373">
        <v>0</v>
      </c>
      <c r="D20" s="373">
        <v>0</v>
      </c>
      <c r="E20" s="373">
        <v>0</v>
      </c>
      <c r="F20" s="373">
        <v>4</v>
      </c>
      <c r="G20" s="373">
        <v>0</v>
      </c>
      <c r="H20" s="373">
        <v>39</v>
      </c>
      <c r="I20" s="373">
        <v>0</v>
      </c>
      <c r="J20" s="373">
        <v>1</v>
      </c>
      <c r="K20" s="373">
        <v>0</v>
      </c>
      <c r="L20" s="373">
        <v>0</v>
      </c>
      <c r="M20" s="373">
        <v>0</v>
      </c>
      <c r="N20" s="373">
        <v>0</v>
      </c>
      <c r="O20" s="373">
        <f t="shared" si="0"/>
        <v>0</v>
      </c>
      <c r="P20" s="373">
        <f t="shared" si="1"/>
        <v>44</v>
      </c>
      <c r="Q20" s="373">
        <f t="shared" si="2"/>
        <v>44</v>
      </c>
      <c r="R20" s="1056" t="s">
        <v>187</v>
      </c>
      <c r="S20" s="1056"/>
    </row>
    <row r="21" spans="1:19" ht="19.5" customHeight="1">
      <c r="A21" s="1400" t="s">
        <v>113</v>
      </c>
      <c r="B21" s="1400"/>
      <c r="C21" s="373">
        <v>7</v>
      </c>
      <c r="D21" s="373">
        <v>8</v>
      </c>
      <c r="E21" s="373">
        <v>77</v>
      </c>
      <c r="F21" s="373">
        <v>152</v>
      </c>
      <c r="G21" s="373">
        <v>12</v>
      </c>
      <c r="H21" s="373">
        <v>8</v>
      </c>
      <c r="I21" s="373">
        <v>1</v>
      </c>
      <c r="J21" s="373">
        <v>2</v>
      </c>
      <c r="K21" s="373">
        <v>0</v>
      </c>
      <c r="L21" s="373">
        <v>1</v>
      </c>
      <c r="M21" s="373">
        <v>0</v>
      </c>
      <c r="N21" s="373">
        <v>0</v>
      </c>
      <c r="O21" s="373">
        <f t="shared" si="0"/>
        <v>97</v>
      </c>
      <c r="P21" s="373">
        <f t="shared" si="1"/>
        <v>171</v>
      </c>
      <c r="Q21" s="373">
        <f t="shared" si="2"/>
        <v>268</v>
      </c>
      <c r="R21" s="1056" t="s">
        <v>303</v>
      </c>
      <c r="S21" s="1056"/>
    </row>
    <row r="22" spans="1:19" ht="19.5" customHeight="1">
      <c r="A22" s="1331" t="s">
        <v>134</v>
      </c>
      <c r="B22" s="1331"/>
      <c r="C22" s="373">
        <v>10</v>
      </c>
      <c r="D22" s="373">
        <v>0</v>
      </c>
      <c r="E22" s="373">
        <v>111</v>
      </c>
      <c r="F22" s="373">
        <v>1</v>
      </c>
      <c r="G22" s="373">
        <v>12</v>
      </c>
      <c r="H22" s="373">
        <v>1</v>
      </c>
      <c r="I22" s="373">
        <v>1</v>
      </c>
      <c r="J22" s="373">
        <v>0</v>
      </c>
      <c r="K22" s="373">
        <v>1</v>
      </c>
      <c r="L22" s="373">
        <v>0</v>
      </c>
      <c r="M22" s="373">
        <v>0</v>
      </c>
      <c r="N22" s="373">
        <v>0</v>
      </c>
      <c r="O22" s="373">
        <f t="shared" si="0"/>
        <v>135</v>
      </c>
      <c r="P22" s="373">
        <f t="shared" si="1"/>
        <v>2</v>
      </c>
      <c r="Q22" s="373">
        <f t="shared" si="2"/>
        <v>137</v>
      </c>
      <c r="R22" s="1056" t="s">
        <v>304</v>
      </c>
      <c r="S22" s="1056"/>
    </row>
    <row r="23" spans="1:19" ht="19.5" customHeight="1">
      <c r="A23" s="1331" t="s">
        <v>68</v>
      </c>
      <c r="B23" s="1331"/>
      <c r="C23" s="373">
        <v>0</v>
      </c>
      <c r="D23" s="373">
        <v>5</v>
      </c>
      <c r="E23" s="373">
        <v>0</v>
      </c>
      <c r="F23" s="373">
        <v>27</v>
      </c>
      <c r="G23" s="373">
        <v>0</v>
      </c>
      <c r="H23" s="373">
        <v>2</v>
      </c>
      <c r="I23" s="373">
        <v>0</v>
      </c>
      <c r="J23" s="373">
        <v>0</v>
      </c>
      <c r="K23" s="373">
        <v>0</v>
      </c>
      <c r="L23" s="373">
        <v>0</v>
      </c>
      <c r="M23" s="373">
        <v>0</v>
      </c>
      <c r="N23" s="373">
        <v>0</v>
      </c>
      <c r="O23" s="373">
        <f t="shared" si="0"/>
        <v>0</v>
      </c>
      <c r="P23" s="373">
        <f t="shared" si="1"/>
        <v>34</v>
      </c>
      <c r="Q23" s="373">
        <f t="shared" si="2"/>
        <v>34</v>
      </c>
      <c r="R23" s="1056" t="s">
        <v>305</v>
      </c>
      <c r="S23" s="1056"/>
    </row>
    <row r="24" spans="1:19" ht="19.5" customHeight="1">
      <c r="A24" s="1331" t="s">
        <v>69</v>
      </c>
      <c r="B24" s="1331"/>
      <c r="C24" s="373">
        <v>0</v>
      </c>
      <c r="D24" s="373">
        <v>3</v>
      </c>
      <c r="E24" s="373">
        <v>18</v>
      </c>
      <c r="F24" s="373">
        <v>29</v>
      </c>
      <c r="G24" s="373">
        <v>9</v>
      </c>
      <c r="H24" s="373">
        <v>8</v>
      </c>
      <c r="I24" s="373">
        <v>2</v>
      </c>
      <c r="J24" s="373">
        <v>2</v>
      </c>
      <c r="K24" s="373">
        <v>0</v>
      </c>
      <c r="L24" s="373">
        <v>0</v>
      </c>
      <c r="M24" s="373">
        <v>1</v>
      </c>
      <c r="N24" s="373">
        <v>0</v>
      </c>
      <c r="O24" s="373">
        <f t="shared" si="0"/>
        <v>30</v>
      </c>
      <c r="P24" s="373">
        <f t="shared" si="1"/>
        <v>42</v>
      </c>
      <c r="Q24" s="373">
        <f t="shared" si="2"/>
        <v>72</v>
      </c>
      <c r="R24" s="1056" t="s">
        <v>191</v>
      </c>
      <c r="S24" s="1056"/>
    </row>
    <row r="25" spans="1:19" ht="19.5" customHeight="1">
      <c r="A25" s="1331" t="s">
        <v>70</v>
      </c>
      <c r="B25" s="1331"/>
      <c r="C25" s="373">
        <v>0</v>
      </c>
      <c r="D25" s="373">
        <v>5</v>
      </c>
      <c r="E25" s="373">
        <v>0</v>
      </c>
      <c r="F25" s="373">
        <v>36</v>
      </c>
      <c r="G25" s="373">
        <v>0</v>
      </c>
      <c r="H25" s="373">
        <v>0</v>
      </c>
      <c r="I25" s="373">
        <v>0</v>
      </c>
      <c r="J25" s="373">
        <v>0</v>
      </c>
      <c r="K25" s="373">
        <v>0</v>
      </c>
      <c r="L25" s="373">
        <v>0</v>
      </c>
      <c r="M25" s="373">
        <v>0</v>
      </c>
      <c r="N25" s="373">
        <v>0</v>
      </c>
      <c r="O25" s="373">
        <f t="shared" si="0"/>
        <v>0</v>
      </c>
      <c r="P25" s="373">
        <f t="shared" si="1"/>
        <v>41</v>
      </c>
      <c r="Q25" s="373">
        <f t="shared" si="2"/>
        <v>41</v>
      </c>
      <c r="R25" s="1056" t="s">
        <v>192</v>
      </c>
      <c r="S25" s="1056"/>
    </row>
    <row r="26" spans="1:19" ht="19.5" customHeight="1">
      <c r="A26" s="1331" t="s">
        <v>71</v>
      </c>
      <c r="B26" s="1331"/>
      <c r="C26" s="373">
        <v>0</v>
      </c>
      <c r="D26" s="373">
        <v>2</v>
      </c>
      <c r="E26" s="373">
        <v>31</v>
      </c>
      <c r="F26" s="373">
        <v>40</v>
      </c>
      <c r="G26" s="373">
        <v>3</v>
      </c>
      <c r="H26" s="373">
        <v>5</v>
      </c>
      <c r="I26" s="373">
        <v>1</v>
      </c>
      <c r="J26" s="373">
        <v>0</v>
      </c>
      <c r="K26" s="373">
        <v>0</v>
      </c>
      <c r="L26" s="373">
        <v>0</v>
      </c>
      <c r="M26" s="373">
        <v>0</v>
      </c>
      <c r="N26" s="373">
        <v>0</v>
      </c>
      <c r="O26" s="373">
        <f t="shared" si="0"/>
        <v>35</v>
      </c>
      <c r="P26" s="373">
        <f t="shared" si="1"/>
        <v>47</v>
      </c>
      <c r="Q26" s="373">
        <f t="shared" si="2"/>
        <v>82</v>
      </c>
      <c r="R26" s="1056" t="s">
        <v>193</v>
      </c>
      <c r="S26" s="1056"/>
    </row>
    <row r="27" spans="1:19" ht="19.5" customHeight="1" thickBot="1">
      <c r="A27" s="1371" t="s">
        <v>72</v>
      </c>
      <c r="B27" s="1371"/>
      <c r="C27" s="426">
        <v>3</v>
      </c>
      <c r="D27" s="426">
        <v>3</v>
      </c>
      <c r="E27" s="426">
        <v>62</v>
      </c>
      <c r="F27" s="426">
        <v>27</v>
      </c>
      <c r="G27" s="426">
        <v>1</v>
      </c>
      <c r="H27" s="426">
        <v>1</v>
      </c>
      <c r="I27" s="426">
        <v>0</v>
      </c>
      <c r="J27" s="426">
        <v>0</v>
      </c>
      <c r="K27" s="426">
        <v>0</v>
      </c>
      <c r="L27" s="426">
        <v>0</v>
      </c>
      <c r="M27" s="426">
        <v>0</v>
      </c>
      <c r="N27" s="426">
        <v>0</v>
      </c>
      <c r="O27" s="426">
        <f t="shared" si="0"/>
        <v>66</v>
      </c>
      <c r="P27" s="426">
        <f t="shared" si="1"/>
        <v>31</v>
      </c>
      <c r="Q27" s="426">
        <f t="shared" si="2"/>
        <v>97</v>
      </c>
      <c r="R27" s="1185" t="s">
        <v>298</v>
      </c>
      <c r="S27" s="1185"/>
    </row>
    <row r="28" spans="1:19" ht="19.5" customHeight="1" thickBot="1">
      <c r="A28" s="1372" t="s">
        <v>32</v>
      </c>
      <c r="B28" s="1372"/>
      <c r="C28" s="424">
        <f>SUM(C9:C27)</f>
        <v>29</v>
      </c>
      <c r="D28" s="424">
        <f t="shared" ref="D28:Q28" si="3">SUM(D9:D27)</f>
        <v>50</v>
      </c>
      <c r="E28" s="424">
        <f t="shared" si="3"/>
        <v>477</v>
      </c>
      <c r="F28" s="424">
        <f t="shared" si="3"/>
        <v>678</v>
      </c>
      <c r="G28" s="424">
        <f t="shared" si="3"/>
        <v>48</v>
      </c>
      <c r="H28" s="424">
        <f t="shared" si="3"/>
        <v>89</v>
      </c>
      <c r="I28" s="424">
        <f t="shared" si="3"/>
        <v>5</v>
      </c>
      <c r="J28" s="424">
        <f t="shared" si="3"/>
        <v>11</v>
      </c>
      <c r="K28" s="424">
        <f t="shared" si="3"/>
        <v>1</v>
      </c>
      <c r="L28" s="424">
        <f t="shared" si="3"/>
        <v>3</v>
      </c>
      <c r="M28" s="424">
        <f t="shared" si="3"/>
        <v>2</v>
      </c>
      <c r="N28" s="424">
        <f t="shared" si="3"/>
        <v>0</v>
      </c>
      <c r="O28" s="424">
        <f t="shared" si="3"/>
        <v>562</v>
      </c>
      <c r="P28" s="424">
        <f t="shared" si="3"/>
        <v>831</v>
      </c>
      <c r="Q28" s="424">
        <f t="shared" si="3"/>
        <v>1393</v>
      </c>
      <c r="R28" s="1187" t="s">
        <v>175</v>
      </c>
      <c r="S28" s="1187"/>
    </row>
    <row r="29" spans="1:19" ht="13.5" thickTop="1">
      <c r="R29" s="441"/>
      <c r="S29" s="441"/>
    </row>
    <row r="30" spans="1:19">
      <c r="R30" s="441"/>
      <c r="S30" s="441"/>
    </row>
    <row r="31" spans="1:19">
      <c r="R31" s="441"/>
      <c r="S31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50">
    <mergeCell ref="R28:S28"/>
    <mergeCell ref="M5:N5"/>
    <mergeCell ref="G5:H5"/>
    <mergeCell ref="K5:L5"/>
    <mergeCell ref="R27:S27"/>
    <mergeCell ref="R22:S22"/>
    <mergeCell ref="R23:S23"/>
    <mergeCell ref="R24:S24"/>
    <mergeCell ref="R25:S25"/>
    <mergeCell ref="R26:S26"/>
    <mergeCell ref="S12:S17"/>
    <mergeCell ref="R19:S19"/>
    <mergeCell ref="R20:S20"/>
    <mergeCell ref="R21:S21"/>
    <mergeCell ref="R18:S18"/>
    <mergeCell ref="R8:S8"/>
    <mergeCell ref="A9:B9"/>
    <mergeCell ref="A10:B10"/>
    <mergeCell ref="A11:B11"/>
    <mergeCell ref="C5:D5"/>
    <mergeCell ref="E5:F5"/>
    <mergeCell ref="A8:B8"/>
    <mergeCell ref="A1:S1"/>
    <mergeCell ref="A27:B27"/>
    <mergeCell ref="A28:B28"/>
    <mergeCell ref="A12:A17"/>
    <mergeCell ref="A19:B19"/>
    <mergeCell ref="A20:B20"/>
    <mergeCell ref="A21:B21"/>
    <mergeCell ref="A22:B22"/>
    <mergeCell ref="A23:B23"/>
    <mergeCell ref="A24:B24"/>
    <mergeCell ref="A25:B25"/>
    <mergeCell ref="R4:S7"/>
    <mergeCell ref="R9:S9"/>
    <mergeCell ref="R10:S10"/>
    <mergeCell ref="R11:S11"/>
    <mergeCell ref="A26:B26"/>
    <mergeCell ref="M4:N4"/>
    <mergeCell ref="O4:Q4"/>
    <mergeCell ref="A3:B3"/>
    <mergeCell ref="A4:B7"/>
    <mergeCell ref="A2:S2"/>
    <mergeCell ref="I5:J5"/>
    <mergeCell ref="R3:S3"/>
    <mergeCell ref="C4:D4"/>
    <mergeCell ref="E4:F4"/>
    <mergeCell ref="G4:H4"/>
    <mergeCell ref="I4:J4"/>
    <mergeCell ref="K4:L4"/>
  </mergeCells>
  <printOptions horizontalCentered="1"/>
  <pageMargins left="1" right="1" top="1" bottom="1" header="1" footer="1"/>
  <pageSetup paperSize="9" scale="80" firstPageNumber="101" orientation="landscape" useFirstPageNumber="1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1"/>
    <pageSetUpPr autoPageBreaks="0"/>
  </sheetPr>
  <dimension ref="A1:T148"/>
  <sheetViews>
    <sheetView rightToLeft="1" view="pageBreakPreview" topLeftCell="A115" zoomScale="85" zoomScaleSheetLayoutView="85" workbookViewId="0">
      <selection activeCell="C123" sqref="C123:O124"/>
    </sheetView>
  </sheetViews>
  <sheetFormatPr defaultRowHeight="12.75"/>
  <cols>
    <col min="1" max="1" width="4.42578125" style="159" customWidth="1"/>
    <col min="2" max="2" width="10.42578125" style="159" customWidth="1"/>
    <col min="3" max="4" width="9.28515625" style="159" customWidth="1"/>
    <col min="5" max="6" width="10.28515625" style="159" customWidth="1"/>
    <col min="7" max="7" width="9" style="159" customWidth="1"/>
    <col min="8" max="8" width="7.7109375" style="159" customWidth="1"/>
    <col min="9" max="9" width="8.5703125" style="159" customWidth="1"/>
    <col min="10" max="10" width="7.5703125" style="159" customWidth="1"/>
    <col min="11" max="11" width="9" style="159" customWidth="1"/>
    <col min="12" max="12" width="9.5703125" style="159" customWidth="1"/>
    <col min="13" max="13" width="9.85546875" style="159" customWidth="1"/>
    <col min="14" max="14" width="9.42578125" style="159" customWidth="1"/>
    <col min="15" max="15" width="10.28515625" style="159" customWidth="1"/>
    <col min="16" max="16" width="16.5703125" style="159" customWidth="1"/>
    <col min="17" max="17" width="4.28515625" style="159" customWidth="1"/>
    <col min="18" max="16384" width="9.140625" style="159"/>
  </cols>
  <sheetData>
    <row r="1" spans="1:17" ht="21" customHeight="1">
      <c r="A1" s="1179" t="s">
        <v>922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</row>
    <row r="2" spans="1:17" ht="21" customHeight="1">
      <c r="A2" s="1449" t="s">
        <v>927</v>
      </c>
      <c r="B2" s="1449"/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</row>
    <row r="3" spans="1:17" ht="21.75" customHeight="1" thickBot="1">
      <c r="A3" s="1048" t="s">
        <v>1280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1365" t="s">
        <v>997</v>
      </c>
      <c r="Q3" s="1365"/>
    </row>
    <row r="4" spans="1:17" ht="18.75" customHeight="1" thickTop="1">
      <c r="A4" s="1072" t="s">
        <v>40</v>
      </c>
      <c r="B4" s="1072"/>
      <c r="C4" s="1397" t="s">
        <v>43</v>
      </c>
      <c r="D4" s="1397"/>
      <c r="E4" s="1397" t="s">
        <v>73</v>
      </c>
      <c r="F4" s="1397"/>
      <c r="G4" s="1397" t="s">
        <v>44</v>
      </c>
      <c r="H4" s="1397"/>
      <c r="I4" s="1397" t="s">
        <v>74</v>
      </c>
      <c r="J4" s="1397"/>
      <c r="K4" s="1397" t="s">
        <v>77</v>
      </c>
      <c r="L4" s="1397"/>
      <c r="M4" s="1397" t="s">
        <v>32</v>
      </c>
      <c r="N4" s="1397"/>
      <c r="O4" s="1397"/>
      <c r="P4" s="1074" t="s">
        <v>174</v>
      </c>
      <c r="Q4" s="1074"/>
    </row>
    <row r="5" spans="1:17" ht="18.75" customHeight="1">
      <c r="A5" s="1092"/>
      <c r="B5" s="1092"/>
      <c r="C5" s="1398" t="s">
        <v>220</v>
      </c>
      <c r="D5" s="1398"/>
      <c r="E5" s="1398" t="s">
        <v>212</v>
      </c>
      <c r="F5" s="1398"/>
      <c r="G5" s="1398" t="s">
        <v>213</v>
      </c>
      <c r="H5" s="1398"/>
      <c r="I5" s="1398" t="s">
        <v>214</v>
      </c>
      <c r="J5" s="1398"/>
      <c r="K5" s="1398" t="s">
        <v>215</v>
      </c>
      <c r="L5" s="1398"/>
      <c r="M5" s="1398" t="s">
        <v>175</v>
      </c>
      <c r="N5" s="1398"/>
      <c r="O5" s="1398"/>
      <c r="P5" s="1096"/>
      <c r="Q5" s="1096"/>
    </row>
    <row r="6" spans="1:17" ht="18.75" customHeight="1">
      <c r="A6" s="1092"/>
      <c r="B6" s="1092"/>
      <c r="C6" s="377" t="s">
        <v>33</v>
      </c>
      <c r="D6" s="377" t="s">
        <v>34</v>
      </c>
      <c r="E6" s="377" t="s">
        <v>33</v>
      </c>
      <c r="F6" s="377" t="s">
        <v>34</v>
      </c>
      <c r="G6" s="377" t="s">
        <v>33</v>
      </c>
      <c r="H6" s="377" t="s">
        <v>34</v>
      </c>
      <c r="I6" s="377" t="s">
        <v>33</v>
      </c>
      <c r="J6" s="377" t="s">
        <v>34</v>
      </c>
      <c r="K6" s="377" t="s">
        <v>33</v>
      </c>
      <c r="L6" s="377" t="s">
        <v>34</v>
      </c>
      <c r="M6" s="377" t="s">
        <v>33</v>
      </c>
      <c r="N6" s="377" t="s">
        <v>34</v>
      </c>
      <c r="O6" s="377" t="s">
        <v>32</v>
      </c>
      <c r="P6" s="1096"/>
      <c r="Q6" s="1096"/>
    </row>
    <row r="7" spans="1:17" ht="18.75" customHeight="1" thickBot="1">
      <c r="A7" s="1092"/>
      <c r="B7" s="1092"/>
      <c r="C7" s="833" t="s">
        <v>180</v>
      </c>
      <c r="D7" s="833" t="s">
        <v>179</v>
      </c>
      <c r="E7" s="833" t="s">
        <v>180</v>
      </c>
      <c r="F7" s="833" t="s">
        <v>179</v>
      </c>
      <c r="G7" s="833" t="s">
        <v>180</v>
      </c>
      <c r="H7" s="833" t="s">
        <v>179</v>
      </c>
      <c r="I7" s="833" t="s">
        <v>180</v>
      </c>
      <c r="J7" s="833" t="s">
        <v>179</v>
      </c>
      <c r="K7" s="833" t="s">
        <v>180</v>
      </c>
      <c r="L7" s="833" t="s">
        <v>179</v>
      </c>
      <c r="M7" s="833" t="s">
        <v>180</v>
      </c>
      <c r="N7" s="833" t="s">
        <v>179</v>
      </c>
      <c r="O7" s="833" t="s">
        <v>175</v>
      </c>
      <c r="P7" s="1096"/>
      <c r="Q7" s="1096"/>
    </row>
    <row r="8" spans="1:17" ht="18.95" customHeight="1">
      <c r="A8" s="1137" t="s">
        <v>52</v>
      </c>
      <c r="B8" s="1137"/>
      <c r="C8" s="834">
        <v>0</v>
      </c>
      <c r="D8" s="834">
        <v>0</v>
      </c>
      <c r="E8" s="834">
        <v>0</v>
      </c>
      <c r="F8" s="834">
        <v>0</v>
      </c>
      <c r="G8" s="834">
        <v>0</v>
      </c>
      <c r="H8" s="834">
        <v>0</v>
      </c>
      <c r="I8" s="834">
        <v>0</v>
      </c>
      <c r="J8" s="834">
        <v>0</v>
      </c>
      <c r="K8" s="834">
        <v>0</v>
      </c>
      <c r="L8" s="834">
        <v>0</v>
      </c>
      <c r="M8" s="834">
        <f>SUM(C8,E8,G8,I8,K8)</f>
        <v>0</v>
      </c>
      <c r="N8" s="834">
        <f>SUM(D8,F8,H8,J8,L8)</f>
        <v>0</v>
      </c>
      <c r="O8" s="834">
        <f>SUM(M8:N8)</f>
        <v>0</v>
      </c>
      <c r="P8" s="1210" t="s">
        <v>671</v>
      </c>
      <c r="Q8" s="1210"/>
    </row>
    <row r="9" spans="1:17" ht="18.95" customHeight="1">
      <c r="A9" s="1400" t="s">
        <v>53</v>
      </c>
      <c r="B9" s="1400"/>
      <c r="C9" s="784">
        <v>0</v>
      </c>
      <c r="D9" s="784">
        <v>0</v>
      </c>
      <c r="E9" s="784">
        <v>0</v>
      </c>
      <c r="F9" s="784">
        <v>0</v>
      </c>
      <c r="G9" s="784">
        <v>0</v>
      </c>
      <c r="H9" s="784">
        <v>0</v>
      </c>
      <c r="I9" s="784">
        <v>0</v>
      </c>
      <c r="J9" s="784">
        <v>0</v>
      </c>
      <c r="K9" s="784">
        <v>0</v>
      </c>
      <c r="L9" s="784">
        <v>0</v>
      </c>
      <c r="M9" s="784">
        <f t="shared" ref="M9:M27" si="0">SUM(C9,E9,G9,I9,K9)</f>
        <v>0</v>
      </c>
      <c r="N9" s="784">
        <f t="shared" ref="N9:N27" si="1">SUM(D9,F9,H9,J9,L9)</f>
        <v>0</v>
      </c>
      <c r="O9" s="784">
        <f t="shared" ref="O9:O27" si="2">SUM(M9:N9)</f>
        <v>0</v>
      </c>
      <c r="P9" s="1056" t="s">
        <v>285</v>
      </c>
      <c r="Q9" s="1056"/>
    </row>
    <row r="10" spans="1:17" ht="18.95" customHeight="1">
      <c r="A10" s="1400" t="s">
        <v>54</v>
      </c>
      <c r="B10" s="1400"/>
      <c r="C10" s="784">
        <v>1</v>
      </c>
      <c r="D10" s="784">
        <v>63</v>
      </c>
      <c r="E10" s="784">
        <v>0</v>
      </c>
      <c r="F10" s="784">
        <v>3</v>
      </c>
      <c r="G10" s="784">
        <v>0</v>
      </c>
      <c r="H10" s="784">
        <v>0</v>
      </c>
      <c r="I10" s="784">
        <v>0</v>
      </c>
      <c r="J10" s="784">
        <v>0</v>
      </c>
      <c r="K10" s="784">
        <v>0</v>
      </c>
      <c r="L10" s="784">
        <v>0</v>
      </c>
      <c r="M10" s="784">
        <f t="shared" si="0"/>
        <v>1</v>
      </c>
      <c r="N10" s="784">
        <f t="shared" si="1"/>
        <v>66</v>
      </c>
      <c r="O10" s="784">
        <f t="shared" si="2"/>
        <v>67</v>
      </c>
      <c r="P10" s="1056" t="s">
        <v>184</v>
      </c>
      <c r="Q10" s="1056"/>
    </row>
    <row r="11" spans="1:17" ht="18.95" customHeight="1">
      <c r="A11" s="1400" t="s">
        <v>55</v>
      </c>
      <c r="B11" s="1400"/>
      <c r="C11" s="784">
        <v>13</v>
      </c>
      <c r="D11" s="784">
        <v>12</v>
      </c>
      <c r="E11" s="784">
        <v>7</v>
      </c>
      <c r="F11" s="784">
        <v>2</v>
      </c>
      <c r="G11" s="784">
        <v>0</v>
      </c>
      <c r="H11" s="784">
        <v>0</v>
      </c>
      <c r="I11" s="784">
        <v>0</v>
      </c>
      <c r="J11" s="784">
        <v>0</v>
      </c>
      <c r="K11" s="784">
        <v>0</v>
      </c>
      <c r="L11" s="784">
        <v>0</v>
      </c>
      <c r="M11" s="784">
        <f t="shared" si="0"/>
        <v>20</v>
      </c>
      <c r="N11" s="784">
        <f t="shared" si="1"/>
        <v>14</v>
      </c>
      <c r="O11" s="784">
        <f t="shared" si="2"/>
        <v>34</v>
      </c>
      <c r="P11" s="1056" t="s">
        <v>185</v>
      </c>
      <c r="Q11" s="1056"/>
    </row>
    <row r="12" spans="1:17" ht="18.95" customHeight="1">
      <c r="A12" s="1071" t="s">
        <v>313</v>
      </c>
      <c r="B12" s="760" t="s">
        <v>282</v>
      </c>
      <c r="C12" s="784">
        <v>0</v>
      </c>
      <c r="D12" s="784">
        <v>13</v>
      </c>
      <c r="E12" s="784">
        <v>0</v>
      </c>
      <c r="F12" s="784">
        <v>6</v>
      </c>
      <c r="G12" s="784">
        <v>0</v>
      </c>
      <c r="H12" s="784">
        <v>1</v>
      </c>
      <c r="I12" s="784">
        <v>0</v>
      </c>
      <c r="J12" s="784">
        <v>1</v>
      </c>
      <c r="K12" s="784">
        <v>0</v>
      </c>
      <c r="L12" s="784">
        <v>0</v>
      </c>
      <c r="M12" s="784">
        <f t="shared" si="0"/>
        <v>0</v>
      </c>
      <c r="N12" s="784">
        <f t="shared" si="1"/>
        <v>21</v>
      </c>
      <c r="O12" s="784">
        <f t="shared" si="2"/>
        <v>21</v>
      </c>
      <c r="P12" s="787" t="s">
        <v>290</v>
      </c>
      <c r="Q12" s="1061" t="s">
        <v>173</v>
      </c>
    </row>
    <row r="13" spans="1:17" ht="18.95" customHeight="1">
      <c r="A13" s="1071"/>
      <c r="B13" s="760" t="s">
        <v>283</v>
      </c>
      <c r="C13" s="784">
        <v>1</v>
      </c>
      <c r="D13" s="784">
        <v>28</v>
      </c>
      <c r="E13" s="784">
        <v>1</v>
      </c>
      <c r="F13" s="784">
        <v>39</v>
      </c>
      <c r="G13" s="784">
        <v>0</v>
      </c>
      <c r="H13" s="784">
        <v>1</v>
      </c>
      <c r="I13" s="784">
        <v>0</v>
      </c>
      <c r="J13" s="784">
        <v>0</v>
      </c>
      <c r="K13" s="784">
        <v>0</v>
      </c>
      <c r="L13" s="784">
        <v>0</v>
      </c>
      <c r="M13" s="784">
        <f t="shared" si="0"/>
        <v>2</v>
      </c>
      <c r="N13" s="784">
        <f t="shared" si="1"/>
        <v>68</v>
      </c>
      <c r="O13" s="784">
        <f t="shared" si="2"/>
        <v>70</v>
      </c>
      <c r="P13" s="787" t="s">
        <v>291</v>
      </c>
      <c r="Q13" s="1061"/>
    </row>
    <row r="14" spans="1:17" ht="18.95" customHeight="1">
      <c r="A14" s="1071"/>
      <c r="B14" s="760" t="s">
        <v>284</v>
      </c>
      <c r="C14" s="784">
        <v>66</v>
      </c>
      <c r="D14" s="784">
        <v>20</v>
      </c>
      <c r="E14" s="784">
        <v>0</v>
      </c>
      <c r="F14" s="784">
        <v>1</v>
      </c>
      <c r="G14" s="784">
        <v>0</v>
      </c>
      <c r="H14" s="784">
        <v>0</v>
      </c>
      <c r="I14" s="784">
        <v>0</v>
      </c>
      <c r="J14" s="784">
        <v>0</v>
      </c>
      <c r="K14" s="784">
        <v>0</v>
      </c>
      <c r="L14" s="784">
        <v>0</v>
      </c>
      <c r="M14" s="784">
        <f t="shared" si="0"/>
        <v>66</v>
      </c>
      <c r="N14" s="784">
        <f t="shared" si="1"/>
        <v>21</v>
      </c>
      <c r="O14" s="784">
        <f t="shared" si="2"/>
        <v>87</v>
      </c>
      <c r="P14" s="787" t="s">
        <v>292</v>
      </c>
      <c r="Q14" s="1061"/>
    </row>
    <row r="15" spans="1:17" ht="18.95" customHeight="1">
      <c r="A15" s="1071"/>
      <c r="B15" s="760" t="s">
        <v>279</v>
      </c>
      <c r="C15" s="784">
        <v>0</v>
      </c>
      <c r="D15" s="784">
        <v>0</v>
      </c>
      <c r="E15" s="784">
        <v>0</v>
      </c>
      <c r="F15" s="784">
        <v>0</v>
      </c>
      <c r="G15" s="784">
        <v>0</v>
      </c>
      <c r="H15" s="784">
        <v>0</v>
      </c>
      <c r="I15" s="784">
        <v>0</v>
      </c>
      <c r="J15" s="784">
        <v>0</v>
      </c>
      <c r="K15" s="784">
        <v>0</v>
      </c>
      <c r="L15" s="784">
        <v>0</v>
      </c>
      <c r="M15" s="784">
        <f t="shared" si="0"/>
        <v>0</v>
      </c>
      <c r="N15" s="784">
        <f t="shared" si="1"/>
        <v>0</v>
      </c>
      <c r="O15" s="784">
        <f t="shared" si="2"/>
        <v>0</v>
      </c>
      <c r="P15" s="787" t="s">
        <v>268</v>
      </c>
      <c r="Q15" s="1061"/>
    </row>
    <row r="16" spans="1:17" ht="18.95" customHeight="1">
      <c r="A16" s="1071"/>
      <c r="B16" s="760" t="s">
        <v>280</v>
      </c>
      <c r="C16" s="784">
        <v>27</v>
      </c>
      <c r="D16" s="784">
        <v>17</v>
      </c>
      <c r="E16" s="784">
        <v>0</v>
      </c>
      <c r="F16" s="784">
        <v>4</v>
      </c>
      <c r="G16" s="784">
        <v>0</v>
      </c>
      <c r="H16" s="784">
        <v>2</v>
      </c>
      <c r="I16" s="784">
        <v>0</v>
      </c>
      <c r="J16" s="784">
        <v>0</v>
      </c>
      <c r="K16" s="784">
        <v>0</v>
      </c>
      <c r="L16" s="784">
        <v>0</v>
      </c>
      <c r="M16" s="784">
        <f t="shared" si="0"/>
        <v>27</v>
      </c>
      <c r="N16" s="784">
        <f t="shared" si="1"/>
        <v>23</v>
      </c>
      <c r="O16" s="784">
        <f t="shared" si="2"/>
        <v>50</v>
      </c>
      <c r="P16" s="787" t="s">
        <v>269</v>
      </c>
      <c r="Q16" s="1061"/>
    </row>
    <row r="17" spans="1:20" ht="18.95" customHeight="1">
      <c r="A17" s="1071"/>
      <c r="B17" s="760" t="s">
        <v>281</v>
      </c>
      <c r="C17" s="784">
        <v>20</v>
      </c>
      <c r="D17" s="784">
        <v>49</v>
      </c>
      <c r="E17" s="784">
        <v>6</v>
      </c>
      <c r="F17" s="784">
        <v>65</v>
      </c>
      <c r="G17" s="784">
        <v>0</v>
      </c>
      <c r="H17" s="784">
        <v>0</v>
      </c>
      <c r="I17" s="784">
        <v>0</v>
      </c>
      <c r="J17" s="784">
        <v>0</v>
      </c>
      <c r="K17" s="784">
        <v>0</v>
      </c>
      <c r="L17" s="784">
        <v>0</v>
      </c>
      <c r="M17" s="784">
        <f t="shared" si="0"/>
        <v>26</v>
      </c>
      <c r="N17" s="784">
        <f t="shared" si="1"/>
        <v>114</v>
      </c>
      <c r="O17" s="784">
        <f t="shared" si="2"/>
        <v>140</v>
      </c>
      <c r="P17" s="787" t="s">
        <v>270</v>
      </c>
      <c r="Q17" s="1061"/>
    </row>
    <row r="18" spans="1:20" ht="18.95" customHeight="1">
      <c r="A18" s="784" t="s">
        <v>63</v>
      </c>
      <c r="B18" s="760"/>
      <c r="C18" s="784">
        <v>0</v>
      </c>
      <c r="D18" s="784">
        <v>0</v>
      </c>
      <c r="E18" s="784">
        <v>0</v>
      </c>
      <c r="F18" s="784">
        <v>0</v>
      </c>
      <c r="G18" s="784">
        <v>0</v>
      </c>
      <c r="H18" s="784">
        <v>0</v>
      </c>
      <c r="I18" s="784">
        <v>0</v>
      </c>
      <c r="J18" s="784">
        <v>0</v>
      </c>
      <c r="K18" s="784">
        <v>0</v>
      </c>
      <c r="L18" s="784">
        <v>0</v>
      </c>
      <c r="M18" s="784">
        <f t="shared" si="0"/>
        <v>0</v>
      </c>
      <c r="N18" s="784">
        <f t="shared" si="1"/>
        <v>0</v>
      </c>
      <c r="O18" s="784">
        <f t="shared" si="2"/>
        <v>0</v>
      </c>
      <c r="P18" s="1056" t="s">
        <v>297</v>
      </c>
      <c r="Q18" s="1056"/>
    </row>
    <row r="19" spans="1:20" ht="18.95" customHeight="1">
      <c r="A19" s="1400" t="s">
        <v>64</v>
      </c>
      <c r="B19" s="1400"/>
      <c r="C19" s="784">
        <v>8</v>
      </c>
      <c r="D19" s="784">
        <v>31</v>
      </c>
      <c r="E19" s="784">
        <v>0</v>
      </c>
      <c r="F19" s="784">
        <v>6</v>
      </c>
      <c r="G19" s="784">
        <v>1</v>
      </c>
      <c r="H19" s="784">
        <v>1</v>
      </c>
      <c r="I19" s="784">
        <v>2</v>
      </c>
      <c r="J19" s="784">
        <v>0</v>
      </c>
      <c r="K19" s="784">
        <v>1</v>
      </c>
      <c r="L19" s="784">
        <v>0</v>
      </c>
      <c r="M19" s="784">
        <f t="shared" si="0"/>
        <v>12</v>
      </c>
      <c r="N19" s="784">
        <f t="shared" si="1"/>
        <v>38</v>
      </c>
      <c r="O19" s="784">
        <f t="shared" si="2"/>
        <v>50</v>
      </c>
      <c r="P19" s="1056" t="s">
        <v>186</v>
      </c>
      <c r="Q19" s="1056"/>
    </row>
    <row r="20" spans="1:20" ht="18.95" customHeight="1">
      <c r="A20" s="1400" t="s">
        <v>65</v>
      </c>
      <c r="B20" s="1400"/>
      <c r="C20" s="784">
        <v>0</v>
      </c>
      <c r="D20" s="784">
        <v>6</v>
      </c>
      <c r="E20" s="784">
        <v>0</v>
      </c>
      <c r="F20" s="784">
        <v>38</v>
      </c>
      <c r="G20" s="784">
        <v>0</v>
      </c>
      <c r="H20" s="784">
        <v>3</v>
      </c>
      <c r="I20" s="784">
        <v>0</v>
      </c>
      <c r="J20" s="784">
        <v>0</v>
      </c>
      <c r="K20" s="784">
        <v>0</v>
      </c>
      <c r="L20" s="784">
        <v>0</v>
      </c>
      <c r="M20" s="784">
        <f t="shared" si="0"/>
        <v>0</v>
      </c>
      <c r="N20" s="784">
        <f t="shared" si="1"/>
        <v>47</v>
      </c>
      <c r="O20" s="784">
        <f t="shared" si="2"/>
        <v>47</v>
      </c>
      <c r="P20" s="1056" t="s">
        <v>187</v>
      </c>
      <c r="Q20" s="1056"/>
    </row>
    <row r="21" spans="1:20" ht="18.95" customHeight="1">
      <c r="A21" s="1400" t="s">
        <v>66</v>
      </c>
      <c r="B21" s="1400"/>
      <c r="C21" s="784">
        <v>82</v>
      </c>
      <c r="D21" s="784">
        <v>96</v>
      </c>
      <c r="E21" s="784">
        <v>19</v>
      </c>
      <c r="F21" s="784">
        <v>59</v>
      </c>
      <c r="G21" s="784">
        <v>6</v>
      </c>
      <c r="H21" s="784">
        <v>2</v>
      </c>
      <c r="I21" s="784">
        <v>2</v>
      </c>
      <c r="J21" s="784">
        <v>0</v>
      </c>
      <c r="K21" s="784">
        <v>1</v>
      </c>
      <c r="L21" s="784">
        <v>0</v>
      </c>
      <c r="M21" s="784">
        <f t="shared" si="0"/>
        <v>110</v>
      </c>
      <c r="N21" s="784">
        <f t="shared" si="1"/>
        <v>157</v>
      </c>
      <c r="O21" s="784">
        <f t="shared" si="2"/>
        <v>267</v>
      </c>
      <c r="P21" s="1056" t="s">
        <v>188</v>
      </c>
      <c r="Q21" s="1056"/>
    </row>
    <row r="22" spans="1:20" ht="18.95" customHeight="1">
      <c r="A22" s="1400" t="s">
        <v>134</v>
      </c>
      <c r="B22" s="1400"/>
      <c r="C22" s="784">
        <v>114</v>
      </c>
      <c r="D22" s="784">
        <v>0</v>
      </c>
      <c r="E22" s="784">
        <v>9</v>
      </c>
      <c r="F22" s="784">
        <v>0</v>
      </c>
      <c r="G22" s="784">
        <v>3</v>
      </c>
      <c r="H22" s="784">
        <v>0</v>
      </c>
      <c r="I22" s="784">
        <v>3</v>
      </c>
      <c r="J22" s="784">
        <v>0</v>
      </c>
      <c r="K22" s="784">
        <v>1</v>
      </c>
      <c r="L22" s="784">
        <v>0</v>
      </c>
      <c r="M22" s="784">
        <f t="shared" si="0"/>
        <v>130</v>
      </c>
      <c r="N22" s="784">
        <f t="shared" si="1"/>
        <v>0</v>
      </c>
      <c r="O22" s="784">
        <f t="shared" si="2"/>
        <v>130</v>
      </c>
      <c r="P22" s="1056" t="s">
        <v>189</v>
      </c>
      <c r="Q22" s="1056"/>
    </row>
    <row r="23" spans="1:20" ht="18.95" customHeight="1">
      <c r="A23" s="1400" t="s">
        <v>68</v>
      </c>
      <c r="B23" s="1400"/>
      <c r="C23" s="784">
        <v>0</v>
      </c>
      <c r="D23" s="784">
        <v>0</v>
      </c>
      <c r="E23" s="784">
        <v>0</v>
      </c>
      <c r="F23" s="784">
        <v>31</v>
      </c>
      <c r="G23" s="784">
        <v>0</v>
      </c>
      <c r="H23" s="784">
        <v>1</v>
      </c>
      <c r="I23" s="784">
        <v>0</v>
      </c>
      <c r="J23" s="784">
        <v>2</v>
      </c>
      <c r="K23" s="784">
        <v>0</v>
      </c>
      <c r="L23" s="784">
        <v>0</v>
      </c>
      <c r="M23" s="784">
        <f t="shared" si="0"/>
        <v>0</v>
      </c>
      <c r="N23" s="784">
        <f t="shared" si="1"/>
        <v>34</v>
      </c>
      <c r="O23" s="784">
        <f t="shared" si="2"/>
        <v>34</v>
      </c>
      <c r="P23" s="1056" t="s">
        <v>190</v>
      </c>
      <c r="Q23" s="1056"/>
    </row>
    <row r="24" spans="1:20" ht="18.95" customHeight="1">
      <c r="A24" s="1400" t="s">
        <v>69</v>
      </c>
      <c r="B24" s="1400"/>
      <c r="C24" s="784">
        <v>28</v>
      </c>
      <c r="D24" s="784">
        <v>24</v>
      </c>
      <c r="E24" s="784">
        <v>2</v>
      </c>
      <c r="F24" s="784">
        <v>5</v>
      </c>
      <c r="G24" s="784">
        <v>0</v>
      </c>
      <c r="H24" s="784">
        <v>1</v>
      </c>
      <c r="I24" s="784">
        <v>0</v>
      </c>
      <c r="J24" s="784">
        <v>2</v>
      </c>
      <c r="K24" s="784">
        <v>0</v>
      </c>
      <c r="L24" s="784">
        <v>0</v>
      </c>
      <c r="M24" s="784">
        <f t="shared" si="0"/>
        <v>30</v>
      </c>
      <c r="N24" s="784">
        <f t="shared" si="1"/>
        <v>32</v>
      </c>
      <c r="O24" s="784">
        <f t="shared" si="2"/>
        <v>62</v>
      </c>
      <c r="P24" s="1056" t="s">
        <v>191</v>
      </c>
      <c r="Q24" s="1056"/>
    </row>
    <row r="25" spans="1:20" ht="18.95" customHeight="1">
      <c r="A25" s="1400" t="s">
        <v>70</v>
      </c>
      <c r="B25" s="1400"/>
      <c r="C25" s="784">
        <v>1</v>
      </c>
      <c r="D25" s="784">
        <v>1</v>
      </c>
      <c r="E25" s="784">
        <v>0</v>
      </c>
      <c r="F25" s="784">
        <v>35</v>
      </c>
      <c r="G25" s="784">
        <v>0</v>
      </c>
      <c r="H25" s="784">
        <v>0</v>
      </c>
      <c r="I25" s="784">
        <v>0</v>
      </c>
      <c r="J25" s="784">
        <v>0</v>
      </c>
      <c r="K25" s="784">
        <v>0</v>
      </c>
      <c r="L25" s="784">
        <v>0</v>
      </c>
      <c r="M25" s="784">
        <f t="shared" si="0"/>
        <v>1</v>
      </c>
      <c r="N25" s="784">
        <f t="shared" si="1"/>
        <v>36</v>
      </c>
      <c r="O25" s="784">
        <f t="shared" si="2"/>
        <v>37</v>
      </c>
      <c r="P25" s="1056" t="s">
        <v>192</v>
      </c>
      <c r="Q25" s="1056"/>
    </row>
    <row r="26" spans="1:20" ht="18.95" customHeight="1">
      <c r="A26" s="1400" t="s">
        <v>71</v>
      </c>
      <c r="B26" s="1400"/>
      <c r="C26" s="784">
        <v>32</v>
      </c>
      <c r="D26" s="784">
        <v>55</v>
      </c>
      <c r="E26" s="784">
        <v>2</v>
      </c>
      <c r="F26" s="784">
        <v>7</v>
      </c>
      <c r="G26" s="784">
        <v>1</v>
      </c>
      <c r="H26" s="784">
        <v>0</v>
      </c>
      <c r="I26" s="784">
        <v>0</v>
      </c>
      <c r="J26" s="784">
        <v>0</v>
      </c>
      <c r="K26" s="784">
        <v>0</v>
      </c>
      <c r="L26" s="784">
        <v>0</v>
      </c>
      <c r="M26" s="784">
        <f t="shared" si="0"/>
        <v>35</v>
      </c>
      <c r="N26" s="784">
        <f t="shared" si="1"/>
        <v>62</v>
      </c>
      <c r="O26" s="784">
        <f t="shared" si="2"/>
        <v>97</v>
      </c>
      <c r="P26" s="1056" t="s">
        <v>193</v>
      </c>
      <c r="Q26" s="1056"/>
    </row>
    <row r="27" spans="1:20" ht="18.95" customHeight="1" thickBot="1">
      <c r="A27" s="1450" t="s">
        <v>72</v>
      </c>
      <c r="B27" s="1450"/>
      <c r="C27" s="874">
        <v>6</v>
      </c>
      <c r="D27" s="874">
        <v>36</v>
      </c>
      <c r="E27" s="874">
        <v>58</v>
      </c>
      <c r="F27" s="874">
        <v>0</v>
      </c>
      <c r="G27" s="874">
        <v>0</v>
      </c>
      <c r="H27" s="874">
        <v>0</v>
      </c>
      <c r="I27" s="874">
        <v>0</v>
      </c>
      <c r="J27" s="874">
        <v>0</v>
      </c>
      <c r="K27" s="874">
        <v>0</v>
      </c>
      <c r="L27" s="874">
        <v>0</v>
      </c>
      <c r="M27" s="836">
        <f t="shared" si="0"/>
        <v>64</v>
      </c>
      <c r="N27" s="836">
        <f t="shared" si="1"/>
        <v>36</v>
      </c>
      <c r="O27" s="836">
        <f t="shared" si="2"/>
        <v>100</v>
      </c>
      <c r="P27" s="1451" t="s">
        <v>194</v>
      </c>
      <c r="Q27" s="1451"/>
    </row>
    <row r="28" spans="1:20" ht="18.95" customHeight="1" thickBot="1">
      <c r="A28" s="1402" t="s">
        <v>32</v>
      </c>
      <c r="B28" s="1402"/>
      <c r="C28" s="385">
        <f>SUM(C8:C27)</f>
        <v>399</v>
      </c>
      <c r="D28" s="385">
        <f t="shared" ref="D28:O28" si="3">SUM(D8:D27)</f>
        <v>451</v>
      </c>
      <c r="E28" s="385">
        <f t="shared" si="3"/>
        <v>104</v>
      </c>
      <c r="F28" s="385">
        <f t="shared" si="3"/>
        <v>301</v>
      </c>
      <c r="G28" s="385">
        <f t="shared" si="3"/>
        <v>11</v>
      </c>
      <c r="H28" s="385">
        <f t="shared" si="3"/>
        <v>12</v>
      </c>
      <c r="I28" s="385">
        <f t="shared" si="3"/>
        <v>7</v>
      </c>
      <c r="J28" s="385">
        <f t="shared" si="3"/>
        <v>5</v>
      </c>
      <c r="K28" s="385">
        <f t="shared" si="3"/>
        <v>3</v>
      </c>
      <c r="L28" s="385">
        <f t="shared" si="3"/>
        <v>0</v>
      </c>
      <c r="M28" s="385">
        <f t="shared" si="3"/>
        <v>524</v>
      </c>
      <c r="N28" s="385">
        <f t="shared" si="3"/>
        <v>769</v>
      </c>
      <c r="O28" s="385">
        <f t="shared" si="3"/>
        <v>1293</v>
      </c>
      <c r="P28" s="1187" t="s">
        <v>175</v>
      </c>
      <c r="Q28" s="1187"/>
    </row>
    <row r="29" spans="1:20" ht="18.95" customHeight="1" thickTop="1">
      <c r="A29" s="917"/>
      <c r="B29" s="917"/>
      <c r="C29" s="918"/>
      <c r="D29" s="918"/>
      <c r="E29" s="918"/>
      <c r="F29" s="918"/>
      <c r="G29" s="918"/>
      <c r="H29" s="918"/>
      <c r="I29" s="918"/>
      <c r="J29" s="918"/>
      <c r="K29" s="918"/>
      <c r="L29" s="918"/>
      <c r="M29" s="918"/>
      <c r="N29" s="918"/>
      <c r="O29" s="918"/>
      <c r="P29" s="914"/>
      <c r="Q29" s="914"/>
    </row>
    <row r="30" spans="1:20" ht="18.95" customHeight="1">
      <c r="A30" s="917"/>
      <c r="B30" s="917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918"/>
      <c r="O30" s="918"/>
      <c r="P30" s="914"/>
      <c r="Q30" s="914"/>
    </row>
    <row r="31" spans="1:20" ht="24.75" customHeight="1">
      <c r="A31" s="1179" t="s">
        <v>923</v>
      </c>
      <c r="B31" s="1179"/>
      <c r="C31" s="1179"/>
      <c r="D31" s="1179"/>
      <c r="E31" s="1179"/>
      <c r="F31" s="1179"/>
      <c r="G31" s="1179"/>
      <c r="H31" s="1179"/>
      <c r="I31" s="1179"/>
      <c r="J31" s="1179"/>
      <c r="K31" s="1179"/>
      <c r="L31" s="1179"/>
      <c r="M31" s="1179"/>
      <c r="N31" s="1179"/>
      <c r="O31" s="1179"/>
      <c r="P31" s="1179"/>
      <c r="Q31" s="1179"/>
    </row>
    <row r="32" spans="1:20" ht="18.75">
      <c r="A32" s="1180" t="s">
        <v>1289</v>
      </c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T32" s="441"/>
    </row>
    <row r="33" spans="1:17" ht="18.75" thickBot="1">
      <c r="A33" s="1048" t="s">
        <v>1281</v>
      </c>
      <c r="B33" s="1048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14"/>
      <c r="O33" s="214"/>
      <c r="P33" s="1365" t="s">
        <v>998</v>
      </c>
      <c r="Q33" s="1365"/>
    </row>
    <row r="34" spans="1:17" ht="19.5" customHeight="1" thickTop="1">
      <c r="A34" s="1397" t="s">
        <v>40</v>
      </c>
      <c r="B34" s="1397"/>
      <c r="C34" s="1397" t="s">
        <v>139</v>
      </c>
      <c r="D34" s="1397"/>
      <c r="E34" s="1397" t="s">
        <v>44</v>
      </c>
      <c r="F34" s="1397"/>
      <c r="G34" s="1397" t="s">
        <v>74</v>
      </c>
      <c r="H34" s="1397"/>
      <c r="I34" s="1397" t="s">
        <v>77</v>
      </c>
      <c r="J34" s="1397"/>
      <c r="K34" s="1397" t="s">
        <v>79</v>
      </c>
      <c r="L34" s="1397"/>
      <c r="M34" s="1397" t="s">
        <v>32</v>
      </c>
      <c r="N34" s="1397"/>
      <c r="O34" s="1397"/>
      <c r="P34" s="1074" t="s">
        <v>174</v>
      </c>
      <c r="Q34" s="1074"/>
    </row>
    <row r="35" spans="1:17" ht="19.5" customHeight="1">
      <c r="A35" s="1443"/>
      <c r="B35" s="1443"/>
      <c r="C35" s="1398" t="s">
        <v>212</v>
      </c>
      <c r="D35" s="1398"/>
      <c r="E35" s="1398" t="s">
        <v>213</v>
      </c>
      <c r="F35" s="1398"/>
      <c r="G35" s="1398" t="s">
        <v>214</v>
      </c>
      <c r="H35" s="1398"/>
      <c r="I35" s="1398" t="s">
        <v>215</v>
      </c>
      <c r="J35" s="1398"/>
      <c r="K35" s="1398" t="s">
        <v>216</v>
      </c>
      <c r="L35" s="1398"/>
      <c r="M35" s="1398" t="s">
        <v>175</v>
      </c>
      <c r="N35" s="1398"/>
      <c r="O35" s="1398"/>
      <c r="P35" s="1096"/>
      <c r="Q35" s="1096"/>
    </row>
    <row r="36" spans="1:17" ht="19.5" customHeight="1">
      <c r="A36" s="1443"/>
      <c r="B36" s="1443"/>
      <c r="C36" s="377" t="s">
        <v>33</v>
      </c>
      <c r="D36" s="377" t="s">
        <v>34</v>
      </c>
      <c r="E36" s="377" t="s">
        <v>33</v>
      </c>
      <c r="F36" s="377" t="s">
        <v>34</v>
      </c>
      <c r="G36" s="377" t="s">
        <v>33</v>
      </c>
      <c r="H36" s="377" t="s">
        <v>34</v>
      </c>
      <c r="I36" s="377" t="s">
        <v>33</v>
      </c>
      <c r="J36" s="377" t="s">
        <v>34</v>
      </c>
      <c r="K36" s="377" t="s">
        <v>33</v>
      </c>
      <c r="L36" s="377" t="s">
        <v>34</v>
      </c>
      <c r="M36" s="377" t="s">
        <v>33</v>
      </c>
      <c r="N36" s="377" t="s">
        <v>34</v>
      </c>
      <c r="O36" s="377" t="s">
        <v>32</v>
      </c>
      <c r="P36" s="1096"/>
      <c r="Q36" s="1096"/>
    </row>
    <row r="37" spans="1:17" ht="19.5" customHeight="1" thickBot="1">
      <c r="A37" s="1443"/>
      <c r="B37" s="1443"/>
      <c r="C37" s="833" t="s">
        <v>180</v>
      </c>
      <c r="D37" s="833" t="s">
        <v>179</v>
      </c>
      <c r="E37" s="833" t="s">
        <v>180</v>
      </c>
      <c r="F37" s="833" t="s">
        <v>179</v>
      </c>
      <c r="G37" s="833" t="s">
        <v>180</v>
      </c>
      <c r="H37" s="833" t="s">
        <v>179</v>
      </c>
      <c r="I37" s="833" t="s">
        <v>180</v>
      </c>
      <c r="J37" s="833" t="s">
        <v>179</v>
      </c>
      <c r="K37" s="833" t="s">
        <v>180</v>
      </c>
      <c r="L37" s="833" t="s">
        <v>179</v>
      </c>
      <c r="M37" s="833" t="s">
        <v>180</v>
      </c>
      <c r="N37" s="833" t="s">
        <v>179</v>
      </c>
      <c r="O37" s="833" t="s">
        <v>175</v>
      </c>
      <c r="P37" s="1096"/>
      <c r="Q37" s="1096"/>
    </row>
    <row r="38" spans="1:17" ht="20.25" customHeight="1">
      <c r="A38" s="1452" t="s">
        <v>52</v>
      </c>
      <c r="B38" s="1452"/>
      <c r="C38" s="834">
        <v>0</v>
      </c>
      <c r="D38" s="834">
        <v>0</v>
      </c>
      <c r="E38" s="834">
        <v>0</v>
      </c>
      <c r="F38" s="834">
        <v>0</v>
      </c>
      <c r="G38" s="834">
        <v>0</v>
      </c>
      <c r="H38" s="834">
        <v>0</v>
      </c>
      <c r="I38" s="834">
        <v>0</v>
      </c>
      <c r="J38" s="834">
        <v>0</v>
      </c>
      <c r="K38" s="834">
        <v>0</v>
      </c>
      <c r="L38" s="834">
        <v>0</v>
      </c>
      <c r="M38" s="834">
        <f>SUM(C38,E38,G38,I38,K38)</f>
        <v>0</v>
      </c>
      <c r="N38" s="834">
        <f>SUM(D38,F38,H38,J38,L38)</f>
        <v>0</v>
      </c>
      <c r="O38" s="834">
        <f>SUM(M38:N38)</f>
        <v>0</v>
      </c>
      <c r="P38" s="1210" t="s">
        <v>671</v>
      </c>
      <c r="Q38" s="1210"/>
    </row>
    <row r="39" spans="1:17" ht="20.25" customHeight="1">
      <c r="A39" s="1400" t="s">
        <v>53</v>
      </c>
      <c r="B39" s="1400"/>
      <c r="C39" s="784">
        <v>0</v>
      </c>
      <c r="D39" s="784">
        <v>0</v>
      </c>
      <c r="E39" s="784">
        <v>0</v>
      </c>
      <c r="F39" s="784">
        <v>0</v>
      </c>
      <c r="G39" s="784">
        <v>0</v>
      </c>
      <c r="H39" s="784">
        <v>0</v>
      </c>
      <c r="I39" s="784">
        <v>0</v>
      </c>
      <c r="J39" s="784">
        <v>0</v>
      </c>
      <c r="K39" s="784">
        <v>0</v>
      </c>
      <c r="L39" s="784">
        <v>0</v>
      </c>
      <c r="M39" s="784">
        <f t="shared" ref="M39:M57" si="4">SUM(C39,E39,G39,I39,K39)</f>
        <v>0</v>
      </c>
      <c r="N39" s="784">
        <f t="shared" ref="N39:N57" si="5">SUM(D39,F39,H39,J39,L39)</f>
        <v>0</v>
      </c>
      <c r="O39" s="784">
        <f t="shared" ref="O39:O57" si="6">SUM(M39:N39)</f>
        <v>0</v>
      </c>
      <c r="P39" s="1056" t="s">
        <v>285</v>
      </c>
      <c r="Q39" s="1056"/>
    </row>
    <row r="40" spans="1:17" ht="20.25" customHeight="1">
      <c r="A40" s="1400" t="s">
        <v>54</v>
      </c>
      <c r="B40" s="1400"/>
      <c r="C40" s="784">
        <v>0</v>
      </c>
      <c r="D40" s="784">
        <v>64</v>
      </c>
      <c r="E40" s="784">
        <v>0</v>
      </c>
      <c r="F40" s="784">
        <v>6</v>
      </c>
      <c r="G40" s="784">
        <v>0</v>
      </c>
      <c r="H40" s="784">
        <v>2</v>
      </c>
      <c r="I40" s="784">
        <v>0</v>
      </c>
      <c r="J40" s="784">
        <v>0</v>
      </c>
      <c r="K40" s="784">
        <v>0</v>
      </c>
      <c r="L40" s="784">
        <v>0</v>
      </c>
      <c r="M40" s="784">
        <f t="shared" si="4"/>
        <v>0</v>
      </c>
      <c r="N40" s="784">
        <f t="shared" si="5"/>
        <v>72</v>
      </c>
      <c r="O40" s="784">
        <f t="shared" si="6"/>
        <v>72</v>
      </c>
      <c r="P40" s="1056" t="s">
        <v>184</v>
      </c>
      <c r="Q40" s="1056"/>
    </row>
    <row r="41" spans="1:17" ht="20.25" customHeight="1">
      <c r="A41" s="1400" t="s">
        <v>55</v>
      </c>
      <c r="B41" s="1400"/>
      <c r="C41" s="784">
        <v>15</v>
      </c>
      <c r="D41" s="784">
        <v>19</v>
      </c>
      <c r="E41" s="784">
        <v>10</v>
      </c>
      <c r="F41" s="784">
        <v>2</v>
      </c>
      <c r="G41" s="784">
        <v>0</v>
      </c>
      <c r="H41" s="784">
        <v>1</v>
      </c>
      <c r="I41" s="784">
        <v>0</v>
      </c>
      <c r="J41" s="784">
        <v>1</v>
      </c>
      <c r="K41" s="784">
        <v>0</v>
      </c>
      <c r="L41" s="784">
        <v>0</v>
      </c>
      <c r="M41" s="784">
        <f t="shared" si="4"/>
        <v>25</v>
      </c>
      <c r="N41" s="784">
        <f t="shared" si="5"/>
        <v>23</v>
      </c>
      <c r="O41" s="784">
        <f t="shared" si="6"/>
        <v>48</v>
      </c>
      <c r="P41" s="1056" t="s">
        <v>185</v>
      </c>
      <c r="Q41" s="1056"/>
    </row>
    <row r="42" spans="1:17" ht="20.25" customHeight="1">
      <c r="A42" s="1071" t="s">
        <v>313</v>
      </c>
      <c r="B42" s="760" t="s">
        <v>282</v>
      </c>
      <c r="C42" s="784">
        <v>0</v>
      </c>
      <c r="D42" s="784">
        <v>28</v>
      </c>
      <c r="E42" s="784">
        <v>0</v>
      </c>
      <c r="F42" s="784">
        <v>7</v>
      </c>
      <c r="G42" s="784">
        <v>0</v>
      </c>
      <c r="H42" s="784">
        <v>2</v>
      </c>
      <c r="I42" s="784">
        <v>0</v>
      </c>
      <c r="J42" s="784">
        <v>1</v>
      </c>
      <c r="K42" s="784">
        <v>0</v>
      </c>
      <c r="L42" s="784">
        <v>0</v>
      </c>
      <c r="M42" s="784">
        <f t="shared" si="4"/>
        <v>0</v>
      </c>
      <c r="N42" s="784">
        <f t="shared" si="5"/>
        <v>38</v>
      </c>
      <c r="O42" s="784">
        <f t="shared" si="6"/>
        <v>38</v>
      </c>
      <c r="P42" s="787" t="s">
        <v>290</v>
      </c>
      <c r="Q42" s="1061" t="s">
        <v>173</v>
      </c>
    </row>
    <row r="43" spans="1:17" ht="20.25" customHeight="1">
      <c r="A43" s="1071"/>
      <c r="B43" s="760" t="s">
        <v>283</v>
      </c>
      <c r="C43" s="784">
        <v>2</v>
      </c>
      <c r="D43" s="784">
        <v>67</v>
      </c>
      <c r="E43" s="784">
        <v>0</v>
      </c>
      <c r="F43" s="784">
        <v>7</v>
      </c>
      <c r="G43" s="784">
        <v>0</v>
      </c>
      <c r="H43" s="784">
        <v>0</v>
      </c>
      <c r="I43" s="784">
        <v>0</v>
      </c>
      <c r="J43" s="784">
        <v>0</v>
      </c>
      <c r="K43" s="784">
        <v>0</v>
      </c>
      <c r="L43" s="784">
        <v>0</v>
      </c>
      <c r="M43" s="784">
        <f t="shared" si="4"/>
        <v>2</v>
      </c>
      <c r="N43" s="784">
        <f t="shared" si="5"/>
        <v>74</v>
      </c>
      <c r="O43" s="784">
        <f t="shared" si="6"/>
        <v>76</v>
      </c>
      <c r="P43" s="787" t="s">
        <v>291</v>
      </c>
      <c r="Q43" s="1061"/>
    </row>
    <row r="44" spans="1:17" ht="20.25" customHeight="1">
      <c r="A44" s="1071"/>
      <c r="B44" s="760" t="s">
        <v>284</v>
      </c>
      <c r="C44" s="784">
        <v>56</v>
      </c>
      <c r="D44" s="784">
        <v>23</v>
      </c>
      <c r="E44" s="784">
        <v>1</v>
      </c>
      <c r="F44" s="784">
        <v>1</v>
      </c>
      <c r="G44" s="784">
        <v>0</v>
      </c>
      <c r="H44" s="784">
        <v>0</v>
      </c>
      <c r="I44" s="784">
        <v>0</v>
      </c>
      <c r="J44" s="784">
        <v>0</v>
      </c>
      <c r="K44" s="784">
        <v>0</v>
      </c>
      <c r="L44" s="784">
        <v>0</v>
      </c>
      <c r="M44" s="784">
        <f t="shared" si="4"/>
        <v>57</v>
      </c>
      <c r="N44" s="784">
        <f t="shared" si="5"/>
        <v>24</v>
      </c>
      <c r="O44" s="784">
        <f t="shared" si="6"/>
        <v>81</v>
      </c>
      <c r="P44" s="787" t="s">
        <v>292</v>
      </c>
      <c r="Q44" s="1061"/>
    </row>
    <row r="45" spans="1:17" ht="20.25" customHeight="1">
      <c r="A45" s="1071"/>
      <c r="B45" s="760" t="s">
        <v>279</v>
      </c>
      <c r="C45" s="784">
        <v>0</v>
      </c>
      <c r="D45" s="784">
        <v>0</v>
      </c>
      <c r="E45" s="784">
        <v>0</v>
      </c>
      <c r="F45" s="784">
        <v>0</v>
      </c>
      <c r="G45" s="784">
        <v>0</v>
      </c>
      <c r="H45" s="784">
        <v>0</v>
      </c>
      <c r="I45" s="784">
        <v>0</v>
      </c>
      <c r="J45" s="784">
        <v>0</v>
      </c>
      <c r="K45" s="784">
        <v>0</v>
      </c>
      <c r="L45" s="784">
        <v>0</v>
      </c>
      <c r="M45" s="784">
        <f t="shared" si="4"/>
        <v>0</v>
      </c>
      <c r="N45" s="784">
        <f t="shared" si="5"/>
        <v>0</v>
      </c>
      <c r="O45" s="784">
        <f t="shared" si="6"/>
        <v>0</v>
      </c>
      <c r="P45" s="787" t="s">
        <v>268</v>
      </c>
      <c r="Q45" s="1061"/>
    </row>
    <row r="46" spans="1:17" ht="20.25" customHeight="1">
      <c r="A46" s="1071"/>
      <c r="B46" s="760" t="s">
        <v>280</v>
      </c>
      <c r="C46" s="784">
        <v>28</v>
      </c>
      <c r="D46" s="784">
        <v>20</v>
      </c>
      <c r="E46" s="784">
        <v>3</v>
      </c>
      <c r="F46" s="784">
        <v>0</v>
      </c>
      <c r="G46" s="784">
        <v>0</v>
      </c>
      <c r="H46" s="784">
        <v>0</v>
      </c>
      <c r="I46" s="784">
        <v>0</v>
      </c>
      <c r="J46" s="784">
        <v>0</v>
      </c>
      <c r="K46" s="784">
        <v>0</v>
      </c>
      <c r="L46" s="784">
        <v>0</v>
      </c>
      <c r="M46" s="784">
        <f t="shared" si="4"/>
        <v>31</v>
      </c>
      <c r="N46" s="784">
        <f t="shared" si="5"/>
        <v>20</v>
      </c>
      <c r="O46" s="784">
        <f t="shared" si="6"/>
        <v>51</v>
      </c>
      <c r="P46" s="787" t="s">
        <v>269</v>
      </c>
      <c r="Q46" s="1061"/>
    </row>
    <row r="47" spans="1:17" ht="20.25" customHeight="1">
      <c r="A47" s="1071"/>
      <c r="B47" s="760" t="s">
        <v>281</v>
      </c>
      <c r="C47" s="784">
        <v>24</v>
      </c>
      <c r="D47" s="784">
        <v>40</v>
      </c>
      <c r="E47" s="784">
        <v>6</v>
      </c>
      <c r="F47" s="784">
        <v>47</v>
      </c>
      <c r="G47" s="784">
        <v>2</v>
      </c>
      <c r="H47" s="784">
        <v>0</v>
      </c>
      <c r="I47" s="784">
        <v>1</v>
      </c>
      <c r="J47" s="784">
        <v>0</v>
      </c>
      <c r="K47" s="784">
        <v>0</v>
      </c>
      <c r="L47" s="784">
        <v>0</v>
      </c>
      <c r="M47" s="784">
        <f t="shared" si="4"/>
        <v>33</v>
      </c>
      <c r="N47" s="784">
        <f t="shared" si="5"/>
        <v>87</v>
      </c>
      <c r="O47" s="784">
        <f t="shared" si="6"/>
        <v>120</v>
      </c>
      <c r="P47" s="787" t="s">
        <v>270</v>
      </c>
      <c r="Q47" s="1061"/>
    </row>
    <row r="48" spans="1:17" ht="20.25" customHeight="1">
      <c r="A48" s="211" t="s">
        <v>63</v>
      </c>
      <c r="B48" s="760"/>
      <c r="C48" s="784">
        <v>0</v>
      </c>
      <c r="D48" s="784">
        <v>0</v>
      </c>
      <c r="E48" s="784">
        <v>0</v>
      </c>
      <c r="F48" s="784">
        <v>0</v>
      </c>
      <c r="G48" s="784">
        <v>0</v>
      </c>
      <c r="H48" s="784">
        <v>0</v>
      </c>
      <c r="I48" s="784">
        <v>0</v>
      </c>
      <c r="J48" s="784">
        <v>0</v>
      </c>
      <c r="K48" s="784">
        <v>0</v>
      </c>
      <c r="L48" s="784">
        <v>0</v>
      </c>
      <c r="M48" s="784">
        <f t="shared" si="4"/>
        <v>0</v>
      </c>
      <c r="N48" s="784">
        <f t="shared" si="5"/>
        <v>0</v>
      </c>
      <c r="O48" s="784">
        <f t="shared" si="6"/>
        <v>0</v>
      </c>
      <c r="P48" s="873"/>
      <c r="Q48" s="754" t="s">
        <v>297</v>
      </c>
    </row>
    <row r="49" spans="1:20" ht="20.25" customHeight="1">
      <c r="A49" s="1400" t="s">
        <v>64</v>
      </c>
      <c r="B49" s="1400"/>
      <c r="C49" s="784">
        <v>6</v>
      </c>
      <c r="D49" s="784">
        <v>38</v>
      </c>
      <c r="E49" s="784">
        <v>2</v>
      </c>
      <c r="F49" s="784">
        <v>9</v>
      </c>
      <c r="G49" s="784">
        <v>0</v>
      </c>
      <c r="H49" s="784">
        <v>4</v>
      </c>
      <c r="I49" s="784">
        <v>1</v>
      </c>
      <c r="J49" s="784">
        <v>1</v>
      </c>
      <c r="K49" s="784">
        <v>2</v>
      </c>
      <c r="L49" s="784">
        <v>0</v>
      </c>
      <c r="M49" s="784">
        <f t="shared" si="4"/>
        <v>11</v>
      </c>
      <c r="N49" s="784">
        <f t="shared" si="5"/>
        <v>52</v>
      </c>
      <c r="O49" s="784">
        <f t="shared" si="6"/>
        <v>63</v>
      </c>
      <c r="P49" s="1056" t="s">
        <v>186</v>
      </c>
      <c r="Q49" s="1056"/>
    </row>
    <row r="50" spans="1:20" ht="20.25" customHeight="1">
      <c r="A50" s="1400" t="s">
        <v>112</v>
      </c>
      <c r="B50" s="1400"/>
      <c r="C50" s="784">
        <v>0</v>
      </c>
      <c r="D50" s="784">
        <v>5</v>
      </c>
      <c r="E50" s="784">
        <v>0</v>
      </c>
      <c r="F50" s="784">
        <v>41</v>
      </c>
      <c r="G50" s="784">
        <v>0</v>
      </c>
      <c r="H50" s="784">
        <v>6</v>
      </c>
      <c r="I50" s="784">
        <v>0</v>
      </c>
      <c r="J50" s="784">
        <v>0</v>
      </c>
      <c r="K50" s="784">
        <v>0</v>
      </c>
      <c r="L50" s="784">
        <v>1</v>
      </c>
      <c r="M50" s="784">
        <f t="shared" si="4"/>
        <v>0</v>
      </c>
      <c r="N50" s="784">
        <f t="shared" si="5"/>
        <v>53</v>
      </c>
      <c r="O50" s="784">
        <f t="shared" si="6"/>
        <v>53</v>
      </c>
      <c r="P50" s="1056" t="s">
        <v>187</v>
      </c>
      <c r="Q50" s="1056"/>
    </row>
    <row r="51" spans="1:20" ht="20.25" customHeight="1">
      <c r="A51" s="1400" t="s">
        <v>113</v>
      </c>
      <c r="B51" s="1400"/>
      <c r="C51" s="784">
        <v>64</v>
      </c>
      <c r="D51" s="784">
        <v>5</v>
      </c>
      <c r="E51" s="784">
        <v>10</v>
      </c>
      <c r="F51" s="784">
        <v>56</v>
      </c>
      <c r="G51" s="784">
        <v>5</v>
      </c>
      <c r="H51" s="784">
        <v>81</v>
      </c>
      <c r="I51" s="784">
        <v>0</v>
      </c>
      <c r="J51" s="784">
        <v>2</v>
      </c>
      <c r="K51" s="784">
        <v>0</v>
      </c>
      <c r="L51" s="784">
        <v>0</v>
      </c>
      <c r="M51" s="784">
        <f t="shared" si="4"/>
        <v>79</v>
      </c>
      <c r="N51" s="784">
        <f t="shared" si="5"/>
        <v>144</v>
      </c>
      <c r="O51" s="784">
        <f t="shared" si="6"/>
        <v>223</v>
      </c>
      <c r="P51" s="1056" t="s">
        <v>188</v>
      </c>
      <c r="Q51" s="1056"/>
    </row>
    <row r="52" spans="1:20" ht="20.25" customHeight="1">
      <c r="A52" s="1400" t="s">
        <v>134</v>
      </c>
      <c r="B52" s="1400"/>
      <c r="C52" s="784">
        <v>132</v>
      </c>
      <c r="D52" s="784">
        <v>0</v>
      </c>
      <c r="E52" s="784">
        <v>18</v>
      </c>
      <c r="F52" s="784">
        <v>1</v>
      </c>
      <c r="G52" s="784">
        <v>2</v>
      </c>
      <c r="H52" s="784">
        <v>0</v>
      </c>
      <c r="I52" s="784">
        <v>1</v>
      </c>
      <c r="J52" s="784">
        <v>0</v>
      </c>
      <c r="K52" s="784">
        <v>0</v>
      </c>
      <c r="L52" s="784">
        <v>0</v>
      </c>
      <c r="M52" s="784">
        <f t="shared" si="4"/>
        <v>153</v>
      </c>
      <c r="N52" s="784">
        <f t="shared" si="5"/>
        <v>1</v>
      </c>
      <c r="O52" s="784">
        <f t="shared" si="6"/>
        <v>154</v>
      </c>
      <c r="P52" s="1056" t="s">
        <v>189</v>
      </c>
      <c r="Q52" s="1056"/>
    </row>
    <row r="53" spans="1:20" ht="20.25" customHeight="1">
      <c r="A53" s="1400" t="s">
        <v>68</v>
      </c>
      <c r="B53" s="1400"/>
      <c r="C53" s="784">
        <v>0</v>
      </c>
      <c r="D53" s="784">
        <v>0</v>
      </c>
      <c r="E53" s="784">
        <v>0</v>
      </c>
      <c r="F53" s="784">
        <v>29</v>
      </c>
      <c r="G53" s="784">
        <v>0</v>
      </c>
      <c r="H53" s="784">
        <v>10</v>
      </c>
      <c r="I53" s="784">
        <v>0</v>
      </c>
      <c r="J53" s="784">
        <v>1</v>
      </c>
      <c r="K53" s="784">
        <v>0</v>
      </c>
      <c r="L53" s="784">
        <v>0</v>
      </c>
      <c r="M53" s="784">
        <f t="shared" si="4"/>
        <v>0</v>
      </c>
      <c r="N53" s="784">
        <f t="shared" si="5"/>
        <v>40</v>
      </c>
      <c r="O53" s="784">
        <f t="shared" si="6"/>
        <v>40</v>
      </c>
      <c r="P53" s="1056" t="s">
        <v>190</v>
      </c>
      <c r="Q53" s="1056"/>
    </row>
    <row r="54" spans="1:20" ht="20.25" customHeight="1">
      <c r="A54" s="1400" t="s">
        <v>69</v>
      </c>
      <c r="B54" s="1400"/>
      <c r="C54" s="784">
        <v>1</v>
      </c>
      <c r="D54" s="784">
        <v>20</v>
      </c>
      <c r="E54" s="784">
        <v>13</v>
      </c>
      <c r="F54" s="784">
        <v>4</v>
      </c>
      <c r="G54" s="784">
        <v>8</v>
      </c>
      <c r="H54" s="784">
        <v>1</v>
      </c>
      <c r="I54" s="784">
        <v>1</v>
      </c>
      <c r="J54" s="784">
        <v>1</v>
      </c>
      <c r="K54" s="784">
        <v>2</v>
      </c>
      <c r="L54" s="784">
        <v>0</v>
      </c>
      <c r="M54" s="784">
        <f t="shared" si="4"/>
        <v>25</v>
      </c>
      <c r="N54" s="784">
        <f t="shared" si="5"/>
        <v>26</v>
      </c>
      <c r="O54" s="784">
        <f t="shared" si="6"/>
        <v>51</v>
      </c>
      <c r="P54" s="1056" t="s">
        <v>191</v>
      </c>
      <c r="Q54" s="1056"/>
    </row>
    <row r="55" spans="1:20" ht="20.25" customHeight="1">
      <c r="A55" s="1400" t="s">
        <v>70</v>
      </c>
      <c r="B55" s="1400"/>
      <c r="C55" s="784">
        <v>1</v>
      </c>
      <c r="D55" s="784">
        <v>5</v>
      </c>
      <c r="E55" s="784">
        <v>0</v>
      </c>
      <c r="F55" s="784">
        <v>35</v>
      </c>
      <c r="G55" s="784">
        <v>0</v>
      </c>
      <c r="H55" s="784">
        <v>0</v>
      </c>
      <c r="I55" s="784">
        <v>0</v>
      </c>
      <c r="J55" s="784">
        <v>0</v>
      </c>
      <c r="K55" s="784">
        <v>0</v>
      </c>
      <c r="L55" s="784">
        <v>0</v>
      </c>
      <c r="M55" s="784">
        <f t="shared" si="4"/>
        <v>1</v>
      </c>
      <c r="N55" s="784">
        <f t="shared" si="5"/>
        <v>40</v>
      </c>
      <c r="O55" s="784">
        <f t="shared" si="6"/>
        <v>41</v>
      </c>
      <c r="P55" s="1056" t="s">
        <v>192</v>
      </c>
      <c r="Q55" s="1056"/>
    </row>
    <row r="56" spans="1:20" ht="20.25" customHeight="1">
      <c r="A56" s="1400" t="s">
        <v>71</v>
      </c>
      <c r="B56" s="1400"/>
      <c r="C56" s="784">
        <v>29</v>
      </c>
      <c r="D56" s="784">
        <v>51</v>
      </c>
      <c r="E56" s="784">
        <v>1</v>
      </c>
      <c r="F56" s="784">
        <v>4</v>
      </c>
      <c r="G56" s="784">
        <v>1</v>
      </c>
      <c r="H56" s="784">
        <v>0</v>
      </c>
      <c r="I56" s="784">
        <v>1</v>
      </c>
      <c r="J56" s="784">
        <v>0</v>
      </c>
      <c r="K56" s="784">
        <v>0</v>
      </c>
      <c r="L56" s="784">
        <v>0</v>
      </c>
      <c r="M56" s="784">
        <f t="shared" si="4"/>
        <v>32</v>
      </c>
      <c r="N56" s="784">
        <f t="shared" si="5"/>
        <v>55</v>
      </c>
      <c r="O56" s="784">
        <f t="shared" si="6"/>
        <v>87</v>
      </c>
      <c r="P56" s="1056" t="s">
        <v>193</v>
      </c>
      <c r="Q56" s="1056"/>
    </row>
    <row r="57" spans="1:20" ht="20.25" customHeight="1" thickBot="1">
      <c r="A57" s="1450" t="s">
        <v>72</v>
      </c>
      <c r="B57" s="1450"/>
      <c r="C57" s="874">
        <v>4</v>
      </c>
      <c r="D57" s="874">
        <v>5</v>
      </c>
      <c r="E57" s="874">
        <v>62</v>
      </c>
      <c r="F57" s="874">
        <v>22</v>
      </c>
      <c r="G57" s="874">
        <v>0</v>
      </c>
      <c r="H57" s="874">
        <v>1</v>
      </c>
      <c r="I57" s="874">
        <v>0</v>
      </c>
      <c r="J57" s="874">
        <v>0</v>
      </c>
      <c r="K57" s="874">
        <v>0</v>
      </c>
      <c r="L57" s="874">
        <v>0</v>
      </c>
      <c r="M57" s="836">
        <f t="shared" si="4"/>
        <v>66</v>
      </c>
      <c r="N57" s="836">
        <f t="shared" si="5"/>
        <v>28</v>
      </c>
      <c r="O57" s="836">
        <f t="shared" si="6"/>
        <v>94</v>
      </c>
      <c r="P57" s="1451" t="s">
        <v>194</v>
      </c>
      <c r="Q57" s="1451"/>
    </row>
    <row r="58" spans="1:20" ht="20.25" customHeight="1" thickBot="1">
      <c r="A58" s="1402" t="s">
        <v>32</v>
      </c>
      <c r="B58" s="1402"/>
      <c r="C58" s="385">
        <f>SUM(C38:C57)</f>
        <v>362</v>
      </c>
      <c r="D58" s="385">
        <f t="shared" ref="D58:O58" si="7">SUM(D38:D57)</f>
        <v>390</v>
      </c>
      <c r="E58" s="385">
        <f t="shared" si="7"/>
        <v>126</v>
      </c>
      <c r="F58" s="385">
        <f t="shared" si="7"/>
        <v>271</v>
      </c>
      <c r="G58" s="385">
        <f t="shared" si="7"/>
        <v>18</v>
      </c>
      <c r="H58" s="385">
        <f t="shared" si="7"/>
        <v>108</v>
      </c>
      <c r="I58" s="385">
        <f t="shared" si="7"/>
        <v>5</v>
      </c>
      <c r="J58" s="385">
        <f t="shared" si="7"/>
        <v>7</v>
      </c>
      <c r="K58" s="385">
        <f t="shared" si="7"/>
        <v>4</v>
      </c>
      <c r="L58" s="385">
        <f t="shared" si="7"/>
        <v>1</v>
      </c>
      <c r="M58" s="385">
        <f t="shared" si="7"/>
        <v>515</v>
      </c>
      <c r="N58" s="385">
        <f t="shared" si="7"/>
        <v>777</v>
      </c>
      <c r="O58" s="385">
        <f t="shared" si="7"/>
        <v>1292</v>
      </c>
      <c r="P58" s="1187" t="s">
        <v>175</v>
      </c>
      <c r="Q58" s="1187"/>
    </row>
    <row r="59" spans="1:20" ht="13.5" customHeight="1" thickTop="1">
      <c r="A59" s="333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</row>
    <row r="60" spans="1:20" ht="19.5" customHeight="1">
      <c r="A60" s="1179" t="s">
        <v>924</v>
      </c>
      <c r="B60" s="1179"/>
      <c r="C60" s="1179"/>
      <c r="D60" s="1179"/>
      <c r="E60" s="1179"/>
      <c r="F60" s="1179"/>
      <c r="G60" s="1179"/>
      <c r="H60" s="1179"/>
      <c r="I60" s="1179"/>
      <c r="J60" s="1179"/>
      <c r="K60" s="1179"/>
      <c r="L60" s="1179"/>
      <c r="M60" s="1179"/>
      <c r="N60" s="1179"/>
      <c r="O60" s="1179"/>
      <c r="P60" s="1179"/>
      <c r="Q60" s="1179"/>
      <c r="T60" s="441"/>
    </row>
    <row r="61" spans="1:20" ht="21.75" customHeight="1">
      <c r="A61" s="1449" t="s">
        <v>1288</v>
      </c>
      <c r="B61" s="1449"/>
      <c r="C61" s="1449"/>
      <c r="D61" s="1449"/>
      <c r="E61" s="1449"/>
      <c r="F61" s="1449"/>
      <c r="G61" s="1449"/>
      <c r="H61" s="1449"/>
      <c r="I61" s="1449"/>
      <c r="J61" s="1449"/>
      <c r="K61" s="1449"/>
      <c r="L61" s="1449"/>
      <c r="M61" s="1449"/>
      <c r="N61" s="1449"/>
      <c r="O61" s="1449"/>
      <c r="P61" s="1449"/>
      <c r="Q61" s="1449"/>
      <c r="T61" s="441"/>
    </row>
    <row r="62" spans="1:20" ht="20.25" customHeight="1" thickBot="1">
      <c r="A62" s="1048" t="s">
        <v>1282</v>
      </c>
      <c r="B62" s="104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71"/>
      <c r="O62" s="171"/>
      <c r="P62" s="1365" t="s">
        <v>1283</v>
      </c>
      <c r="Q62" s="1365"/>
    </row>
    <row r="63" spans="1:20" ht="19.5" customHeight="1" thickTop="1">
      <c r="A63" s="1397" t="s">
        <v>40</v>
      </c>
      <c r="B63" s="1397"/>
      <c r="C63" s="1397" t="s">
        <v>44</v>
      </c>
      <c r="D63" s="1397"/>
      <c r="E63" s="1397" t="s">
        <v>74</v>
      </c>
      <c r="F63" s="1397"/>
      <c r="G63" s="1397" t="s">
        <v>77</v>
      </c>
      <c r="H63" s="1397"/>
      <c r="I63" s="1397" t="s">
        <v>140</v>
      </c>
      <c r="J63" s="1397"/>
      <c r="K63" s="1397" t="s">
        <v>82</v>
      </c>
      <c r="L63" s="1397"/>
      <c r="M63" s="1397" t="s">
        <v>32</v>
      </c>
      <c r="N63" s="1397"/>
      <c r="O63" s="1397"/>
      <c r="P63" s="1074" t="s">
        <v>174</v>
      </c>
      <c r="Q63" s="1074"/>
    </row>
    <row r="64" spans="1:20" ht="19.5" customHeight="1">
      <c r="A64" s="1443"/>
      <c r="B64" s="1443"/>
      <c r="C64" s="1398" t="s">
        <v>213</v>
      </c>
      <c r="D64" s="1398"/>
      <c r="E64" s="1398" t="s">
        <v>214</v>
      </c>
      <c r="F64" s="1398"/>
      <c r="G64" s="1398" t="s">
        <v>215</v>
      </c>
      <c r="H64" s="1398"/>
      <c r="I64" s="1398" t="s">
        <v>216</v>
      </c>
      <c r="J64" s="1398"/>
      <c r="K64" s="1398" t="s">
        <v>217</v>
      </c>
      <c r="L64" s="1398"/>
      <c r="M64" s="1398" t="s">
        <v>175</v>
      </c>
      <c r="N64" s="1398"/>
      <c r="O64" s="1398"/>
      <c r="P64" s="1096"/>
      <c r="Q64" s="1096"/>
    </row>
    <row r="65" spans="1:17" ht="19.5" customHeight="1">
      <c r="A65" s="1443"/>
      <c r="B65" s="1443"/>
      <c r="C65" s="377" t="s">
        <v>33</v>
      </c>
      <c r="D65" s="377" t="s">
        <v>34</v>
      </c>
      <c r="E65" s="377" t="s">
        <v>33</v>
      </c>
      <c r="F65" s="377" t="s">
        <v>34</v>
      </c>
      <c r="G65" s="377" t="s">
        <v>33</v>
      </c>
      <c r="H65" s="377" t="s">
        <v>34</v>
      </c>
      <c r="I65" s="377" t="s">
        <v>33</v>
      </c>
      <c r="J65" s="377" t="s">
        <v>34</v>
      </c>
      <c r="K65" s="377" t="s">
        <v>33</v>
      </c>
      <c r="L65" s="377" t="s">
        <v>34</v>
      </c>
      <c r="M65" s="377" t="s">
        <v>33</v>
      </c>
      <c r="N65" s="377" t="s">
        <v>34</v>
      </c>
      <c r="O65" s="377" t="s">
        <v>32</v>
      </c>
      <c r="P65" s="1096"/>
      <c r="Q65" s="1096"/>
    </row>
    <row r="66" spans="1:17" ht="19.5" customHeight="1" thickBot="1">
      <c r="A66" s="1443"/>
      <c r="B66" s="1443"/>
      <c r="C66" s="833" t="s">
        <v>180</v>
      </c>
      <c r="D66" s="833" t="s">
        <v>179</v>
      </c>
      <c r="E66" s="833" t="s">
        <v>180</v>
      </c>
      <c r="F66" s="833" t="s">
        <v>179</v>
      </c>
      <c r="G66" s="833" t="s">
        <v>180</v>
      </c>
      <c r="H66" s="833" t="s">
        <v>179</v>
      </c>
      <c r="I66" s="833" t="s">
        <v>180</v>
      </c>
      <c r="J66" s="833" t="s">
        <v>179</v>
      </c>
      <c r="K66" s="833" t="s">
        <v>180</v>
      </c>
      <c r="L66" s="833" t="s">
        <v>179</v>
      </c>
      <c r="M66" s="833" t="s">
        <v>180</v>
      </c>
      <c r="N66" s="833" t="s">
        <v>179</v>
      </c>
      <c r="O66" s="833" t="s">
        <v>175</v>
      </c>
      <c r="P66" s="1096"/>
      <c r="Q66" s="1096"/>
    </row>
    <row r="67" spans="1:17" ht="18.95" customHeight="1">
      <c r="A67" s="1452" t="s">
        <v>52</v>
      </c>
      <c r="B67" s="1452"/>
      <c r="C67" s="875">
        <v>0</v>
      </c>
      <c r="D67" s="875">
        <v>0</v>
      </c>
      <c r="E67" s="875">
        <v>0</v>
      </c>
      <c r="F67" s="875">
        <v>0</v>
      </c>
      <c r="G67" s="875">
        <v>0</v>
      </c>
      <c r="H67" s="875">
        <v>0</v>
      </c>
      <c r="I67" s="875">
        <v>0</v>
      </c>
      <c r="J67" s="875">
        <v>0</v>
      </c>
      <c r="K67" s="875">
        <v>0</v>
      </c>
      <c r="L67" s="875">
        <v>0</v>
      </c>
      <c r="M67" s="834">
        <f>SUM(C67,E67,G67,I67,K67)</f>
        <v>0</v>
      </c>
      <c r="N67" s="834">
        <f>SUM(D67,F67,H67,J67,L67)</f>
        <v>0</v>
      </c>
      <c r="O67" s="834">
        <f>SUM(M67:N67)</f>
        <v>0</v>
      </c>
      <c r="P67" s="1210" t="s">
        <v>671</v>
      </c>
      <c r="Q67" s="1210"/>
    </row>
    <row r="68" spans="1:17" ht="18.95" customHeight="1">
      <c r="A68" s="1400" t="s">
        <v>53</v>
      </c>
      <c r="B68" s="1400"/>
      <c r="C68" s="784">
        <v>0</v>
      </c>
      <c r="D68" s="784">
        <v>0</v>
      </c>
      <c r="E68" s="784">
        <v>0</v>
      </c>
      <c r="F68" s="784">
        <v>0</v>
      </c>
      <c r="G68" s="784">
        <v>0</v>
      </c>
      <c r="H68" s="784">
        <v>0</v>
      </c>
      <c r="I68" s="784">
        <v>0</v>
      </c>
      <c r="J68" s="784">
        <v>0</v>
      </c>
      <c r="K68" s="784">
        <v>0</v>
      </c>
      <c r="L68" s="784">
        <v>0</v>
      </c>
      <c r="M68" s="784">
        <f t="shared" ref="M68:M86" si="8">SUM(C68,E68,G68,I68,K68)</f>
        <v>0</v>
      </c>
      <c r="N68" s="784">
        <f t="shared" ref="N68:N86" si="9">SUM(D68,F68,H68,J68,L68)</f>
        <v>0</v>
      </c>
      <c r="O68" s="784">
        <f t="shared" ref="O68:O86" si="10">SUM(M68:N68)</f>
        <v>0</v>
      </c>
      <c r="P68" s="1056" t="s">
        <v>285</v>
      </c>
      <c r="Q68" s="1056"/>
    </row>
    <row r="69" spans="1:17" ht="18.95" customHeight="1">
      <c r="A69" s="1400" t="s">
        <v>54</v>
      </c>
      <c r="B69" s="1400"/>
      <c r="C69" s="784">
        <v>0</v>
      </c>
      <c r="D69" s="784">
        <v>52</v>
      </c>
      <c r="E69" s="784">
        <v>0</v>
      </c>
      <c r="F69" s="784">
        <v>13</v>
      </c>
      <c r="G69" s="784">
        <v>0</v>
      </c>
      <c r="H69" s="784">
        <v>2</v>
      </c>
      <c r="I69" s="784">
        <v>0</v>
      </c>
      <c r="J69" s="784">
        <v>0</v>
      </c>
      <c r="K69" s="784">
        <v>0</v>
      </c>
      <c r="L69" s="784">
        <v>0</v>
      </c>
      <c r="M69" s="784">
        <f t="shared" si="8"/>
        <v>0</v>
      </c>
      <c r="N69" s="784">
        <f t="shared" si="9"/>
        <v>67</v>
      </c>
      <c r="O69" s="784">
        <f t="shared" si="10"/>
        <v>67</v>
      </c>
      <c r="P69" s="1056" t="s">
        <v>184</v>
      </c>
      <c r="Q69" s="1056"/>
    </row>
    <row r="70" spans="1:17" ht="18.95" customHeight="1">
      <c r="A70" s="1400" t="s">
        <v>55</v>
      </c>
      <c r="B70" s="1400"/>
      <c r="C70" s="784">
        <v>18</v>
      </c>
      <c r="D70" s="784">
        <v>14</v>
      </c>
      <c r="E70" s="784">
        <v>4</v>
      </c>
      <c r="F70" s="784">
        <v>1</v>
      </c>
      <c r="G70" s="784">
        <v>0</v>
      </c>
      <c r="H70" s="784">
        <v>1</v>
      </c>
      <c r="I70" s="784">
        <v>0</v>
      </c>
      <c r="J70" s="784">
        <v>0</v>
      </c>
      <c r="K70" s="784">
        <v>0</v>
      </c>
      <c r="L70" s="784">
        <v>2</v>
      </c>
      <c r="M70" s="784">
        <f t="shared" si="8"/>
        <v>22</v>
      </c>
      <c r="N70" s="784">
        <f t="shared" si="9"/>
        <v>18</v>
      </c>
      <c r="O70" s="784">
        <f t="shared" si="10"/>
        <v>40</v>
      </c>
      <c r="P70" s="1056" t="s">
        <v>185</v>
      </c>
      <c r="Q70" s="1056"/>
    </row>
    <row r="71" spans="1:17" ht="18.95" customHeight="1">
      <c r="A71" s="1071" t="s">
        <v>313</v>
      </c>
      <c r="B71" s="760" t="s">
        <v>282</v>
      </c>
      <c r="C71" s="784">
        <v>0</v>
      </c>
      <c r="D71" s="784">
        <v>16</v>
      </c>
      <c r="E71" s="784">
        <v>0</v>
      </c>
      <c r="F71" s="784">
        <v>4</v>
      </c>
      <c r="G71" s="784">
        <v>0</v>
      </c>
      <c r="H71" s="784">
        <v>5</v>
      </c>
      <c r="I71" s="784">
        <v>0</v>
      </c>
      <c r="J71" s="784">
        <v>2</v>
      </c>
      <c r="K71" s="784">
        <v>0</v>
      </c>
      <c r="L71" s="784">
        <v>1</v>
      </c>
      <c r="M71" s="784">
        <f t="shared" si="8"/>
        <v>0</v>
      </c>
      <c r="N71" s="784">
        <f t="shared" si="9"/>
        <v>28</v>
      </c>
      <c r="O71" s="784">
        <f t="shared" si="10"/>
        <v>28</v>
      </c>
      <c r="P71" s="787" t="s">
        <v>290</v>
      </c>
      <c r="Q71" s="1061" t="s">
        <v>173</v>
      </c>
    </row>
    <row r="72" spans="1:17" ht="18.95" customHeight="1">
      <c r="A72" s="1071"/>
      <c r="B72" s="760" t="s">
        <v>283</v>
      </c>
      <c r="C72" s="784">
        <v>2</v>
      </c>
      <c r="D72" s="784">
        <v>17</v>
      </c>
      <c r="E72" s="784">
        <v>1</v>
      </c>
      <c r="F72" s="784">
        <v>43</v>
      </c>
      <c r="G72" s="784">
        <v>0</v>
      </c>
      <c r="H72" s="784">
        <v>3</v>
      </c>
      <c r="I72" s="784">
        <v>0</v>
      </c>
      <c r="J72" s="784">
        <v>0</v>
      </c>
      <c r="K72" s="784">
        <v>0</v>
      </c>
      <c r="L72" s="784">
        <v>0</v>
      </c>
      <c r="M72" s="784">
        <f t="shared" si="8"/>
        <v>3</v>
      </c>
      <c r="N72" s="784">
        <f t="shared" si="9"/>
        <v>63</v>
      </c>
      <c r="O72" s="784">
        <f t="shared" si="10"/>
        <v>66</v>
      </c>
      <c r="P72" s="787" t="s">
        <v>291</v>
      </c>
      <c r="Q72" s="1061"/>
    </row>
    <row r="73" spans="1:17" ht="18.95" customHeight="1">
      <c r="A73" s="1071"/>
      <c r="B73" s="760" t="s">
        <v>284</v>
      </c>
      <c r="C73" s="784">
        <v>57</v>
      </c>
      <c r="D73" s="784">
        <v>12</v>
      </c>
      <c r="E73" s="784">
        <v>4</v>
      </c>
      <c r="F73" s="784">
        <v>2</v>
      </c>
      <c r="G73" s="784">
        <v>1</v>
      </c>
      <c r="H73" s="784">
        <v>0</v>
      </c>
      <c r="I73" s="784">
        <v>1</v>
      </c>
      <c r="J73" s="784">
        <v>0</v>
      </c>
      <c r="K73" s="784">
        <v>0</v>
      </c>
      <c r="L73" s="784">
        <v>0</v>
      </c>
      <c r="M73" s="784">
        <f t="shared" si="8"/>
        <v>63</v>
      </c>
      <c r="N73" s="784">
        <f t="shared" si="9"/>
        <v>14</v>
      </c>
      <c r="O73" s="784">
        <f t="shared" si="10"/>
        <v>77</v>
      </c>
      <c r="P73" s="787" t="s">
        <v>292</v>
      </c>
      <c r="Q73" s="1061"/>
    </row>
    <row r="74" spans="1:17" ht="18.95" customHeight="1">
      <c r="A74" s="1071"/>
      <c r="B74" s="760" t="s">
        <v>279</v>
      </c>
      <c r="C74" s="784">
        <v>0</v>
      </c>
      <c r="D74" s="784">
        <v>0</v>
      </c>
      <c r="E74" s="784">
        <v>0</v>
      </c>
      <c r="F74" s="784">
        <v>0</v>
      </c>
      <c r="G74" s="784">
        <v>0</v>
      </c>
      <c r="H74" s="784">
        <v>0</v>
      </c>
      <c r="I74" s="784">
        <v>0</v>
      </c>
      <c r="J74" s="784">
        <v>0</v>
      </c>
      <c r="K74" s="784">
        <v>0</v>
      </c>
      <c r="L74" s="784">
        <v>0</v>
      </c>
      <c r="M74" s="784">
        <f t="shared" si="8"/>
        <v>0</v>
      </c>
      <c r="N74" s="784">
        <f t="shared" si="9"/>
        <v>0</v>
      </c>
      <c r="O74" s="784">
        <f t="shared" si="10"/>
        <v>0</v>
      </c>
      <c r="P74" s="787" t="s">
        <v>268</v>
      </c>
      <c r="Q74" s="1061"/>
    </row>
    <row r="75" spans="1:17" ht="18.95" customHeight="1">
      <c r="A75" s="1071"/>
      <c r="B75" s="760" t="s">
        <v>280</v>
      </c>
      <c r="C75" s="784">
        <v>20</v>
      </c>
      <c r="D75" s="784">
        <v>21</v>
      </c>
      <c r="E75" s="784">
        <v>2</v>
      </c>
      <c r="F75" s="784">
        <v>0</v>
      </c>
      <c r="G75" s="784">
        <v>0</v>
      </c>
      <c r="H75" s="784">
        <v>0</v>
      </c>
      <c r="I75" s="784">
        <v>0</v>
      </c>
      <c r="J75" s="784">
        <v>0</v>
      </c>
      <c r="K75" s="784">
        <v>0</v>
      </c>
      <c r="L75" s="784">
        <v>0</v>
      </c>
      <c r="M75" s="784">
        <f t="shared" si="8"/>
        <v>22</v>
      </c>
      <c r="N75" s="784">
        <f t="shared" si="9"/>
        <v>21</v>
      </c>
      <c r="O75" s="784">
        <f t="shared" si="10"/>
        <v>43</v>
      </c>
      <c r="P75" s="787" t="s">
        <v>269</v>
      </c>
      <c r="Q75" s="1061"/>
    </row>
    <row r="76" spans="1:17" ht="18.95" customHeight="1">
      <c r="A76" s="1071"/>
      <c r="B76" s="760" t="s">
        <v>281</v>
      </c>
      <c r="C76" s="784">
        <v>25</v>
      </c>
      <c r="D76" s="784">
        <v>46</v>
      </c>
      <c r="E76" s="784">
        <v>6</v>
      </c>
      <c r="F76" s="784">
        <v>61</v>
      </c>
      <c r="G76" s="784">
        <v>1</v>
      </c>
      <c r="H76" s="784">
        <v>0</v>
      </c>
      <c r="I76" s="784">
        <v>0</v>
      </c>
      <c r="J76" s="784">
        <v>0</v>
      </c>
      <c r="K76" s="784">
        <v>1</v>
      </c>
      <c r="L76" s="784">
        <v>0</v>
      </c>
      <c r="M76" s="784">
        <f t="shared" si="8"/>
        <v>33</v>
      </c>
      <c r="N76" s="784">
        <f t="shared" si="9"/>
        <v>107</v>
      </c>
      <c r="O76" s="784">
        <f t="shared" si="10"/>
        <v>140</v>
      </c>
      <c r="P76" s="787" t="s">
        <v>270</v>
      </c>
      <c r="Q76" s="1061"/>
    </row>
    <row r="77" spans="1:17" ht="18.95" customHeight="1">
      <c r="A77" s="211" t="s">
        <v>63</v>
      </c>
      <c r="B77" s="760"/>
      <c r="C77" s="784">
        <v>0</v>
      </c>
      <c r="D77" s="784">
        <v>0</v>
      </c>
      <c r="E77" s="784">
        <v>0</v>
      </c>
      <c r="F77" s="784">
        <v>0</v>
      </c>
      <c r="G77" s="784">
        <v>0</v>
      </c>
      <c r="H77" s="784">
        <v>0</v>
      </c>
      <c r="I77" s="784">
        <v>0</v>
      </c>
      <c r="J77" s="784">
        <v>0</v>
      </c>
      <c r="K77" s="784">
        <v>0</v>
      </c>
      <c r="L77" s="784">
        <v>0</v>
      </c>
      <c r="M77" s="784">
        <f t="shared" si="8"/>
        <v>0</v>
      </c>
      <c r="N77" s="784">
        <f t="shared" si="9"/>
        <v>0</v>
      </c>
      <c r="O77" s="784">
        <f t="shared" si="10"/>
        <v>0</v>
      </c>
      <c r="P77" s="873"/>
      <c r="Q77" s="754" t="s">
        <v>297</v>
      </c>
    </row>
    <row r="78" spans="1:17" ht="18.95" customHeight="1">
      <c r="A78" s="1400" t="s">
        <v>64</v>
      </c>
      <c r="B78" s="1400"/>
      <c r="C78" s="784">
        <v>8</v>
      </c>
      <c r="D78" s="784">
        <v>3</v>
      </c>
      <c r="E78" s="784">
        <v>0</v>
      </c>
      <c r="F78" s="784">
        <v>23</v>
      </c>
      <c r="G78" s="784">
        <v>0</v>
      </c>
      <c r="H78" s="784">
        <v>4</v>
      </c>
      <c r="I78" s="784">
        <v>0</v>
      </c>
      <c r="J78" s="784">
        <v>5</v>
      </c>
      <c r="K78" s="784">
        <v>2</v>
      </c>
      <c r="L78" s="784">
        <v>0</v>
      </c>
      <c r="M78" s="784">
        <f t="shared" si="8"/>
        <v>10</v>
      </c>
      <c r="N78" s="784">
        <f t="shared" si="9"/>
        <v>35</v>
      </c>
      <c r="O78" s="784">
        <f t="shared" si="10"/>
        <v>45</v>
      </c>
      <c r="P78" s="1056" t="s">
        <v>186</v>
      </c>
      <c r="Q78" s="1056"/>
    </row>
    <row r="79" spans="1:17" ht="18.95" customHeight="1">
      <c r="A79" s="1400" t="s">
        <v>112</v>
      </c>
      <c r="B79" s="1400"/>
      <c r="C79" s="784">
        <v>0</v>
      </c>
      <c r="D79" s="784">
        <v>5</v>
      </c>
      <c r="E79" s="784">
        <v>0</v>
      </c>
      <c r="F79" s="784">
        <v>25</v>
      </c>
      <c r="G79" s="784">
        <v>0</v>
      </c>
      <c r="H79" s="784">
        <v>6</v>
      </c>
      <c r="I79" s="784">
        <v>0</v>
      </c>
      <c r="J79" s="784">
        <v>2</v>
      </c>
      <c r="K79" s="784">
        <v>0</v>
      </c>
      <c r="L79" s="784">
        <v>0</v>
      </c>
      <c r="M79" s="784">
        <f t="shared" si="8"/>
        <v>0</v>
      </c>
      <c r="N79" s="784">
        <f t="shared" si="9"/>
        <v>38</v>
      </c>
      <c r="O79" s="784">
        <f t="shared" si="10"/>
        <v>38</v>
      </c>
      <c r="P79" s="1056" t="s">
        <v>187</v>
      </c>
      <c r="Q79" s="1056"/>
    </row>
    <row r="80" spans="1:17" ht="18.95" customHeight="1">
      <c r="A80" s="1400" t="s">
        <v>113</v>
      </c>
      <c r="B80" s="1400"/>
      <c r="C80" s="784">
        <v>77</v>
      </c>
      <c r="D80" s="784">
        <v>19</v>
      </c>
      <c r="E80" s="784">
        <v>6</v>
      </c>
      <c r="F80" s="784">
        <v>151</v>
      </c>
      <c r="G80" s="784">
        <v>5</v>
      </c>
      <c r="H80" s="784">
        <v>9</v>
      </c>
      <c r="I80" s="784">
        <v>1</v>
      </c>
      <c r="J80" s="784">
        <v>1</v>
      </c>
      <c r="K80" s="784">
        <v>0</v>
      </c>
      <c r="L80" s="784">
        <v>0</v>
      </c>
      <c r="M80" s="784">
        <f t="shared" si="8"/>
        <v>89</v>
      </c>
      <c r="N80" s="784">
        <f t="shared" si="9"/>
        <v>180</v>
      </c>
      <c r="O80" s="784">
        <f t="shared" si="10"/>
        <v>269</v>
      </c>
      <c r="P80" s="1056" t="s">
        <v>188</v>
      </c>
      <c r="Q80" s="1056"/>
    </row>
    <row r="81" spans="1:17" ht="18.95" customHeight="1">
      <c r="A81" s="1400" t="s">
        <v>134</v>
      </c>
      <c r="B81" s="1400"/>
      <c r="C81" s="784">
        <v>116</v>
      </c>
      <c r="D81" s="784">
        <v>0</v>
      </c>
      <c r="E81" s="784">
        <v>25</v>
      </c>
      <c r="F81" s="784">
        <v>0</v>
      </c>
      <c r="G81" s="784">
        <v>10</v>
      </c>
      <c r="H81" s="784">
        <v>0</v>
      </c>
      <c r="I81" s="784">
        <v>1</v>
      </c>
      <c r="J81" s="784">
        <v>0</v>
      </c>
      <c r="K81" s="784">
        <v>2</v>
      </c>
      <c r="L81" s="784">
        <v>0</v>
      </c>
      <c r="M81" s="784">
        <f t="shared" si="8"/>
        <v>154</v>
      </c>
      <c r="N81" s="784">
        <f t="shared" si="9"/>
        <v>0</v>
      </c>
      <c r="O81" s="784">
        <f t="shared" si="10"/>
        <v>154</v>
      </c>
      <c r="P81" s="1056" t="s">
        <v>189</v>
      </c>
      <c r="Q81" s="1056"/>
    </row>
    <row r="82" spans="1:17" ht="18.95" customHeight="1">
      <c r="A82" s="1400" t="s">
        <v>68</v>
      </c>
      <c r="B82" s="1400"/>
      <c r="C82" s="784">
        <v>0</v>
      </c>
      <c r="D82" s="784">
        <v>21</v>
      </c>
      <c r="E82" s="784">
        <v>0</v>
      </c>
      <c r="F82" s="784">
        <v>3</v>
      </c>
      <c r="G82" s="784">
        <v>0</v>
      </c>
      <c r="H82" s="784">
        <v>1</v>
      </c>
      <c r="I82" s="784">
        <v>0</v>
      </c>
      <c r="J82" s="784">
        <v>3</v>
      </c>
      <c r="K82" s="784">
        <v>0</v>
      </c>
      <c r="L82" s="784">
        <v>1</v>
      </c>
      <c r="M82" s="784">
        <f t="shared" si="8"/>
        <v>0</v>
      </c>
      <c r="N82" s="784">
        <f t="shared" si="9"/>
        <v>29</v>
      </c>
      <c r="O82" s="784">
        <f t="shared" si="10"/>
        <v>29</v>
      </c>
      <c r="P82" s="1056" t="s">
        <v>190</v>
      </c>
      <c r="Q82" s="1056"/>
    </row>
    <row r="83" spans="1:17" ht="18.95" customHeight="1">
      <c r="A83" s="1400" t="s">
        <v>69</v>
      </c>
      <c r="B83" s="1400"/>
      <c r="C83" s="784">
        <v>15</v>
      </c>
      <c r="D83" s="784">
        <v>18</v>
      </c>
      <c r="E83" s="784">
        <v>2</v>
      </c>
      <c r="F83" s="784">
        <v>2</v>
      </c>
      <c r="G83" s="784">
        <v>2</v>
      </c>
      <c r="H83" s="784">
        <v>2</v>
      </c>
      <c r="I83" s="784">
        <v>0</v>
      </c>
      <c r="J83" s="784">
        <v>1</v>
      </c>
      <c r="K83" s="784">
        <v>0</v>
      </c>
      <c r="L83" s="784">
        <v>0</v>
      </c>
      <c r="M83" s="784">
        <f t="shared" si="8"/>
        <v>19</v>
      </c>
      <c r="N83" s="784">
        <f t="shared" si="9"/>
        <v>23</v>
      </c>
      <c r="O83" s="784">
        <f t="shared" si="10"/>
        <v>42</v>
      </c>
      <c r="P83" s="1056" t="s">
        <v>191</v>
      </c>
      <c r="Q83" s="1056"/>
    </row>
    <row r="84" spans="1:17" ht="18.95" customHeight="1">
      <c r="A84" s="1400" t="s">
        <v>70</v>
      </c>
      <c r="B84" s="1400"/>
      <c r="C84" s="784">
        <v>0</v>
      </c>
      <c r="D84" s="784">
        <v>1</v>
      </c>
      <c r="E84" s="784">
        <v>0</v>
      </c>
      <c r="F84" s="784">
        <v>33</v>
      </c>
      <c r="G84" s="784">
        <v>0</v>
      </c>
      <c r="H84" s="784">
        <v>0</v>
      </c>
      <c r="I84" s="784">
        <v>0</v>
      </c>
      <c r="J84" s="784">
        <v>0</v>
      </c>
      <c r="K84" s="784">
        <v>0</v>
      </c>
      <c r="L84" s="784">
        <v>0</v>
      </c>
      <c r="M84" s="784">
        <f t="shared" si="8"/>
        <v>0</v>
      </c>
      <c r="N84" s="784">
        <f t="shared" si="9"/>
        <v>34</v>
      </c>
      <c r="O84" s="784">
        <f t="shared" si="10"/>
        <v>34</v>
      </c>
      <c r="P84" s="1056" t="s">
        <v>192</v>
      </c>
      <c r="Q84" s="1056"/>
    </row>
    <row r="85" spans="1:17" ht="18.95" customHeight="1">
      <c r="A85" s="1400" t="s">
        <v>71</v>
      </c>
      <c r="B85" s="1400"/>
      <c r="C85" s="784">
        <v>24</v>
      </c>
      <c r="D85" s="784">
        <v>55</v>
      </c>
      <c r="E85" s="784">
        <v>2</v>
      </c>
      <c r="F85" s="784">
        <v>0</v>
      </c>
      <c r="G85" s="784">
        <v>1</v>
      </c>
      <c r="H85" s="784">
        <v>0</v>
      </c>
      <c r="I85" s="784">
        <v>1</v>
      </c>
      <c r="J85" s="784">
        <v>0</v>
      </c>
      <c r="K85" s="784">
        <v>1</v>
      </c>
      <c r="L85" s="784">
        <v>0</v>
      </c>
      <c r="M85" s="784">
        <f t="shared" si="8"/>
        <v>29</v>
      </c>
      <c r="N85" s="784">
        <f t="shared" si="9"/>
        <v>55</v>
      </c>
      <c r="O85" s="784">
        <f t="shared" si="10"/>
        <v>84</v>
      </c>
      <c r="P85" s="1056" t="s">
        <v>193</v>
      </c>
      <c r="Q85" s="1056"/>
    </row>
    <row r="86" spans="1:17" ht="18.95" customHeight="1" thickBot="1">
      <c r="A86" s="1414" t="s">
        <v>72</v>
      </c>
      <c r="B86" s="1414"/>
      <c r="C86" s="836">
        <v>7</v>
      </c>
      <c r="D86" s="836">
        <v>1</v>
      </c>
      <c r="E86" s="836">
        <v>61</v>
      </c>
      <c r="F86" s="836">
        <v>29</v>
      </c>
      <c r="G86" s="836">
        <v>0</v>
      </c>
      <c r="H86" s="836">
        <v>0</v>
      </c>
      <c r="I86" s="836">
        <v>0</v>
      </c>
      <c r="J86" s="836">
        <v>0</v>
      </c>
      <c r="K86" s="836">
        <v>0</v>
      </c>
      <c r="L86" s="836">
        <v>0</v>
      </c>
      <c r="M86" s="836">
        <f t="shared" si="8"/>
        <v>68</v>
      </c>
      <c r="N86" s="836">
        <f t="shared" si="9"/>
        <v>30</v>
      </c>
      <c r="O86" s="836">
        <f t="shared" si="10"/>
        <v>98</v>
      </c>
      <c r="P86" s="1451" t="s">
        <v>194</v>
      </c>
      <c r="Q86" s="1451"/>
    </row>
    <row r="87" spans="1:17" ht="18.95" customHeight="1" thickBot="1">
      <c r="A87" s="1402" t="s">
        <v>32</v>
      </c>
      <c r="B87" s="1402"/>
      <c r="C87" s="385">
        <f t="shared" ref="C87:L87" si="11">SUM(C68:C86)</f>
        <v>369</v>
      </c>
      <c r="D87" s="385">
        <f t="shared" si="11"/>
        <v>301</v>
      </c>
      <c r="E87" s="385">
        <f t="shared" si="11"/>
        <v>113</v>
      </c>
      <c r="F87" s="385">
        <f t="shared" si="11"/>
        <v>390</v>
      </c>
      <c r="G87" s="385">
        <f t="shared" si="11"/>
        <v>20</v>
      </c>
      <c r="H87" s="385">
        <f t="shared" si="11"/>
        <v>33</v>
      </c>
      <c r="I87" s="385">
        <f t="shared" si="11"/>
        <v>4</v>
      </c>
      <c r="J87" s="385">
        <f t="shared" si="11"/>
        <v>14</v>
      </c>
      <c r="K87" s="385">
        <f t="shared" si="11"/>
        <v>6</v>
      </c>
      <c r="L87" s="385">
        <f t="shared" si="11"/>
        <v>4</v>
      </c>
      <c r="M87" s="385">
        <f t="shared" ref="M87" si="12">SUM(K87,I87,G87,E87,C87)</f>
        <v>512</v>
      </c>
      <c r="N87" s="385">
        <f t="shared" ref="N87" si="13">SUM(L87,J87,H87,F87,D87)</f>
        <v>742</v>
      </c>
      <c r="O87" s="385">
        <f t="shared" ref="O87" si="14">SUM(M87:N87)</f>
        <v>1254</v>
      </c>
      <c r="P87" s="1187" t="s">
        <v>175</v>
      </c>
      <c r="Q87" s="1187"/>
    </row>
    <row r="88" spans="1:17" ht="30" customHeight="1" thickTop="1">
      <c r="A88" s="917"/>
      <c r="B88" s="917"/>
      <c r="C88" s="918"/>
      <c r="D88" s="918"/>
      <c r="E88" s="918"/>
      <c r="F88" s="918"/>
      <c r="G88" s="918"/>
      <c r="H88" s="918"/>
      <c r="I88" s="918"/>
      <c r="J88" s="918"/>
      <c r="K88" s="918"/>
      <c r="L88" s="918"/>
      <c r="M88" s="918"/>
      <c r="N88" s="918"/>
      <c r="O88" s="918"/>
      <c r="P88" s="914"/>
      <c r="Q88" s="914"/>
    </row>
    <row r="89" spans="1:17" ht="20.25" customHeight="1">
      <c r="A89" s="1179" t="s">
        <v>925</v>
      </c>
      <c r="B89" s="1179"/>
      <c r="C89" s="1179"/>
      <c r="D89" s="1179"/>
      <c r="E89" s="1179"/>
      <c r="F89" s="1179"/>
      <c r="G89" s="1179"/>
      <c r="H89" s="1179"/>
      <c r="I89" s="1179"/>
      <c r="J89" s="1179"/>
      <c r="K89" s="1179"/>
      <c r="L89" s="1179"/>
      <c r="M89" s="1179"/>
      <c r="N89" s="1179"/>
      <c r="O89" s="1179"/>
      <c r="P89" s="1179"/>
      <c r="Q89" s="1179"/>
    </row>
    <row r="90" spans="1:17" ht="19.5" customHeight="1">
      <c r="A90" s="1344" t="s">
        <v>928</v>
      </c>
      <c r="B90" s="1344"/>
      <c r="C90" s="1344"/>
      <c r="D90" s="1344"/>
      <c r="E90" s="1344"/>
      <c r="F90" s="1344"/>
      <c r="G90" s="1344"/>
      <c r="H90" s="1344"/>
      <c r="I90" s="1344"/>
      <c r="J90" s="1344"/>
      <c r="K90" s="1344"/>
      <c r="L90" s="1344"/>
      <c r="M90" s="1344"/>
      <c r="N90" s="1344"/>
      <c r="O90" s="1344"/>
      <c r="P90" s="1344"/>
      <c r="Q90" s="1344"/>
    </row>
    <row r="91" spans="1:17" ht="20.25" customHeight="1" thickBot="1">
      <c r="A91" s="1048" t="s">
        <v>1284</v>
      </c>
      <c r="B91" s="104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71"/>
      <c r="O91" s="171"/>
      <c r="P91" s="1365" t="s">
        <v>1285</v>
      </c>
      <c r="Q91" s="1365"/>
    </row>
    <row r="92" spans="1:17" ht="20.25" customHeight="1" thickTop="1">
      <c r="A92" s="1397" t="s">
        <v>40</v>
      </c>
      <c r="B92" s="1397"/>
      <c r="C92" s="1397" t="s">
        <v>74</v>
      </c>
      <c r="D92" s="1397"/>
      <c r="E92" s="1397" t="s">
        <v>77</v>
      </c>
      <c r="F92" s="1397"/>
      <c r="G92" s="1397" t="s">
        <v>79</v>
      </c>
      <c r="H92" s="1397"/>
      <c r="I92" s="1397" t="s">
        <v>82</v>
      </c>
      <c r="J92" s="1397"/>
      <c r="K92" s="1397" t="s">
        <v>84</v>
      </c>
      <c r="L92" s="1397"/>
      <c r="M92" s="1397" t="s">
        <v>32</v>
      </c>
      <c r="N92" s="1397"/>
      <c r="O92" s="1397"/>
      <c r="P92" s="1074" t="s">
        <v>174</v>
      </c>
      <c r="Q92" s="1074"/>
    </row>
    <row r="93" spans="1:17" ht="20.25" customHeight="1">
      <c r="A93" s="1443"/>
      <c r="B93" s="1443"/>
      <c r="C93" s="1398" t="s">
        <v>228</v>
      </c>
      <c r="D93" s="1398"/>
      <c r="E93" s="1398" t="s">
        <v>215</v>
      </c>
      <c r="F93" s="1398"/>
      <c r="G93" s="1398" t="s">
        <v>216</v>
      </c>
      <c r="H93" s="1398"/>
      <c r="I93" s="1398" t="s">
        <v>217</v>
      </c>
      <c r="J93" s="1398"/>
      <c r="K93" s="1398" t="s">
        <v>218</v>
      </c>
      <c r="L93" s="1398"/>
      <c r="M93" s="1398" t="s">
        <v>175</v>
      </c>
      <c r="N93" s="1398"/>
      <c r="O93" s="1398"/>
      <c r="P93" s="1096"/>
      <c r="Q93" s="1096"/>
    </row>
    <row r="94" spans="1:17" ht="20.25" customHeight="1">
      <c r="A94" s="1443"/>
      <c r="B94" s="1443"/>
      <c r="C94" s="377" t="s">
        <v>33</v>
      </c>
      <c r="D94" s="377" t="s">
        <v>34</v>
      </c>
      <c r="E94" s="377" t="s">
        <v>33</v>
      </c>
      <c r="F94" s="377" t="s">
        <v>34</v>
      </c>
      <c r="G94" s="377" t="s">
        <v>33</v>
      </c>
      <c r="H94" s="377" t="s">
        <v>34</v>
      </c>
      <c r="I94" s="377" t="s">
        <v>33</v>
      </c>
      <c r="J94" s="377" t="s">
        <v>34</v>
      </c>
      <c r="K94" s="377" t="s">
        <v>33</v>
      </c>
      <c r="L94" s="377" t="s">
        <v>34</v>
      </c>
      <c r="M94" s="377" t="s">
        <v>33</v>
      </c>
      <c r="N94" s="377" t="s">
        <v>34</v>
      </c>
      <c r="O94" s="377" t="s">
        <v>32</v>
      </c>
      <c r="P94" s="1096"/>
      <c r="Q94" s="1096"/>
    </row>
    <row r="95" spans="1:17" ht="20.25" customHeight="1" thickBot="1">
      <c r="A95" s="1443"/>
      <c r="B95" s="1443"/>
      <c r="C95" s="833" t="s">
        <v>180</v>
      </c>
      <c r="D95" s="833" t="s">
        <v>179</v>
      </c>
      <c r="E95" s="833" t="s">
        <v>180</v>
      </c>
      <c r="F95" s="833" t="s">
        <v>179</v>
      </c>
      <c r="G95" s="833" t="s">
        <v>180</v>
      </c>
      <c r="H95" s="833" t="s">
        <v>179</v>
      </c>
      <c r="I95" s="833" t="s">
        <v>180</v>
      </c>
      <c r="J95" s="833" t="s">
        <v>179</v>
      </c>
      <c r="K95" s="833" t="s">
        <v>180</v>
      </c>
      <c r="L95" s="833" t="s">
        <v>179</v>
      </c>
      <c r="M95" s="833" t="s">
        <v>180</v>
      </c>
      <c r="N95" s="833" t="s">
        <v>179</v>
      </c>
      <c r="O95" s="833" t="s">
        <v>175</v>
      </c>
      <c r="P95" s="1096"/>
      <c r="Q95" s="1096"/>
    </row>
    <row r="96" spans="1:17" ht="19.5" customHeight="1">
      <c r="A96" s="1452" t="s">
        <v>52</v>
      </c>
      <c r="B96" s="1452"/>
      <c r="C96" s="834">
        <v>0</v>
      </c>
      <c r="D96" s="834">
        <v>0</v>
      </c>
      <c r="E96" s="834">
        <v>0</v>
      </c>
      <c r="F96" s="834">
        <v>0</v>
      </c>
      <c r="G96" s="834">
        <v>0</v>
      </c>
      <c r="H96" s="834">
        <v>0</v>
      </c>
      <c r="I96" s="834">
        <v>0</v>
      </c>
      <c r="J96" s="834">
        <v>0</v>
      </c>
      <c r="K96" s="834">
        <v>0</v>
      </c>
      <c r="L96" s="834">
        <v>0</v>
      </c>
      <c r="M96" s="834">
        <f>SUM(C96,E96,G96,I96,K96)</f>
        <v>0</v>
      </c>
      <c r="N96" s="834">
        <f>SUM(D96,F96,H96,J96,L96)</f>
        <v>0</v>
      </c>
      <c r="O96" s="834">
        <f>SUM(M96:N96)</f>
        <v>0</v>
      </c>
      <c r="P96" s="1210" t="s">
        <v>671</v>
      </c>
      <c r="Q96" s="1210"/>
    </row>
    <row r="97" spans="1:17" ht="19.5" customHeight="1">
      <c r="A97" s="1400" t="s">
        <v>53</v>
      </c>
      <c r="B97" s="1400"/>
      <c r="C97" s="784">
        <v>0</v>
      </c>
      <c r="D97" s="784">
        <v>0</v>
      </c>
      <c r="E97" s="784">
        <v>0</v>
      </c>
      <c r="F97" s="784">
        <v>0</v>
      </c>
      <c r="G97" s="784">
        <v>0</v>
      </c>
      <c r="H97" s="784">
        <v>0</v>
      </c>
      <c r="I97" s="784">
        <v>0</v>
      </c>
      <c r="J97" s="784">
        <v>0</v>
      </c>
      <c r="K97" s="784">
        <v>0</v>
      </c>
      <c r="L97" s="784">
        <v>0</v>
      </c>
      <c r="M97" s="784">
        <f t="shared" ref="M97:M115" si="15">SUM(C97,E97,G97,I97,K97)</f>
        <v>0</v>
      </c>
      <c r="N97" s="784">
        <f t="shared" ref="N97:N115" si="16">SUM(D97,F97,H97,J97,L97)</f>
        <v>0</v>
      </c>
      <c r="O97" s="784">
        <f t="shared" ref="O97:O115" si="17">SUM(M97:N97)</f>
        <v>0</v>
      </c>
      <c r="P97" s="1056" t="s">
        <v>285</v>
      </c>
      <c r="Q97" s="1056"/>
    </row>
    <row r="98" spans="1:17" ht="19.5" customHeight="1">
      <c r="A98" s="1400" t="s">
        <v>54</v>
      </c>
      <c r="B98" s="1400"/>
      <c r="C98" s="784">
        <v>0</v>
      </c>
      <c r="D98" s="784">
        <v>54</v>
      </c>
      <c r="E98" s="784">
        <v>0</v>
      </c>
      <c r="F98" s="784">
        <v>15</v>
      </c>
      <c r="G98" s="784">
        <v>0</v>
      </c>
      <c r="H98" s="784">
        <v>6</v>
      </c>
      <c r="I98" s="784">
        <v>0</v>
      </c>
      <c r="J98" s="784">
        <v>0</v>
      </c>
      <c r="K98" s="784">
        <v>0</v>
      </c>
      <c r="L98" s="784">
        <v>0</v>
      </c>
      <c r="M98" s="784">
        <f t="shared" si="15"/>
        <v>0</v>
      </c>
      <c r="N98" s="784">
        <f t="shared" si="16"/>
        <v>75</v>
      </c>
      <c r="O98" s="784">
        <f t="shared" si="17"/>
        <v>75</v>
      </c>
      <c r="P98" s="1056" t="s">
        <v>184</v>
      </c>
      <c r="Q98" s="1056"/>
    </row>
    <row r="99" spans="1:17" ht="19.5" customHeight="1">
      <c r="A99" s="1400" t="s">
        <v>55</v>
      </c>
      <c r="B99" s="1400"/>
      <c r="C99" s="784">
        <v>15</v>
      </c>
      <c r="D99" s="784">
        <v>17</v>
      </c>
      <c r="E99" s="784">
        <v>5</v>
      </c>
      <c r="F99" s="784">
        <v>0</v>
      </c>
      <c r="G99" s="784">
        <v>0</v>
      </c>
      <c r="H99" s="784">
        <v>0</v>
      </c>
      <c r="I99" s="784">
        <v>0</v>
      </c>
      <c r="J99" s="784">
        <v>0</v>
      </c>
      <c r="K99" s="784">
        <v>0</v>
      </c>
      <c r="L99" s="784">
        <v>1</v>
      </c>
      <c r="M99" s="784">
        <f t="shared" si="15"/>
        <v>20</v>
      </c>
      <c r="N99" s="784">
        <f t="shared" si="16"/>
        <v>18</v>
      </c>
      <c r="O99" s="784">
        <f t="shared" si="17"/>
        <v>38</v>
      </c>
      <c r="P99" s="1056" t="s">
        <v>185</v>
      </c>
      <c r="Q99" s="1056"/>
    </row>
    <row r="100" spans="1:17" ht="19.5" customHeight="1">
      <c r="A100" s="1420" t="s">
        <v>313</v>
      </c>
      <c r="B100" s="764" t="s">
        <v>282</v>
      </c>
      <c r="C100" s="784">
        <v>0</v>
      </c>
      <c r="D100" s="784">
        <v>31</v>
      </c>
      <c r="E100" s="784">
        <v>0</v>
      </c>
      <c r="F100" s="784">
        <v>9</v>
      </c>
      <c r="G100" s="784">
        <v>0</v>
      </c>
      <c r="H100" s="784">
        <v>3</v>
      </c>
      <c r="I100" s="784">
        <v>0</v>
      </c>
      <c r="J100" s="784">
        <v>1</v>
      </c>
      <c r="K100" s="784">
        <v>0</v>
      </c>
      <c r="L100" s="784">
        <v>0</v>
      </c>
      <c r="M100" s="784">
        <f t="shared" si="15"/>
        <v>0</v>
      </c>
      <c r="N100" s="784">
        <f t="shared" si="16"/>
        <v>44</v>
      </c>
      <c r="O100" s="784">
        <f t="shared" si="17"/>
        <v>44</v>
      </c>
      <c r="P100" s="787" t="s">
        <v>290</v>
      </c>
      <c r="Q100" s="1061" t="s">
        <v>173</v>
      </c>
    </row>
    <row r="101" spans="1:17" ht="19.5" customHeight="1">
      <c r="A101" s="1420"/>
      <c r="B101" s="764" t="s">
        <v>283</v>
      </c>
      <c r="C101" s="784">
        <v>0</v>
      </c>
      <c r="D101" s="784">
        <v>18</v>
      </c>
      <c r="E101" s="784">
        <v>0</v>
      </c>
      <c r="F101" s="784">
        <v>38</v>
      </c>
      <c r="G101" s="784">
        <v>0</v>
      </c>
      <c r="H101" s="784">
        <v>6</v>
      </c>
      <c r="I101" s="784">
        <v>0</v>
      </c>
      <c r="J101" s="784">
        <v>1</v>
      </c>
      <c r="K101" s="784">
        <v>0</v>
      </c>
      <c r="L101" s="784">
        <v>1</v>
      </c>
      <c r="M101" s="784">
        <f t="shared" si="15"/>
        <v>0</v>
      </c>
      <c r="N101" s="784">
        <f t="shared" si="16"/>
        <v>64</v>
      </c>
      <c r="O101" s="784">
        <f t="shared" si="17"/>
        <v>64</v>
      </c>
      <c r="P101" s="787" t="s">
        <v>291</v>
      </c>
      <c r="Q101" s="1061"/>
    </row>
    <row r="102" spans="1:17" ht="19.5" customHeight="1">
      <c r="A102" s="1420"/>
      <c r="B102" s="764" t="s">
        <v>284</v>
      </c>
      <c r="C102" s="784">
        <v>60</v>
      </c>
      <c r="D102" s="784">
        <v>11</v>
      </c>
      <c r="E102" s="784">
        <v>8</v>
      </c>
      <c r="F102" s="784">
        <v>2</v>
      </c>
      <c r="G102" s="784">
        <v>3</v>
      </c>
      <c r="H102" s="784">
        <v>1</v>
      </c>
      <c r="I102" s="784">
        <v>2</v>
      </c>
      <c r="J102" s="784">
        <v>1</v>
      </c>
      <c r="K102" s="784">
        <v>5</v>
      </c>
      <c r="L102" s="784">
        <v>0</v>
      </c>
      <c r="M102" s="784">
        <f t="shared" si="15"/>
        <v>78</v>
      </c>
      <c r="N102" s="784">
        <f t="shared" si="16"/>
        <v>15</v>
      </c>
      <c r="O102" s="784">
        <f t="shared" si="17"/>
        <v>93</v>
      </c>
      <c r="P102" s="787" t="s">
        <v>292</v>
      </c>
      <c r="Q102" s="1061"/>
    </row>
    <row r="103" spans="1:17" ht="19.5" customHeight="1">
      <c r="A103" s="1420"/>
      <c r="B103" s="764" t="s">
        <v>279</v>
      </c>
      <c r="C103" s="784">
        <v>0</v>
      </c>
      <c r="D103" s="784">
        <v>0</v>
      </c>
      <c r="E103" s="784">
        <v>0</v>
      </c>
      <c r="F103" s="784">
        <v>0</v>
      </c>
      <c r="G103" s="784">
        <v>0</v>
      </c>
      <c r="H103" s="784">
        <v>0</v>
      </c>
      <c r="I103" s="784">
        <v>0</v>
      </c>
      <c r="J103" s="784">
        <v>0</v>
      </c>
      <c r="K103" s="784">
        <v>0</v>
      </c>
      <c r="L103" s="784">
        <v>0</v>
      </c>
      <c r="M103" s="784">
        <f t="shared" si="15"/>
        <v>0</v>
      </c>
      <c r="N103" s="784">
        <f t="shared" si="16"/>
        <v>0</v>
      </c>
      <c r="O103" s="784">
        <f t="shared" si="17"/>
        <v>0</v>
      </c>
      <c r="P103" s="787" t="s">
        <v>268</v>
      </c>
      <c r="Q103" s="1061"/>
    </row>
    <row r="104" spans="1:17" ht="19.5" customHeight="1">
      <c r="A104" s="1420"/>
      <c r="B104" s="764" t="s">
        <v>280</v>
      </c>
      <c r="C104" s="784">
        <v>18</v>
      </c>
      <c r="D104" s="784">
        <v>14</v>
      </c>
      <c r="E104" s="784">
        <v>9</v>
      </c>
      <c r="F104" s="784">
        <v>5</v>
      </c>
      <c r="G104" s="784">
        <v>1</v>
      </c>
      <c r="H104" s="784">
        <v>2</v>
      </c>
      <c r="I104" s="784">
        <v>0</v>
      </c>
      <c r="J104" s="784">
        <v>0</v>
      </c>
      <c r="K104" s="784">
        <v>0</v>
      </c>
      <c r="L104" s="784">
        <v>0</v>
      </c>
      <c r="M104" s="784">
        <f t="shared" si="15"/>
        <v>28</v>
      </c>
      <c r="N104" s="784">
        <f t="shared" si="16"/>
        <v>21</v>
      </c>
      <c r="O104" s="784">
        <f t="shared" si="17"/>
        <v>49</v>
      </c>
      <c r="P104" s="787" t="s">
        <v>269</v>
      </c>
      <c r="Q104" s="1061"/>
    </row>
    <row r="105" spans="1:17" ht="19.5" customHeight="1">
      <c r="A105" s="1420"/>
      <c r="B105" s="764" t="s">
        <v>281</v>
      </c>
      <c r="C105" s="784">
        <v>18</v>
      </c>
      <c r="D105" s="784">
        <v>39</v>
      </c>
      <c r="E105" s="784">
        <v>3</v>
      </c>
      <c r="F105" s="784">
        <v>63</v>
      </c>
      <c r="G105" s="784">
        <v>5</v>
      </c>
      <c r="H105" s="784">
        <v>0</v>
      </c>
      <c r="I105" s="784">
        <v>0</v>
      </c>
      <c r="J105" s="784">
        <v>0</v>
      </c>
      <c r="K105" s="784">
        <v>0</v>
      </c>
      <c r="L105" s="784">
        <v>0</v>
      </c>
      <c r="M105" s="784">
        <f t="shared" si="15"/>
        <v>26</v>
      </c>
      <c r="N105" s="784">
        <f t="shared" si="16"/>
        <v>102</v>
      </c>
      <c r="O105" s="784">
        <f t="shared" si="17"/>
        <v>128</v>
      </c>
      <c r="P105" s="787" t="s">
        <v>270</v>
      </c>
      <c r="Q105" s="1061"/>
    </row>
    <row r="106" spans="1:17" ht="19.5" customHeight="1">
      <c r="A106" s="784" t="s">
        <v>63</v>
      </c>
      <c r="B106" s="760"/>
      <c r="C106" s="784">
        <v>0</v>
      </c>
      <c r="D106" s="784">
        <v>0</v>
      </c>
      <c r="E106" s="784">
        <v>0</v>
      </c>
      <c r="F106" s="784">
        <v>0</v>
      </c>
      <c r="G106" s="784">
        <v>0</v>
      </c>
      <c r="H106" s="784">
        <v>0</v>
      </c>
      <c r="I106" s="784">
        <v>0</v>
      </c>
      <c r="J106" s="784">
        <v>0</v>
      </c>
      <c r="K106" s="784">
        <v>0</v>
      </c>
      <c r="L106" s="784">
        <v>0</v>
      </c>
      <c r="M106" s="784">
        <f t="shared" si="15"/>
        <v>0</v>
      </c>
      <c r="N106" s="784">
        <f t="shared" si="16"/>
        <v>0</v>
      </c>
      <c r="O106" s="784">
        <f t="shared" si="17"/>
        <v>0</v>
      </c>
      <c r="P106" s="1056" t="s">
        <v>297</v>
      </c>
      <c r="Q106" s="1056"/>
    </row>
    <row r="107" spans="1:17" ht="19.5" customHeight="1">
      <c r="A107" s="1400" t="s">
        <v>64</v>
      </c>
      <c r="B107" s="1400"/>
      <c r="C107" s="784">
        <v>11</v>
      </c>
      <c r="D107" s="784">
        <v>0</v>
      </c>
      <c r="E107" s="784">
        <v>4</v>
      </c>
      <c r="F107" s="784">
        <v>23</v>
      </c>
      <c r="G107" s="784">
        <v>2</v>
      </c>
      <c r="H107" s="784">
        <v>7</v>
      </c>
      <c r="I107" s="784">
        <v>6</v>
      </c>
      <c r="J107" s="784">
        <v>2</v>
      </c>
      <c r="K107" s="784">
        <v>3</v>
      </c>
      <c r="L107" s="784">
        <v>7</v>
      </c>
      <c r="M107" s="784">
        <f t="shared" si="15"/>
        <v>26</v>
      </c>
      <c r="N107" s="784">
        <f t="shared" si="16"/>
        <v>39</v>
      </c>
      <c r="O107" s="784">
        <f t="shared" si="17"/>
        <v>65</v>
      </c>
      <c r="P107" s="1056" t="s">
        <v>186</v>
      </c>
      <c r="Q107" s="1056"/>
    </row>
    <row r="108" spans="1:17" ht="19.5" customHeight="1">
      <c r="A108" s="1400" t="s">
        <v>112</v>
      </c>
      <c r="B108" s="1400"/>
      <c r="C108" s="784">
        <v>0</v>
      </c>
      <c r="D108" s="784">
        <v>3</v>
      </c>
      <c r="E108" s="784">
        <v>0</v>
      </c>
      <c r="F108" s="784">
        <v>26</v>
      </c>
      <c r="G108" s="784">
        <v>0</v>
      </c>
      <c r="H108" s="784">
        <v>4</v>
      </c>
      <c r="I108" s="784">
        <v>0</v>
      </c>
      <c r="J108" s="784">
        <v>0</v>
      </c>
      <c r="K108" s="784">
        <v>0</v>
      </c>
      <c r="L108" s="784">
        <v>1</v>
      </c>
      <c r="M108" s="784">
        <f t="shared" si="15"/>
        <v>0</v>
      </c>
      <c r="N108" s="784">
        <f t="shared" si="16"/>
        <v>34</v>
      </c>
      <c r="O108" s="784">
        <f t="shared" si="17"/>
        <v>34</v>
      </c>
      <c r="P108" s="1056" t="s">
        <v>187</v>
      </c>
      <c r="Q108" s="1056"/>
    </row>
    <row r="109" spans="1:17" ht="19.5" customHeight="1">
      <c r="A109" s="1400" t="s">
        <v>113</v>
      </c>
      <c r="B109" s="1400"/>
      <c r="C109" s="784">
        <v>82</v>
      </c>
      <c r="D109" s="784">
        <v>4</v>
      </c>
      <c r="E109" s="784">
        <v>13</v>
      </c>
      <c r="F109" s="784">
        <v>129</v>
      </c>
      <c r="G109" s="784">
        <v>8</v>
      </c>
      <c r="H109" s="784">
        <v>5</v>
      </c>
      <c r="I109" s="784">
        <v>2</v>
      </c>
      <c r="J109" s="784">
        <v>2</v>
      </c>
      <c r="K109" s="784">
        <v>0</v>
      </c>
      <c r="L109" s="784">
        <v>2</v>
      </c>
      <c r="M109" s="784">
        <f t="shared" si="15"/>
        <v>105</v>
      </c>
      <c r="N109" s="784">
        <f t="shared" si="16"/>
        <v>142</v>
      </c>
      <c r="O109" s="784">
        <f t="shared" si="17"/>
        <v>247</v>
      </c>
      <c r="P109" s="1056" t="s">
        <v>188</v>
      </c>
      <c r="Q109" s="1056"/>
    </row>
    <row r="110" spans="1:17" ht="19.5" customHeight="1">
      <c r="A110" s="1400" t="s">
        <v>134</v>
      </c>
      <c r="B110" s="1400"/>
      <c r="C110" s="784">
        <v>137</v>
      </c>
      <c r="D110" s="784">
        <v>0</v>
      </c>
      <c r="E110" s="784">
        <v>22</v>
      </c>
      <c r="F110" s="784">
        <v>0</v>
      </c>
      <c r="G110" s="784">
        <v>7</v>
      </c>
      <c r="H110" s="784">
        <v>0</v>
      </c>
      <c r="I110" s="784">
        <v>5</v>
      </c>
      <c r="J110" s="784">
        <v>0</v>
      </c>
      <c r="K110" s="784">
        <v>4</v>
      </c>
      <c r="L110" s="784">
        <v>0</v>
      </c>
      <c r="M110" s="784">
        <f t="shared" si="15"/>
        <v>175</v>
      </c>
      <c r="N110" s="784">
        <f t="shared" si="16"/>
        <v>0</v>
      </c>
      <c r="O110" s="784">
        <f t="shared" si="17"/>
        <v>175</v>
      </c>
      <c r="P110" s="1056" t="s">
        <v>189</v>
      </c>
      <c r="Q110" s="1056"/>
    </row>
    <row r="111" spans="1:17" ht="19.5" customHeight="1">
      <c r="A111" s="1400" t="s">
        <v>68</v>
      </c>
      <c r="B111" s="1400"/>
      <c r="C111" s="784">
        <v>0</v>
      </c>
      <c r="D111" s="784">
        <v>15</v>
      </c>
      <c r="E111" s="784">
        <v>0</v>
      </c>
      <c r="F111" s="784">
        <v>4</v>
      </c>
      <c r="G111" s="784">
        <v>0</v>
      </c>
      <c r="H111" s="784">
        <v>3</v>
      </c>
      <c r="I111" s="784">
        <v>0</v>
      </c>
      <c r="J111" s="784">
        <v>8</v>
      </c>
      <c r="K111" s="784">
        <v>0</v>
      </c>
      <c r="L111" s="784">
        <v>0</v>
      </c>
      <c r="M111" s="784">
        <f t="shared" si="15"/>
        <v>0</v>
      </c>
      <c r="N111" s="784">
        <f t="shared" si="16"/>
        <v>30</v>
      </c>
      <c r="O111" s="784">
        <f t="shared" si="17"/>
        <v>30</v>
      </c>
      <c r="P111" s="1056" t="s">
        <v>190</v>
      </c>
      <c r="Q111" s="1056"/>
    </row>
    <row r="112" spans="1:17" ht="19.5" customHeight="1">
      <c r="A112" s="1400" t="s">
        <v>69</v>
      </c>
      <c r="B112" s="1400"/>
      <c r="C112" s="784">
        <v>11</v>
      </c>
      <c r="D112" s="784">
        <v>0</v>
      </c>
      <c r="E112" s="784">
        <v>6</v>
      </c>
      <c r="F112" s="784">
        <v>20</v>
      </c>
      <c r="G112" s="784">
        <v>4</v>
      </c>
      <c r="H112" s="784">
        <v>11</v>
      </c>
      <c r="I112" s="784">
        <v>3</v>
      </c>
      <c r="J112" s="784">
        <v>5</v>
      </c>
      <c r="K112" s="784">
        <v>0</v>
      </c>
      <c r="L112" s="784">
        <v>2</v>
      </c>
      <c r="M112" s="784">
        <f t="shared" si="15"/>
        <v>24</v>
      </c>
      <c r="N112" s="784">
        <f t="shared" si="16"/>
        <v>38</v>
      </c>
      <c r="O112" s="784">
        <f t="shared" si="17"/>
        <v>62</v>
      </c>
      <c r="P112" s="1056" t="s">
        <v>191</v>
      </c>
      <c r="Q112" s="1056"/>
    </row>
    <row r="113" spans="1:17" ht="19.5" customHeight="1">
      <c r="A113" s="1400" t="s">
        <v>70</v>
      </c>
      <c r="B113" s="1400"/>
      <c r="C113" s="784">
        <v>0</v>
      </c>
      <c r="D113" s="784">
        <v>5</v>
      </c>
      <c r="E113" s="784">
        <v>0</v>
      </c>
      <c r="F113" s="784">
        <v>33</v>
      </c>
      <c r="G113" s="784">
        <v>0</v>
      </c>
      <c r="H113" s="784">
        <v>1</v>
      </c>
      <c r="I113" s="784">
        <v>0</v>
      </c>
      <c r="J113" s="784">
        <v>0</v>
      </c>
      <c r="K113" s="784">
        <v>0</v>
      </c>
      <c r="L113" s="784">
        <v>0</v>
      </c>
      <c r="M113" s="784">
        <f t="shared" si="15"/>
        <v>0</v>
      </c>
      <c r="N113" s="784">
        <f t="shared" si="16"/>
        <v>39</v>
      </c>
      <c r="O113" s="784">
        <f t="shared" si="17"/>
        <v>39</v>
      </c>
      <c r="P113" s="1056" t="s">
        <v>192</v>
      </c>
      <c r="Q113" s="1056"/>
    </row>
    <row r="114" spans="1:17" ht="19.5" customHeight="1">
      <c r="A114" s="1400" t="s">
        <v>71</v>
      </c>
      <c r="B114" s="1400"/>
      <c r="C114" s="784">
        <v>14</v>
      </c>
      <c r="D114" s="784">
        <v>40</v>
      </c>
      <c r="E114" s="784">
        <v>22</v>
      </c>
      <c r="F114" s="784">
        <v>0</v>
      </c>
      <c r="G114" s="784">
        <v>1</v>
      </c>
      <c r="H114" s="784">
        <v>0</v>
      </c>
      <c r="I114" s="784">
        <v>2</v>
      </c>
      <c r="J114" s="784">
        <v>0</v>
      </c>
      <c r="K114" s="784">
        <v>1</v>
      </c>
      <c r="L114" s="784">
        <v>0</v>
      </c>
      <c r="M114" s="784">
        <f t="shared" si="15"/>
        <v>40</v>
      </c>
      <c r="N114" s="784">
        <f t="shared" si="16"/>
        <v>40</v>
      </c>
      <c r="O114" s="784">
        <f t="shared" si="17"/>
        <v>80</v>
      </c>
      <c r="P114" s="1056" t="s">
        <v>193</v>
      </c>
      <c r="Q114" s="1056"/>
    </row>
    <row r="115" spans="1:17" ht="19.5" customHeight="1" thickBot="1">
      <c r="A115" s="1414" t="s">
        <v>72</v>
      </c>
      <c r="B115" s="1414"/>
      <c r="C115" s="874">
        <v>1</v>
      </c>
      <c r="D115" s="874">
        <v>5</v>
      </c>
      <c r="E115" s="874">
        <v>64</v>
      </c>
      <c r="F115" s="874">
        <v>21</v>
      </c>
      <c r="G115" s="874">
        <v>0</v>
      </c>
      <c r="H115" s="874">
        <v>4</v>
      </c>
      <c r="I115" s="874">
        <v>0</v>
      </c>
      <c r="J115" s="874">
        <v>0</v>
      </c>
      <c r="K115" s="874">
        <v>0</v>
      </c>
      <c r="L115" s="874">
        <v>0</v>
      </c>
      <c r="M115" s="836">
        <f t="shared" si="15"/>
        <v>65</v>
      </c>
      <c r="N115" s="836">
        <f t="shared" si="16"/>
        <v>30</v>
      </c>
      <c r="O115" s="836">
        <f t="shared" si="17"/>
        <v>95</v>
      </c>
      <c r="P115" s="1387" t="s">
        <v>298</v>
      </c>
      <c r="Q115" s="1387"/>
    </row>
    <row r="116" spans="1:17" ht="19.5" customHeight="1" thickBot="1">
      <c r="A116" s="1402" t="s">
        <v>32</v>
      </c>
      <c r="B116" s="1402"/>
      <c r="C116" s="385">
        <f>SUM(C96:C115)</f>
        <v>367</v>
      </c>
      <c r="D116" s="385">
        <f t="shared" ref="D116:O116" si="18">SUM(D96:D115)</f>
        <v>256</v>
      </c>
      <c r="E116" s="385">
        <f t="shared" si="18"/>
        <v>156</v>
      </c>
      <c r="F116" s="385">
        <f t="shared" si="18"/>
        <v>388</v>
      </c>
      <c r="G116" s="385">
        <f t="shared" si="18"/>
        <v>31</v>
      </c>
      <c r="H116" s="385">
        <f t="shared" si="18"/>
        <v>53</v>
      </c>
      <c r="I116" s="385">
        <f t="shared" si="18"/>
        <v>20</v>
      </c>
      <c r="J116" s="385">
        <f t="shared" si="18"/>
        <v>20</v>
      </c>
      <c r="K116" s="385">
        <f t="shared" si="18"/>
        <v>13</v>
      </c>
      <c r="L116" s="385">
        <f t="shared" si="18"/>
        <v>14</v>
      </c>
      <c r="M116" s="385">
        <f t="shared" si="18"/>
        <v>587</v>
      </c>
      <c r="N116" s="385">
        <f t="shared" si="18"/>
        <v>731</v>
      </c>
      <c r="O116" s="385">
        <f t="shared" si="18"/>
        <v>1318</v>
      </c>
      <c r="P116" s="1187" t="s">
        <v>175</v>
      </c>
      <c r="Q116" s="1187"/>
    </row>
    <row r="117" spans="1:17" ht="19.5" customHeight="1" thickTop="1">
      <c r="A117" s="313"/>
      <c r="B117" s="313"/>
      <c r="C117" s="313"/>
      <c r="D117" s="313"/>
      <c r="E117" s="313"/>
      <c r="F117" s="313"/>
      <c r="G117" s="313"/>
      <c r="H117" s="313"/>
      <c r="I117" s="313"/>
      <c r="J117" s="313"/>
      <c r="K117" s="313"/>
      <c r="L117" s="313"/>
      <c r="M117" s="313"/>
      <c r="N117" s="313"/>
      <c r="O117" s="313"/>
      <c r="P117" s="765"/>
      <c r="Q117" s="765"/>
    </row>
    <row r="118" spans="1:17" ht="20.25" customHeight="1">
      <c r="A118" s="1345" t="s">
        <v>926</v>
      </c>
      <c r="B118" s="1345"/>
      <c r="C118" s="1345"/>
      <c r="D118" s="1345"/>
      <c r="E118" s="1345"/>
      <c r="F118" s="1345"/>
      <c r="G118" s="1345"/>
      <c r="H118" s="1345"/>
      <c r="I118" s="1345"/>
      <c r="J118" s="1345"/>
      <c r="K118" s="1345"/>
      <c r="L118" s="1345"/>
      <c r="M118" s="1345"/>
      <c r="N118" s="1345"/>
      <c r="O118" s="1345"/>
      <c r="P118" s="1345"/>
      <c r="Q118" s="1345"/>
    </row>
    <row r="119" spans="1:17" ht="23.25" customHeight="1">
      <c r="A119" s="1344" t="s">
        <v>929</v>
      </c>
      <c r="B119" s="1344"/>
      <c r="C119" s="1344"/>
      <c r="D119" s="1344"/>
      <c r="E119" s="1344"/>
      <c r="F119" s="1344"/>
      <c r="G119" s="1344"/>
      <c r="H119" s="1344"/>
      <c r="I119" s="1344"/>
      <c r="J119" s="1344"/>
      <c r="K119" s="1344"/>
      <c r="L119" s="1344"/>
      <c r="M119" s="1344"/>
      <c r="N119" s="1344"/>
      <c r="O119" s="1344"/>
      <c r="P119" s="1344"/>
      <c r="Q119" s="1344"/>
    </row>
    <row r="120" spans="1:17" ht="21.75" customHeight="1" thickBot="1">
      <c r="A120" s="1048" t="s">
        <v>1286</v>
      </c>
      <c r="B120" s="104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71"/>
      <c r="O120" s="171"/>
      <c r="P120" s="1365" t="s">
        <v>1287</v>
      </c>
      <c r="Q120" s="1365"/>
    </row>
    <row r="121" spans="1:17" ht="23.25" customHeight="1" thickTop="1">
      <c r="A121" s="1397" t="s">
        <v>40</v>
      </c>
      <c r="B121" s="1397"/>
      <c r="C121" s="1397" t="s">
        <v>136</v>
      </c>
      <c r="D121" s="1397"/>
      <c r="E121" s="1397" t="s">
        <v>137</v>
      </c>
      <c r="F121" s="1397"/>
      <c r="G121" s="1397" t="s">
        <v>85</v>
      </c>
      <c r="H121" s="1397"/>
      <c r="I121" s="1397" t="s">
        <v>138</v>
      </c>
      <c r="J121" s="1397"/>
      <c r="K121" s="1397" t="s">
        <v>87</v>
      </c>
      <c r="L121" s="1397"/>
      <c r="M121" s="1397" t="s">
        <v>32</v>
      </c>
      <c r="N121" s="1397"/>
      <c r="O121" s="1397"/>
      <c r="P121" s="1074" t="s">
        <v>174</v>
      </c>
      <c r="Q121" s="1074"/>
    </row>
    <row r="122" spans="1:17" ht="23.25" customHeight="1">
      <c r="A122" s="1443"/>
      <c r="B122" s="1443"/>
      <c r="C122" s="1398" t="s">
        <v>215</v>
      </c>
      <c r="D122" s="1398"/>
      <c r="E122" s="1398" t="s">
        <v>216</v>
      </c>
      <c r="F122" s="1398"/>
      <c r="G122" s="1398" t="s">
        <v>217</v>
      </c>
      <c r="H122" s="1398"/>
      <c r="I122" s="1398" t="s">
        <v>218</v>
      </c>
      <c r="J122" s="1398"/>
      <c r="K122" s="1398" t="s">
        <v>226</v>
      </c>
      <c r="L122" s="1398"/>
      <c r="M122" s="1398" t="s">
        <v>175</v>
      </c>
      <c r="N122" s="1398"/>
      <c r="O122" s="1398"/>
      <c r="P122" s="1096"/>
      <c r="Q122" s="1096"/>
    </row>
    <row r="123" spans="1:17" ht="25.5" customHeight="1">
      <c r="A123" s="1443"/>
      <c r="B123" s="1443"/>
      <c r="C123" s="958" t="s">
        <v>33</v>
      </c>
      <c r="D123" s="958" t="s">
        <v>34</v>
      </c>
      <c r="E123" s="958" t="s">
        <v>33</v>
      </c>
      <c r="F123" s="958" t="s">
        <v>34</v>
      </c>
      <c r="G123" s="958" t="s">
        <v>33</v>
      </c>
      <c r="H123" s="958" t="s">
        <v>34</v>
      </c>
      <c r="I123" s="958" t="s">
        <v>33</v>
      </c>
      <c r="J123" s="958" t="s">
        <v>34</v>
      </c>
      <c r="K123" s="958" t="s">
        <v>33</v>
      </c>
      <c r="L123" s="958" t="s">
        <v>34</v>
      </c>
      <c r="M123" s="958" t="s">
        <v>33</v>
      </c>
      <c r="N123" s="958" t="s">
        <v>34</v>
      </c>
      <c r="O123" s="958" t="s">
        <v>32</v>
      </c>
      <c r="P123" s="1096"/>
      <c r="Q123" s="1096"/>
    </row>
    <row r="124" spans="1:17" ht="25.5" customHeight="1" thickBot="1">
      <c r="A124" s="1443"/>
      <c r="B124" s="1443"/>
      <c r="C124" s="954" t="s">
        <v>180</v>
      </c>
      <c r="D124" s="954" t="s">
        <v>179</v>
      </c>
      <c r="E124" s="954" t="s">
        <v>180</v>
      </c>
      <c r="F124" s="954" t="s">
        <v>179</v>
      </c>
      <c r="G124" s="954" t="s">
        <v>180</v>
      </c>
      <c r="H124" s="954" t="s">
        <v>179</v>
      </c>
      <c r="I124" s="954" t="s">
        <v>180</v>
      </c>
      <c r="J124" s="954" t="s">
        <v>179</v>
      </c>
      <c r="K124" s="954" t="s">
        <v>180</v>
      </c>
      <c r="L124" s="954" t="s">
        <v>179</v>
      </c>
      <c r="M124" s="954" t="s">
        <v>180</v>
      </c>
      <c r="N124" s="954" t="s">
        <v>179</v>
      </c>
      <c r="O124" s="954" t="s">
        <v>175</v>
      </c>
      <c r="P124" s="1096"/>
      <c r="Q124" s="1096"/>
    </row>
    <row r="125" spans="1:17" ht="18.75" customHeight="1">
      <c r="A125" s="876" t="s">
        <v>52</v>
      </c>
      <c r="B125" s="876"/>
      <c r="C125" s="834">
        <v>0</v>
      </c>
      <c r="D125" s="834">
        <v>0</v>
      </c>
      <c r="E125" s="834">
        <v>0</v>
      </c>
      <c r="F125" s="834">
        <v>0</v>
      </c>
      <c r="G125" s="834">
        <v>0</v>
      </c>
      <c r="H125" s="834">
        <v>0</v>
      </c>
      <c r="I125" s="834">
        <v>0</v>
      </c>
      <c r="J125" s="834">
        <v>0</v>
      </c>
      <c r="K125" s="834">
        <v>0</v>
      </c>
      <c r="L125" s="834">
        <v>0</v>
      </c>
      <c r="M125" s="834">
        <f>SUM(C125,E125,G125,I125,K125)</f>
        <v>0</v>
      </c>
      <c r="N125" s="834">
        <f>SUM(D125,F125,H125,J125,L125)</f>
        <v>0</v>
      </c>
      <c r="O125" s="834">
        <f>SUM(M125:N125)</f>
        <v>0</v>
      </c>
      <c r="P125" s="1210" t="s">
        <v>671</v>
      </c>
      <c r="Q125" s="1210"/>
    </row>
    <row r="126" spans="1:17" ht="18.75" customHeight="1">
      <c r="A126" s="1400" t="s">
        <v>53</v>
      </c>
      <c r="B126" s="1400"/>
      <c r="C126" s="784">
        <v>0</v>
      </c>
      <c r="D126" s="784">
        <v>0</v>
      </c>
      <c r="E126" s="784">
        <v>0</v>
      </c>
      <c r="F126" s="784">
        <v>0</v>
      </c>
      <c r="G126" s="784">
        <v>0</v>
      </c>
      <c r="H126" s="784">
        <v>0</v>
      </c>
      <c r="I126" s="784">
        <v>0</v>
      </c>
      <c r="J126" s="784">
        <v>0</v>
      </c>
      <c r="K126" s="784">
        <v>0</v>
      </c>
      <c r="L126" s="784">
        <v>0</v>
      </c>
      <c r="M126" s="784">
        <f t="shared" ref="M126:M144" si="19">SUM(C126,E126,G126,I126,K126)</f>
        <v>0</v>
      </c>
      <c r="N126" s="784">
        <f t="shared" ref="N126:N144" si="20">SUM(D126,F126,H126,J126,L126)</f>
        <v>0</v>
      </c>
      <c r="O126" s="784">
        <f t="shared" ref="O126:O144" si="21">SUM(M126:N126)</f>
        <v>0</v>
      </c>
      <c r="P126" s="1059" t="s">
        <v>302</v>
      </c>
      <c r="Q126" s="1059"/>
    </row>
    <row r="127" spans="1:17" ht="18.75" customHeight="1">
      <c r="A127" s="1400" t="s">
        <v>54</v>
      </c>
      <c r="B127" s="1400"/>
      <c r="C127" s="784">
        <v>0</v>
      </c>
      <c r="D127" s="784">
        <v>38</v>
      </c>
      <c r="E127" s="784">
        <v>0</v>
      </c>
      <c r="F127" s="784">
        <v>5</v>
      </c>
      <c r="G127" s="784">
        <v>0</v>
      </c>
      <c r="H127" s="784">
        <v>1</v>
      </c>
      <c r="I127" s="784">
        <v>0</v>
      </c>
      <c r="J127" s="784">
        <v>2</v>
      </c>
      <c r="K127" s="784">
        <v>0</v>
      </c>
      <c r="L127" s="784">
        <v>0</v>
      </c>
      <c r="M127" s="784">
        <f t="shared" si="19"/>
        <v>0</v>
      </c>
      <c r="N127" s="784">
        <f t="shared" si="20"/>
        <v>46</v>
      </c>
      <c r="O127" s="784">
        <f t="shared" si="21"/>
        <v>46</v>
      </c>
      <c r="P127" s="1056" t="s">
        <v>184</v>
      </c>
      <c r="Q127" s="1056"/>
    </row>
    <row r="128" spans="1:17" ht="18.75" customHeight="1">
      <c r="A128" s="1400" t="s">
        <v>55</v>
      </c>
      <c r="B128" s="1400"/>
      <c r="C128" s="784">
        <v>10</v>
      </c>
      <c r="D128" s="784">
        <v>9</v>
      </c>
      <c r="E128" s="784">
        <v>10</v>
      </c>
      <c r="F128" s="784">
        <v>8</v>
      </c>
      <c r="G128" s="784">
        <v>0</v>
      </c>
      <c r="H128" s="784">
        <v>2</v>
      </c>
      <c r="I128" s="784">
        <v>0</v>
      </c>
      <c r="J128" s="784">
        <v>1</v>
      </c>
      <c r="K128" s="784">
        <v>0</v>
      </c>
      <c r="L128" s="784">
        <v>0</v>
      </c>
      <c r="M128" s="784">
        <f t="shared" si="19"/>
        <v>20</v>
      </c>
      <c r="N128" s="784">
        <f t="shared" si="20"/>
        <v>20</v>
      </c>
      <c r="O128" s="784">
        <f t="shared" si="21"/>
        <v>40</v>
      </c>
      <c r="P128" s="1056" t="s">
        <v>185</v>
      </c>
      <c r="Q128" s="1056"/>
    </row>
    <row r="129" spans="1:17" ht="18.75" customHeight="1">
      <c r="A129" s="1420" t="s">
        <v>313</v>
      </c>
      <c r="B129" s="334" t="s">
        <v>282</v>
      </c>
      <c r="C129" s="784">
        <v>0</v>
      </c>
      <c r="D129" s="784">
        <v>22</v>
      </c>
      <c r="E129" s="784">
        <v>0</v>
      </c>
      <c r="F129" s="784">
        <v>5</v>
      </c>
      <c r="G129" s="784">
        <v>0</v>
      </c>
      <c r="H129" s="784">
        <v>4</v>
      </c>
      <c r="I129" s="784">
        <v>0</v>
      </c>
      <c r="J129" s="784">
        <v>0</v>
      </c>
      <c r="K129" s="784">
        <v>0</v>
      </c>
      <c r="L129" s="784">
        <v>0</v>
      </c>
      <c r="M129" s="784">
        <f t="shared" si="19"/>
        <v>0</v>
      </c>
      <c r="N129" s="784">
        <f t="shared" si="20"/>
        <v>31</v>
      </c>
      <c r="O129" s="784">
        <f t="shared" si="21"/>
        <v>31</v>
      </c>
      <c r="P129" s="787" t="s">
        <v>306</v>
      </c>
      <c r="Q129" s="1061" t="s">
        <v>173</v>
      </c>
    </row>
    <row r="130" spans="1:17" ht="18.75" customHeight="1">
      <c r="A130" s="1420"/>
      <c r="B130" s="334" t="s">
        <v>283</v>
      </c>
      <c r="C130" s="784">
        <v>2</v>
      </c>
      <c r="D130" s="784">
        <v>43</v>
      </c>
      <c r="E130" s="784">
        <v>0</v>
      </c>
      <c r="F130" s="784">
        <v>2</v>
      </c>
      <c r="G130" s="784">
        <v>0</v>
      </c>
      <c r="H130" s="784">
        <v>2</v>
      </c>
      <c r="I130" s="784">
        <v>0</v>
      </c>
      <c r="J130" s="784">
        <v>1</v>
      </c>
      <c r="K130" s="784">
        <v>0</v>
      </c>
      <c r="L130" s="784">
        <v>1</v>
      </c>
      <c r="M130" s="784">
        <f t="shared" si="19"/>
        <v>2</v>
      </c>
      <c r="N130" s="784">
        <f t="shared" si="20"/>
        <v>49</v>
      </c>
      <c r="O130" s="784">
        <f t="shared" si="21"/>
        <v>51</v>
      </c>
      <c r="P130" s="787" t="s">
        <v>307</v>
      </c>
      <c r="Q130" s="1061"/>
    </row>
    <row r="131" spans="1:17" ht="18.75" customHeight="1">
      <c r="A131" s="1420"/>
      <c r="B131" s="334" t="s">
        <v>284</v>
      </c>
      <c r="C131" s="784">
        <v>61</v>
      </c>
      <c r="D131" s="784">
        <v>10</v>
      </c>
      <c r="E131" s="784">
        <v>7</v>
      </c>
      <c r="F131" s="784">
        <v>2</v>
      </c>
      <c r="G131" s="784">
        <v>1</v>
      </c>
      <c r="H131" s="784">
        <v>0</v>
      </c>
      <c r="I131" s="784">
        <v>0</v>
      </c>
      <c r="J131" s="784">
        <v>0</v>
      </c>
      <c r="K131" s="784">
        <v>1</v>
      </c>
      <c r="L131" s="784">
        <v>0</v>
      </c>
      <c r="M131" s="784">
        <f t="shared" si="19"/>
        <v>70</v>
      </c>
      <c r="N131" s="784">
        <f t="shared" si="20"/>
        <v>12</v>
      </c>
      <c r="O131" s="784">
        <f t="shared" si="21"/>
        <v>82</v>
      </c>
      <c r="P131" s="787" t="s">
        <v>308</v>
      </c>
      <c r="Q131" s="1061"/>
    </row>
    <row r="132" spans="1:17" ht="18.75" customHeight="1">
      <c r="A132" s="1420"/>
      <c r="B132" s="334" t="s">
        <v>279</v>
      </c>
      <c r="C132" s="784">
        <v>0</v>
      </c>
      <c r="D132" s="784">
        <v>0</v>
      </c>
      <c r="E132" s="784">
        <v>0</v>
      </c>
      <c r="F132" s="784">
        <v>0</v>
      </c>
      <c r="G132" s="784">
        <v>0</v>
      </c>
      <c r="H132" s="784">
        <v>0</v>
      </c>
      <c r="I132" s="784">
        <v>0</v>
      </c>
      <c r="J132" s="784">
        <v>0</v>
      </c>
      <c r="K132" s="784">
        <v>0</v>
      </c>
      <c r="L132" s="784">
        <v>0</v>
      </c>
      <c r="M132" s="784">
        <f t="shared" si="19"/>
        <v>0</v>
      </c>
      <c r="N132" s="784">
        <f t="shared" si="20"/>
        <v>0</v>
      </c>
      <c r="O132" s="784">
        <f t="shared" si="21"/>
        <v>0</v>
      </c>
      <c r="P132" s="787" t="s">
        <v>309</v>
      </c>
      <c r="Q132" s="1061"/>
    </row>
    <row r="133" spans="1:17" ht="18.75" customHeight="1">
      <c r="A133" s="1420"/>
      <c r="B133" s="334" t="s">
        <v>280</v>
      </c>
      <c r="C133" s="784">
        <v>11</v>
      </c>
      <c r="D133" s="784">
        <v>11</v>
      </c>
      <c r="E133" s="784">
        <v>2</v>
      </c>
      <c r="F133" s="784">
        <v>2</v>
      </c>
      <c r="G133" s="784">
        <v>2</v>
      </c>
      <c r="H133" s="784">
        <v>2</v>
      </c>
      <c r="I133" s="784">
        <v>0</v>
      </c>
      <c r="J133" s="784">
        <v>0</v>
      </c>
      <c r="K133" s="784">
        <v>0</v>
      </c>
      <c r="L133" s="784">
        <v>0</v>
      </c>
      <c r="M133" s="784">
        <f t="shared" si="19"/>
        <v>15</v>
      </c>
      <c r="N133" s="784">
        <f t="shared" si="20"/>
        <v>15</v>
      </c>
      <c r="O133" s="784">
        <f t="shared" si="21"/>
        <v>30</v>
      </c>
      <c r="P133" s="787" t="s">
        <v>310</v>
      </c>
      <c r="Q133" s="1061"/>
    </row>
    <row r="134" spans="1:17" ht="18.75" customHeight="1">
      <c r="A134" s="1420"/>
      <c r="B134" s="334" t="s">
        <v>281</v>
      </c>
      <c r="C134" s="784">
        <v>19</v>
      </c>
      <c r="D134" s="784">
        <v>49</v>
      </c>
      <c r="E134" s="784">
        <v>2</v>
      </c>
      <c r="F134" s="784">
        <v>29</v>
      </c>
      <c r="G134" s="784">
        <v>2</v>
      </c>
      <c r="H134" s="784">
        <v>0</v>
      </c>
      <c r="I134" s="784">
        <v>2</v>
      </c>
      <c r="J134" s="784">
        <v>0</v>
      </c>
      <c r="K134" s="784">
        <v>0</v>
      </c>
      <c r="L134" s="784">
        <v>0</v>
      </c>
      <c r="M134" s="784">
        <f t="shared" si="19"/>
        <v>25</v>
      </c>
      <c r="N134" s="784">
        <f t="shared" si="20"/>
        <v>78</v>
      </c>
      <c r="O134" s="784">
        <f t="shared" si="21"/>
        <v>103</v>
      </c>
      <c r="P134" s="787" t="s">
        <v>311</v>
      </c>
      <c r="Q134" s="1061"/>
    </row>
    <row r="135" spans="1:17" ht="18.75" customHeight="1">
      <c r="A135" s="784" t="s">
        <v>63</v>
      </c>
      <c r="B135" s="760"/>
      <c r="C135" s="784">
        <v>0</v>
      </c>
      <c r="D135" s="784">
        <v>0</v>
      </c>
      <c r="E135" s="784">
        <v>0</v>
      </c>
      <c r="F135" s="784">
        <v>0</v>
      </c>
      <c r="G135" s="784">
        <v>0</v>
      </c>
      <c r="H135" s="784">
        <v>0</v>
      </c>
      <c r="I135" s="784">
        <v>0</v>
      </c>
      <c r="J135" s="784">
        <v>0</v>
      </c>
      <c r="K135" s="784">
        <v>0</v>
      </c>
      <c r="L135" s="784">
        <v>0</v>
      </c>
      <c r="M135" s="784">
        <f t="shared" si="19"/>
        <v>0</v>
      </c>
      <c r="N135" s="784">
        <f t="shared" si="20"/>
        <v>0</v>
      </c>
      <c r="O135" s="784">
        <f t="shared" si="21"/>
        <v>0</v>
      </c>
      <c r="P135" s="1056" t="s">
        <v>297</v>
      </c>
      <c r="Q135" s="1056"/>
    </row>
    <row r="136" spans="1:17" ht="18.75" customHeight="1">
      <c r="A136" s="1400" t="s">
        <v>64</v>
      </c>
      <c r="B136" s="1400"/>
      <c r="C136" s="784">
        <v>5</v>
      </c>
      <c r="D136" s="784">
        <v>1</v>
      </c>
      <c r="E136" s="784">
        <v>3</v>
      </c>
      <c r="F136" s="784">
        <v>8</v>
      </c>
      <c r="G136" s="784">
        <v>0</v>
      </c>
      <c r="H136" s="784">
        <v>6</v>
      </c>
      <c r="I136" s="784">
        <v>0</v>
      </c>
      <c r="J136" s="784">
        <v>4</v>
      </c>
      <c r="K136" s="784">
        <v>2</v>
      </c>
      <c r="L136" s="784">
        <v>0</v>
      </c>
      <c r="M136" s="784">
        <f t="shared" si="19"/>
        <v>10</v>
      </c>
      <c r="N136" s="784">
        <f t="shared" si="20"/>
        <v>19</v>
      </c>
      <c r="O136" s="784">
        <f t="shared" si="21"/>
        <v>29</v>
      </c>
      <c r="P136" s="1056" t="s">
        <v>186</v>
      </c>
      <c r="Q136" s="1056"/>
    </row>
    <row r="137" spans="1:17" ht="18.75" customHeight="1">
      <c r="A137" s="1400" t="s">
        <v>112</v>
      </c>
      <c r="B137" s="1400"/>
      <c r="C137" s="784">
        <v>0</v>
      </c>
      <c r="D137" s="784">
        <v>3</v>
      </c>
      <c r="E137" s="784">
        <v>0</v>
      </c>
      <c r="F137" s="784">
        <v>31</v>
      </c>
      <c r="G137" s="784">
        <v>0</v>
      </c>
      <c r="H137" s="784">
        <v>2</v>
      </c>
      <c r="I137" s="784">
        <v>0</v>
      </c>
      <c r="J137" s="784">
        <v>0</v>
      </c>
      <c r="K137" s="784">
        <v>0</v>
      </c>
      <c r="L137" s="784">
        <v>0</v>
      </c>
      <c r="M137" s="784">
        <f t="shared" si="19"/>
        <v>0</v>
      </c>
      <c r="N137" s="784">
        <f t="shared" si="20"/>
        <v>36</v>
      </c>
      <c r="O137" s="784">
        <f t="shared" si="21"/>
        <v>36</v>
      </c>
      <c r="P137" s="1056" t="s">
        <v>187</v>
      </c>
      <c r="Q137" s="1056"/>
    </row>
    <row r="138" spans="1:17" ht="18.75" customHeight="1">
      <c r="A138" s="1400" t="s">
        <v>113</v>
      </c>
      <c r="B138" s="1400"/>
      <c r="C138" s="784">
        <v>65</v>
      </c>
      <c r="D138" s="784">
        <v>12</v>
      </c>
      <c r="E138" s="784">
        <v>9</v>
      </c>
      <c r="F138" s="784">
        <v>121</v>
      </c>
      <c r="G138" s="784">
        <v>7</v>
      </c>
      <c r="H138" s="784">
        <v>6</v>
      </c>
      <c r="I138" s="784">
        <v>0</v>
      </c>
      <c r="J138" s="784">
        <v>0</v>
      </c>
      <c r="K138" s="784">
        <v>0</v>
      </c>
      <c r="L138" s="784">
        <v>0</v>
      </c>
      <c r="M138" s="784">
        <f t="shared" si="19"/>
        <v>81</v>
      </c>
      <c r="N138" s="784">
        <f t="shared" si="20"/>
        <v>139</v>
      </c>
      <c r="O138" s="784">
        <f t="shared" si="21"/>
        <v>220</v>
      </c>
      <c r="P138" s="1056" t="s">
        <v>303</v>
      </c>
      <c r="Q138" s="1056"/>
    </row>
    <row r="139" spans="1:17" ht="18.75" customHeight="1">
      <c r="A139" s="1400" t="s">
        <v>134</v>
      </c>
      <c r="B139" s="1400"/>
      <c r="C139" s="784">
        <v>96</v>
      </c>
      <c r="D139" s="784">
        <v>0</v>
      </c>
      <c r="E139" s="784">
        <v>10</v>
      </c>
      <c r="F139" s="784">
        <v>0</v>
      </c>
      <c r="G139" s="784">
        <v>2</v>
      </c>
      <c r="H139" s="784">
        <v>0</v>
      </c>
      <c r="I139" s="784">
        <v>3</v>
      </c>
      <c r="J139" s="784">
        <v>0</v>
      </c>
      <c r="K139" s="784">
        <v>1</v>
      </c>
      <c r="L139" s="784">
        <v>0</v>
      </c>
      <c r="M139" s="784">
        <f t="shared" si="19"/>
        <v>112</v>
      </c>
      <c r="N139" s="784">
        <f t="shared" si="20"/>
        <v>0</v>
      </c>
      <c r="O139" s="784">
        <f t="shared" si="21"/>
        <v>112</v>
      </c>
      <c r="P139" s="1056" t="s">
        <v>304</v>
      </c>
      <c r="Q139" s="1056"/>
    </row>
    <row r="140" spans="1:17" ht="18.75" customHeight="1">
      <c r="A140" s="1400" t="s">
        <v>68</v>
      </c>
      <c r="B140" s="1400"/>
      <c r="C140" s="784">
        <v>0</v>
      </c>
      <c r="D140" s="784">
        <v>17</v>
      </c>
      <c r="E140" s="784">
        <v>0</v>
      </c>
      <c r="F140" s="784">
        <v>0</v>
      </c>
      <c r="G140" s="784">
        <v>0</v>
      </c>
      <c r="H140" s="784">
        <v>1</v>
      </c>
      <c r="I140" s="784">
        <v>0</v>
      </c>
      <c r="J140" s="784">
        <v>1</v>
      </c>
      <c r="K140" s="784">
        <v>0</v>
      </c>
      <c r="L140" s="784">
        <v>0</v>
      </c>
      <c r="M140" s="784">
        <f t="shared" si="19"/>
        <v>0</v>
      </c>
      <c r="N140" s="784">
        <f t="shared" si="20"/>
        <v>19</v>
      </c>
      <c r="O140" s="784">
        <f t="shared" si="21"/>
        <v>19</v>
      </c>
      <c r="P140" s="1056" t="s">
        <v>305</v>
      </c>
      <c r="Q140" s="1056"/>
    </row>
    <row r="141" spans="1:17" ht="18.75" customHeight="1">
      <c r="A141" s="1400" t="s">
        <v>69</v>
      </c>
      <c r="B141" s="1400"/>
      <c r="C141" s="784">
        <v>10</v>
      </c>
      <c r="D141" s="784">
        <v>0</v>
      </c>
      <c r="E141" s="784">
        <v>3</v>
      </c>
      <c r="F141" s="784">
        <v>15</v>
      </c>
      <c r="G141" s="784">
        <v>0</v>
      </c>
      <c r="H141" s="784">
        <v>3</v>
      </c>
      <c r="I141" s="784">
        <v>0</v>
      </c>
      <c r="J141" s="784">
        <v>2</v>
      </c>
      <c r="K141" s="784">
        <v>1</v>
      </c>
      <c r="L141" s="784">
        <v>3</v>
      </c>
      <c r="M141" s="784">
        <f t="shared" si="19"/>
        <v>14</v>
      </c>
      <c r="N141" s="784">
        <f t="shared" si="20"/>
        <v>23</v>
      </c>
      <c r="O141" s="784">
        <f t="shared" si="21"/>
        <v>37</v>
      </c>
      <c r="P141" s="1056" t="s">
        <v>191</v>
      </c>
      <c r="Q141" s="1056"/>
    </row>
    <row r="142" spans="1:17" ht="18.75" customHeight="1">
      <c r="A142" s="1400" t="s">
        <v>70</v>
      </c>
      <c r="B142" s="1400"/>
      <c r="C142" s="784">
        <v>0</v>
      </c>
      <c r="D142" s="784">
        <v>4</v>
      </c>
      <c r="E142" s="784">
        <v>0</v>
      </c>
      <c r="F142" s="784">
        <v>28</v>
      </c>
      <c r="G142" s="784">
        <v>0</v>
      </c>
      <c r="H142" s="784">
        <v>0</v>
      </c>
      <c r="I142" s="784">
        <v>0</v>
      </c>
      <c r="J142" s="784">
        <v>0</v>
      </c>
      <c r="K142" s="784">
        <v>0</v>
      </c>
      <c r="L142" s="784">
        <v>0</v>
      </c>
      <c r="M142" s="784">
        <f t="shared" si="19"/>
        <v>0</v>
      </c>
      <c r="N142" s="784">
        <f t="shared" si="20"/>
        <v>32</v>
      </c>
      <c r="O142" s="784">
        <f t="shared" si="21"/>
        <v>32</v>
      </c>
      <c r="P142" s="1056" t="s">
        <v>192</v>
      </c>
      <c r="Q142" s="1056"/>
    </row>
    <row r="143" spans="1:17" ht="18.75" customHeight="1">
      <c r="A143" s="1400" t="s">
        <v>71</v>
      </c>
      <c r="B143" s="1400"/>
      <c r="C143" s="784">
        <v>3</v>
      </c>
      <c r="D143" s="784">
        <v>35</v>
      </c>
      <c r="E143" s="784">
        <v>8</v>
      </c>
      <c r="F143" s="784">
        <v>0</v>
      </c>
      <c r="G143" s="784">
        <v>5</v>
      </c>
      <c r="H143" s="784">
        <v>0</v>
      </c>
      <c r="I143" s="784">
        <v>3</v>
      </c>
      <c r="J143" s="784">
        <v>0</v>
      </c>
      <c r="K143" s="784">
        <v>1</v>
      </c>
      <c r="L143" s="784">
        <v>0</v>
      </c>
      <c r="M143" s="784">
        <f t="shared" si="19"/>
        <v>20</v>
      </c>
      <c r="N143" s="784">
        <f t="shared" si="20"/>
        <v>35</v>
      </c>
      <c r="O143" s="784">
        <f t="shared" si="21"/>
        <v>55</v>
      </c>
      <c r="P143" s="1056" t="s">
        <v>193</v>
      </c>
      <c r="Q143" s="1056"/>
    </row>
    <row r="144" spans="1:17" ht="18.75" customHeight="1" thickBot="1">
      <c r="A144" s="1414" t="s">
        <v>72</v>
      </c>
      <c r="B144" s="1414"/>
      <c r="C144" s="874">
        <v>1</v>
      </c>
      <c r="D144" s="874">
        <v>3</v>
      </c>
      <c r="E144" s="874">
        <v>59</v>
      </c>
      <c r="F144" s="874">
        <v>29</v>
      </c>
      <c r="G144" s="874">
        <v>0</v>
      </c>
      <c r="H144" s="874">
        <v>5</v>
      </c>
      <c r="I144" s="874">
        <v>0</v>
      </c>
      <c r="J144" s="874">
        <v>3</v>
      </c>
      <c r="K144" s="874">
        <v>0</v>
      </c>
      <c r="L144" s="874">
        <v>0</v>
      </c>
      <c r="M144" s="836">
        <f t="shared" si="19"/>
        <v>60</v>
      </c>
      <c r="N144" s="836">
        <f t="shared" si="20"/>
        <v>40</v>
      </c>
      <c r="O144" s="836">
        <f t="shared" si="21"/>
        <v>100</v>
      </c>
      <c r="P144" s="1193" t="s">
        <v>298</v>
      </c>
      <c r="Q144" s="1193"/>
    </row>
    <row r="145" spans="1:17" ht="18.75" customHeight="1" thickBot="1">
      <c r="A145" s="1402" t="s">
        <v>32</v>
      </c>
      <c r="B145" s="1402"/>
      <c r="C145" s="385">
        <f>SUM(C125:C144)</f>
        <v>283</v>
      </c>
      <c r="D145" s="385">
        <f t="shared" ref="D145:O145" si="22">SUM(D125:D144)</f>
        <v>257</v>
      </c>
      <c r="E145" s="385">
        <f t="shared" si="22"/>
        <v>113</v>
      </c>
      <c r="F145" s="385">
        <f t="shared" si="22"/>
        <v>285</v>
      </c>
      <c r="G145" s="385">
        <f t="shared" si="22"/>
        <v>19</v>
      </c>
      <c r="H145" s="385">
        <f t="shared" si="22"/>
        <v>34</v>
      </c>
      <c r="I145" s="385">
        <f t="shared" si="22"/>
        <v>8</v>
      </c>
      <c r="J145" s="385">
        <f t="shared" si="22"/>
        <v>14</v>
      </c>
      <c r="K145" s="385">
        <f t="shared" si="22"/>
        <v>6</v>
      </c>
      <c r="L145" s="385">
        <f t="shared" si="22"/>
        <v>4</v>
      </c>
      <c r="M145" s="385">
        <f t="shared" si="22"/>
        <v>429</v>
      </c>
      <c r="N145" s="385">
        <f t="shared" si="22"/>
        <v>594</v>
      </c>
      <c r="O145" s="385">
        <f t="shared" si="22"/>
        <v>1023</v>
      </c>
      <c r="P145" s="1187" t="s">
        <v>175</v>
      </c>
      <c r="Q145" s="1187"/>
    </row>
    <row r="146" spans="1:17" ht="15.75" customHeight="1" thickTop="1">
      <c r="A146" s="209"/>
      <c r="B146" s="209"/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</row>
    <row r="147" spans="1:17" ht="18">
      <c r="A147" s="1345"/>
      <c r="B147" s="1345"/>
      <c r="C147" s="1345"/>
      <c r="D147" s="1345"/>
      <c r="E147" s="1345"/>
      <c r="F147" s="1345"/>
      <c r="G147" s="1345"/>
      <c r="H147" s="1345"/>
      <c r="I147" s="1345"/>
      <c r="J147" s="1345"/>
      <c r="K147" s="1345"/>
      <c r="L147" s="1345"/>
      <c r="M147" s="1345"/>
      <c r="N147" s="1345"/>
      <c r="O147" s="1345"/>
      <c r="P147" s="1345"/>
      <c r="Q147" s="1345"/>
    </row>
    <row r="148" spans="1:17" ht="18">
      <c r="A148" s="1179"/>
      <c r="B148" s="1179"/>
      <c r="C148" s="1179"/>
      <c r="D148" s="1179"/>
      <c r="E148" s="1179"/>
      <c r="F148" s="1179"/>
      <c r="G148" s="1179"/>
      <c r="H148" s="1179"/>
      <c r="I148" s="1179"/>
      <c r="J148" s="1179"/>
      <c r="K148" s="1179"/>
      <c r="L148" s="1179"/>
      <c r="M148" s="1179"/>
      <c r="N148" s="1179"/>
      <c r="O148" s="1179"/>
      <c r="P148" s="1179"/>
      <c r="Q148" s="1179"/>
    </row>
  </sheetData>
  <customSheetViews>
    <customSheetView guid="{95018BEE-3C9F-4B61-A7BF-FBFA21A07B6A}">
      <selection sqref="A1:Q25"/>
      <pageMargins left="0.59055118110236227" right="0.59055118110236227" top="0.98425196850393704" bottom="0.59055118110236227" header="0.98425196850393704" footer="0.59055118110236227"/>
      <pageSetup paperSize="9" orientation="portrait" r:id="rId1"/>
    </customSheetView>
  </customSheetViews>
  <mergeCells count="244">
    <mergeCell ref="P125:Q125"/>
    <mergeCell ref="A38:B38"/>
    <mergeCell ref="A67:B67"/>
    <mergeCell ref="A96:B96"/>
    <mergeCell ref="P8:Q8"/>
    <mergeCell ref="P38:Q38"/>
    <mergeCell ref="P67:Q67"/>
    <mergeCell ref="P18:Q18"/>
    <mergeCell ref="P106:Q106"/>
    <mergeCell ref="G122:H122"/>
    <mergeCell ref="I122:J122"/>
    <mergeCell ref="K122:L122"/>
    <mergeCell ref="M122:O122"/>
    <mergeCell ref="K92:L92"/>
    <mergeCell ref="I92:J92"/>
    <mergeCell ref="A120:B120"/>
    <mergeCell ref="A113:B113"/>
    <mergeCell ref="A114:B114"/>
    <mergeCell ref="A115:B115"/>
    <mergeCell ref="A116:B116"/>
    <mergeCell ref="A109:B109"/>
    <mergeCell ref="M92:O92"/>
    <mergeCell ref="C93:D93"/>
    <mergeCell ref="E93:F93"/>
    <mergeCell ref="P135:Q135"/>
    <mergeCell ref="P127:Q127"/>
    <mergeCell ref="P128:Q128"/>
    <mergeCell ref="Q129:Q134"/>
    <mergeCell ref="P120:Q120"/>
    <mergeCell ref="P126:Q126"/>
    <mergeCell ref="P84:Q84"/>
    <mergeCell ref="P85:Q85"/>
    <mergeCell ref="P86:Q86"/>
    <mergeCell ref="P114:Q114"/>
    <mergeCell ref="P115:Q115"/>
    <mergeCell ref="P121:Q124"/>
    <mergeCell ref="Q100:Q105"/>
    <mergeCell ref="P107:Q107"/>
    <mergeCell ref="P108:Q108"/>
    <mergeCell ref="P109:Q109"/>
    <mergeCell ref="P110:Q110"/>
    <mergeCell ref="P111:Q111"/>
    <mergeCell ref="P112:Q112"/>
    <mergeCell ref="P113:Q113"/>
    <mergeCell ref="P116:Q116"/>
    <mergeCell ref="A118:Q118"/>
    <mergeCell ref="A119:Q119"/>
    <mergeCell ref="A107:B107"/>
    <mergeCell ref="P145:Q145"/>
    <mergeCell ref="P136:Q136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G93:H93"/>
    <mergeCell ref="I93:J93"/>
    <mergeCell ref="K93:L93"/>
    <mergeCell ref="M93:O93"/>
    <mergeCell ref="P4:Q7"/>
    <mergeCell ref="P9:Q9"/>
    <mergeCell ref="P10:Q10"/>
    <mergeCell ref="P11:Q11"/>
    <mergeCell ref="Q12:Q17"/>
    <mergeCell ref="P19:Q19"/>
    <mergeCell ref="G92:H92"/>
    <mergeCell ref="P68:Q68"/>
    <mergeCell ref="P39:Q39"/>
    <mergeCell ref="P40:Q40"/>
    <mergeCell ref="P41:Q41"/>
    <mergeCell ref="Q42:Q47"/>
    <mergeCell ref="P49:Q49"/>
    <mergeCell ref="P50:Q50"/>
    <mergeCell ref="P51:Q51"/>
    <mergeCell ref="P20:Q20"/>
    <mergeCell ref="P21:Q21"/>
    <mergeCell ref="P22:Q22"/>
    <mergeCell ref="P23:Q23"/>
    <mergeCell ref="P24:Q24"/>
    <mergeCell ref="E92:F92"/>
    <mergeCell ref="C92:D92"/>
    <mergeCell ref="A90:Q90"/>
    <mergeCell ref="P28:Q28"/>
    <mergeCell ref="P58:Q58"/>
    <mergeCell ref="P87:Q87"/>
    <mergeCell ref="A4:B7"/>
    <mergeCell ref="A33:B33"/>
    <mergeCell ref="P33:Q33"/>
    <mergeCell ref="A62:B62"/>
    <mergeCell ref="P62:Q62"/>
    <mergeCell ref="A91:B91"/>
    <mergeCell ref="P91:Q91"/>
    <mergeCell ref="A89:Q89"/>
    <mergeCell ref="A60:Q60"/>
    <mergeCell ref="C35:D35"/>
    <mergeCell ref="P83:Q83"/>
    <mergeCell ref="P52:Q52"/>
    <mergeCell ref="P53:Q53"/>
    <mergeCell ref="P54:Q54"/>
    <mergeCell ref="P55:Q55"/>
    <mergeCell ref="P56:Q56"/>
    <mergeCell ref="P57:Q57"/>
    <mergeCell ref="P63:Q66"/>
    <mergeCell ref="K121:L121"/>
    <mergeCell ref="A108:B108"/>
    <mergeCell ref="A110:B110"/>
    <mergeCell ref="A111:B111"/>
    <mergeCell ref="A112:B112"/>
    <mergeCell ref="A121:B124"/>
    <mergeCell ref="M121:O121"/>
    <mergeCell ref="C122:D122"/>
    <mergeCell ref="E122:F122"/>
    <mergeCell ref="P99:Q99"/>
    <mergeCell ref="P69:Q69"/>
    <mergeCell ref="P70:Q70"/>
    <mergeCell ref="Q71:Q76"/>
    <mergeCell ref="P78:Q78"/>
    <mergeCell ref="P79:Q79"/>
    <mergeCell ref="P80:Q80"/>
    <mergeCell ref="P81:Q81"/>
    <mergeCell ref="P82:Q82"/>
    <mergeCell ref="P92:Q95"/>
    <mergeCell ref="P97:Q97"/>
    <mergeCell ref="P98:Q98"/>
    <mergeCell ref="P96:Q96"/>
    <mergeCell ref="P25:Q25"/>
    <mergeCell ref="P26:Q26"/>
    <mergeCell ref="P27:Q27"/>
    <mergeCell ref="P34:Q37"/>
    <mergeCell ref="A32:Q32"/>
    <mergeCell ref="A31:Q31"/>
    <mergeCell ref="E35:F35"/>
    <mergeCell ref="G35:H35"/>
    <mergeCell ref="I35:J35"/>
    <mergeCell ref="K35:L35"/>
    <mergeCell ref="M35:O35"/>
    <mergeCell ref="E34:F34"/>
    <mergeCell ref="I34:J34"/>
    <mergeCell ref="K34:L34"/>
    <mergeCell ref="M34:O34"/>
    <mergeCell ref="C4:D4"/>
    <mergeCell ref="E4:F4"/>
    <mergeCell ref="A26:B26"/>
    <mergeCell ref="G4:H4"/>
    <mergeCell ref="I4:J4"/>
    <mergeCell ref="K4:L4"/>
    <mergeCell ref="M4:O4"/>
    <mergeCell ref="A9:B9"/>
    <mergeCell ref="A12:A17"/>
    <mergeCell ref="A10:B10"/>
    <mergeCell ref="A11:B11"/>
    <mergeCell ref="C5:D5"/>
    <mergeCell ref="E5:F5"/>
    <mergeCell ref="G5:H5"/>
    <mergeCell ref="I5:J5"/>
    <mergeCell ref="K5:L5"/>
    <mergeCell ref="M5:O5"/>
    <mergeCell ref="A8:B8"/>
    <mergeCell ref="A3:B3"/>
    <mergeCell ref="P3:Q3"/>
    <mergeCell ref="C34:D34"/>
    <mergeCell ref="G34:H34"/>
    <mergeCell ref="A56:B56"/>
    <mergeCell ref="A19:B19"/>
    <mergeCell ref="A20:B20"/>
    <mergeCell ref="A21:B21"/>
    <mergeCell ref="A22:B22"/>
    <mergeCell ref="A23:B23"/>
    <mergeCell ref="A24:B24"/>
    <mergeCell ref="A25:B25"/>
    <mergeCell ref="A41:B41"/>
    <mergeCell ref="A42:A47"/>
    <mergeCell ref="A49:B49"/>
    <mergeCell ref="A34:B37"/>
    <mergeCell ref="A27:B27"/>
    <mergeCell ref="A28:B28"/>
    <mergeCell ref="A50:B50"/>
    <mergeCell ref="A51:B51"/>
    <mergeCell ref="A52:B52"/>
    <mergeCell ref="A53:B53"/>
    <mergeCell ref="A54:B54"/>
    <mergeCell ref="A55:B55"/>
    <mergeCell ref="A39:B39"/>
    <mergeCell ref="A40:B40"/>
    <mergeCell ref="G63:H63"/>
    <mergeCell ref="I63:J63"/>
    <mergeCell ref="K63:L63"/>
    <mergeCell ref="A63:B66"/>
    <mergeCell ref="M63:O63"/>
    <mergeCell ref="C64:D64"/>
    <mergeCell ref="E64:F64"/>
    <mergeCell ref="G64:H64"/>
    <mergeCell ref="I64:J64"/>
    <mergeCell ref="K64:L64"/>
    <mergeCell ref="M64:O64"/>
    <mergeCell ref="A68:B68"/>
    <mergeCell ref="A69:B69"/>
    <mergeCell ref="A70:B70"/>
    <mergeCell ref="A71:A76"/>
    <mergeCell ref="A57:B57"/>
    <mergeCell ref="A58:B58"/>
    <mergeCell ref="C63:D63"/>
    <mergeCell ref="E63:F63"/>
    <mergeCell ref="A78:B78"/>
    <mergeCell ref="A80:B80"/>
    <mergeCell ref="A81:B81"/>
    <mergeCell ref="A82:B82"/>
    <mergeCell ref="A83:B83"/>
    <mergeCell ref="A99:B99"/>
    <mergeCell ref="A100:A105"/>
    <mergeCell ref="A84:B84"/>
    <mergeCell ref="A85:B85"/>
    <mergeCell ref="A86:B86"/>
    <mergeCell ref="A87:B87"/>
    <mergeCell ref="A92:B95"/>
    <mergeCell ref="A97:B97"/>
    <mergeCell ref="A98:B98"/>
    <mergeCell ref="A147:Q147"/>
    <mergeCell ref="A148:Q148"/>
    <mergeCell ref="A1:Q1"/>
    <mergeCell ref="A2:Q2"/>
    <mergeCell ref="A61:Q61"/>
    <mergeCell ref="A145:B145"/>
    <mergeCell ref="A136:B136"/>
    <mergeCell ref="A137:B137"/>
    <mergeCell ref="A138:B138"/>
    <mergeCell ref="I121:J121"/>
    <mergeCell ref="G121:H121"/>
    <mergeCell ref="C121:D121"/>
    <mergeCell ref="A129:A134"/>
    <mergeCell ref="E121:F121"/>
    <mergeCell ref="A139:B139"/>
    <mergeCell ref="A140:B140"/>
    <mergeCell ref="A141:B141"/>
    <mergeCell ref="A142:B142"/>
    <mergeCell ref="A143:B143"/>
    <mergeCell ref="A126:B126"/>
    <mergeCell ref="A144:B144"/>
    <mergeCell ref="A127:B127"/>
    <mergeCell ref="A128:B128"/>
    <mergeCell ref="A79:B79"/>
  </mergeCells>
  <printOptions horizontalCentered="1"/>
  <pageMargins left="0.75" right="0.75" top="1" bottom="1" header="1" footer="1"/>
  <pageSetup paperSize="9" scale="80" firstPageNumber="102" orientation="landscape" useFirstPageNumber="1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1"/>
  </sheetPr>
  <dimension ref="A1:S93"/>
  <sheetViews>
    <sheetView rightToLeft="1" view="pageBreakPreview" topLeftCell="A2" zoomScale="90" zoomScaleSheetLayoutView="90" workbookViewId="0">
      <selection activeCell="C6" sqref="C6:Q7"/>
    </sheetView>
  </sheetViews>
  <sheetFormatPr defaultRowHeight="12.75"/>
  <cols>
    <col min="1" max="1" width="4.42578125" style="159" customWidth="1"/>
    <col min="2" max="2" width="12" style="159" customWidth="1"/>
    <col min="3" max="3" width="8" style="159" customWidth="1"/>
    <col min="4" max="12" width="8.42578125" style="159" customWidth="1"/>
    <col min="13" max="13" width="7.5703125" style="159" customWidth="1"/>
    <col min="14" max="14" width="11.5703125" style="159" customWidth="1"/>
    <col min="15" max="17" width="8.42578125" style="159" customWidth="1"/>
    <col min="18" max="18" width="17.140625" style="159" customWidth="1"/>
    <col min="19" max="19" width="4.7109375" style="159" customWidth="1"/>
    <col min="20" max="16384" width="9.140625" style="159"/>
  </cols>
  <sheetData>
    <row r="1" spans="1:19" ht="26.25" customHeight="1">
      <c r="A1" s="1165" t="s">
        <v>930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</row>
    <row r="2" spans="1:19" ht="19.5" customHeight="1">
      <c r="A2" s="1139" t="s">
        <v>931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6.5" customHeight="1" thickBot="1">
      <c r="A3" s="1048" t="s">
        <v>1290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208"/>
      <c r="Q3" s="208"/>
      <c r="R3" s="1365" t="s">
        <v>1291</v>
      </c>
      <c r="S3" s="1365"/>
    </row>
    <row r="4" spans="1:19" ht="19.5" customHeight="1" thickTop="1">
      <c r="A4" s="1072" t="s">
        <v>40</v>
      </c>
      <c r="B4" s="1072"/>
      <c r="C4" s="1453" t="s">
        <v>93</v>
      </c>
      <c r="D4" s="1453"/>
      <c r="E4" s="1453" t="s">
        <v>94</v>
      </c>
      <c r="F4" s="1453"/>
      <c r="G4" s="1453" t="s">
        <v>95</v>
      </c>
      <c r="H4" s="1453"/>
      <c r="I4" s="1453" t="s">
        <v>96</v>
      </c>
      <c r="J4" s="1453"/>
      <c r="K4" s="1453" t="s">
        <v>97</v>
      </c>
      <c r="L4" s="1453"/>
      <c r="M4" s="1453" t="s">
        <v>31</v>
      </c>
      <c r="N4" s="1453"/>
      <c r="O4" s="1453" t="s">
        <v>32</v>
      </c>
      <c r="P4" s="1453"/>
      <c r="Q4" s="1453"/>
      <c r="R4" s="1074" t="s">
        <v>174</v>
      </c>
      <c r="S4" s="1074"/>
    </row>
    <row r="5" spans="1:19" ht="25.5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4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19.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100000000000001" customHeight="1">
      <c r="A8" s="1112" t="s">
        <v>52</v>
      </c>
      <c r="B8" s="1112"/>
      <c r="C8" s="757">
        <v>0</v>
      </c>
      <c r="D8" s="757">
        <v>0</v>
      </c>
      <c r="E8" s="757">
        <v>0</v>
      </c>
      <c r="F8" s="757">
        <v>0</v>
      </c>
      <c r="G8" s="757">
        <v>0</v>
      </c>
      <c r="H8" s="757">
        <v>0</v>
      </c>
      <c r="I8" s="757">
        <v>0</v>
      </c>
      <c r="J8" s="757">
        <v>0</v>
      </c>
      <c r="K8" s="757">
        <v>0</v>
      </c>
      <c r="L8" s="757">
        <v>0</v>
      </c>
      <c r="M8" s="757">
        <v>0</v>
      </c>
      <c r="N8" s="757">
        <v>0</v>
      </c>
      <c r="O8" s="757">
        <f>SUM(C8,E8,G8,I8,K8,M8)</f>
        <v>0</v>
      </c>
      <c r="P8" s="757">
        <f>SUM(D8,F8,H8,J8,L8,N8)</f>
        <v>0</v>
      </c>
      <c r="Q8" s="757">
        <f>SUM(O8:P8)</f>
        <v>0</v>
      </c>
      <c r="R8" s="1058" t="s">
        <v>671</v>
      </c>
      <c r="S8" s="1058"/>
    </row>
    <row r="9" spans="1:19" ht="20.100000000000001" customHeight="1">
      <c r="A9" s="1081" t="s">
        <v>53</v>
      </c>
      <c r="B9" s="1081"/>
      <c r="C9" s="760">
        <v>0</v>
      </c>
      <c r="D9" s="760">
        <v>0</v>
      </c>
      <c r="E9" s="760">
        <v>0</v>
      </c>
      <c r="F9" s="760">
        <v>0</v>
      </c>
      <c r="G9" s="760">
        <v>0</v>
      </c>
      <c r="H9" s="760">
        <v>0</v>
      </c>
      <c r="I9" s="760">
        <v>0</v>
      </c>
      <c r="J9" s="760">
        <v>0</v>
      </c>
      <c r="K9" s="760">
        <v>0</v>
      </c>
      <c r="L9" s="760">
        <v>0</v>
      </c>
      <c r="M9" s="760">
        <v>0</v>
      </c>
      <c r="N9" s="760">
        <v>0</v>
      </c>
      <c r="O9" s="760">
        <f t="shared" ref="O9:O27" si="0">SUM(C9,E9,G9,I9,K9,M9)</f>
        <v>0</v>
      </c>
      <c r="P9" s="760">
        <f t="shared" ref="P9:P27" si="1">SUM(D9,F9,H9,J9,L9,N9)</f>
        <v>0</v>
      </c>
      <c r="Q9" s="760">
        <f t="shared" ref="Q9:Q27" si="2">SUM(O9:P9)</f>
        <v>0</v>
      </c>
      <c r="R9" s="1059" t="s">
        <v>302</v>
      </c>
      <c r="S9" s="1059"/>
    </row>
    <row r="10" spans="1:19" ht="20.100000000000001" customHeight="1">
      <c r="A10" s="1081" t="s">
        <v>54</v>
      </c>
      <c r="B10" s="1081"/>
      <c r="C10" s="760">
        <v>1</v>
      </c>
      <c r="D10" s="760">
        <v>12</v>
      </c>
      <c r="E10" s="760">
        <v>0</v>
      </c>
      <c r="F10" s="760">
        <v>2</v>
      </c>
      <c r="G10" s="760">
        <v>1</v>
      </c>
      <c r="H10" s="760">
        <v>3</v>
      </c>
      <c r="I10" s="760">
        <v>0</v>
      </c>
      <c r="J10" s="760">
        <v>1</v>
      </c>
      <c r="K10" s="760">
        <v>0</v>
      </c>
      <c r="L10" s="760">
        <v>18</v>
      </c>
      <c r="M10" s="760">
        <v>0</v>
      </c>
      <c r="N10" s="760">
        <v>1</v>
      </c>
      <c r="O10" s="760">
        <f t="shared" si="0"/>
        <v>2</v>
      </c>
      <c r="P10" s="760">
        <f t="shared" si="1"/>
        <v>37</v>
      </c>
      <c r="Q10" s="760">
        <f t="shared" si="2"/>
        <v>39</v>
      </c>
      <c r="R10" s="1056" t="s">
        <v>184</v>
      </c>
      <c r="S10" s="1056"/>
    </row>
    <row r="11" spans="1:19" ht="20.100000000000001" customHeight="1">
      <c r="A11" s="1081" t="s">
        <v>55</v>
      </c>
      <c r="B11" s="1081"/>
      <c r="C11" s="760">
        <v>0</v>
      </c>
      <c r="D11" s="760">
        <v>0</v>
      </c>
      <c r="E11" s="760">
        <v>0</v>
      </c>
      <c r="F11" s="760">
        <v>0</v>
      </c>
      <c r="G11" s="760">
        <v>0</v>
      </c>
      <c r="H11" s="760">
        <v>0</v>
      </c>
      <c r="I11" s="760">
        <v>0</v>
      </c>
      <c r="J11" s="760">
        <v>3</v>
      </c>
      <c r="K11" s="760">
        <v>0</v>
      </c>
      <c r="L11" s="760">
        <v>3</v>
      </c>
      <c r="M11" s="760">
        <v>1</v>
      </c>
      <c r="N11" s="760">
        <v>2</v>
      </c>
      <c r="O11" s="760">
        <f t="shared" si="0"/>
        <v>1</v>
      </c>
      <c r="P11" s="760">
        <f t="shared" si="1"/>
        <v>8</v>
      </c>
      <c r="Q11" s="760">
        <f t="shared" si="2"/>
        <v>9</v>
      </c>
      <c r="R11" s="1056" t="s">
        <v>185</v>
      </c>
      <c r="S11" s="1056"/>
    </row>
    <row r="12" spans="1:19" ht="20.100000000000001" customHeight="1">
      <c r="A12" s="1071" t="s">
        <v>313</v>
      </c>
      <c r="B12" s="783" t="s">
        <v>282</v>
      </c>
      <c r="C12" s="760">
        <v>0</v>
      </c>
      <c r="D12" s="760">
        <v>8</v>
      </c>
      <c r="E12" s="760">
        <v>0</v>
      </c>
      <c r="F12" s="760">
        <v>0</v>
      </c>
      <c r="G12" s="760">
        <v>0</v>
      </c>
      <c r="H12" s="760">
        <v>0</v>
      </c>
      <c r="I12" s="760">
        <v>0</v>
      </c>
      <c r="J12" s="760">
        <v>3</v>
      </c>
      <c r="K12" s="760">
        <v>0</v>
      </c>
      <c r="L12" s="760">
        <v>6</v>
      </c>
      <c r="M12" s="760">
        <v>0</v>
      </c>
      <c r="N12" s="760">
        <v>0</v>
      </c>
      <c r="O12" s="760">
        <f t="shared" si="0"/>
        <v>0</v>
      </c>
      <c r="P12" s="760">
        <f t="shared" si="1"/>
        <v>17</v>
      </c>
      <c r="Q12" s="760">
        <f t="shared" si="2"/>
        <v>17</v>
      </c>
      <c r="R12" s="787" t="s">
        <v>306</v>
      </c>
      <c r="S12" s="1061" t="s">
        <v>173</v>
      </c>
    </row>
    <row r="13" spans="1:19" ht="20.100000000000001" customHeight="1">
      <c r="A13" s="1071"/>
      <c r="B13" s="783" t="s">
        <v>283</v>
      </c>
      <c r="C13" s="760">
        <v>0</v>
      </c>
      <c r="D13" s="760">
        <v>0</v>
      </c>
      <c r="E13" s="760">
        <v>0</v>
      </c>
      <c r="F13" s="760">
        <v>0</v>
      </c>
      <c r="G13" s="760">
        <v>0</v>
      </c>
      <c r="H13" s="760">
        <v>0</v>
      </c>
      <c r="I13" s="760">
        <v>0</v>
      </c>
      <c r="J13" s="760">
        <v>0</v>
      </c>
      <c r="K13" s="760">
        <v>0</v>
      </c>
      <c r="L13" s="760">
        <v>6</v>
      </c>
      <c r="M13" s="760">
        <v>0</v>
      </c>
      <c r="N13" s="760">
        <v>0</v>
      </c>
      <c r="O13" s="760">
        <f t="shared" si="0"/>
        <v>0</v>
      </c>
      <c r="P13" s="760">
        <f t="shared" si="1"/>
        <v>6</v>
      </c>
      <c r="Q13" s="760">
        <f t="shared" si="2"/>
        <v>6</v>
      </c>
      <c r="R13" s="787" t="s">
        <v>307</v>
      </c>
      <c r="S13" s="1061"/>
    </row>
    <row r="14" spans="1:19" ht="20.100000000000001" customHeight="1">
      <c r="A14" s="1071"/>
      <c r="B14" s="783" t="s">
        <v>284</v>
      </c>
      <c r="C14" s="760">
        <v>1</v>
      </c>
      <c r="D14" s="760">
        <v>2</v>
      </c>
      <c r="E14" s="760">
        <v>1</v>
      </c>
      <c r="F14" s="760">
        <v>0</v>
      </c>
      <c r="G14" s="760">
        <v>3</v>
      </c>
      <c r="H14" s="760">
        <v>0</v>
      </c>
      <c r="I14" s="760">
        <v>11</v>
      </c>
      <c r="J14" s="760">
        <v>1</v>
      </c>
      <c r="K14" s="760">
        <v>20</v>
      </c>
      <c r="L14" s="760">
        <v>0</v>
      </c>
      <c r="M14" s="760">
        <v>5</v>
      </c>
      <c r="N14" s="760">
        <v>0</v>
      </c>
      <c r="O14" s="760">
        <f t="shared" si="0"/>
        <v>41</v>
      </c>
      <c r="P14" s="760">
        <f t="shared" si="1"/>
        <v>3</v>
      </c>
      <c r="Q14" s="760">
        <f t="shared" si="2"/>
        <v>44</v>
      </c>
      <c r="R14" s="787" t="s">
        <v>308</v>
      </c>
      <c r="S14" s="1061"/>
    </row>
    <row r="15" spans="1:19" ht="20.100000000000001" customHeight="1">
      <c r="A15" s="1071"/>
      <c r="B15" s="783" t="s">
        <v>279</v>
      </c>
      <c r="C15" s="760">
        <v>0</v>
      </c>
      <c r="D15" s="760">
        <v>0</v>
      </c>
      <c r="E15" s="760">
        <v>0</v>
      </c>
      <c r="F15" s="760">
        <v>0</v>
      </c>
      <c r="G15" s="760">
        <v>0</v>
      </c>
      <c r="H15" s="760">
        <v>0</v>
      </c>
      <c r="I15" s="760">
        <v>0</v>
      </c>
      <c r="J15" s="760">
        <v>0</v>
      </c>
      <c r="K15" s="760">
        <v>0</v>
      </c>
      <c r="L15" s="760">
        <v>0</v>
      </c>
      <c r="M15" s="760">
        <v>0</v>
      </c>
      <c r="N15" s="760">
        <v>0</v>
      </c>
      <c r="O15" s="760">
        <f t="shared" si="0"/>
        <v>0</v>
      </c>
      <c r="P15" s="760">
        <f t="shared" si="1"/>
        <v>0</v>
      </c>
      <c r="Q15" s="760">
        <f t="shared" si="2"/>
        <v>0</v>
      </c>
      <c r="R15" s="787" t="s">
        <v>309</v>
      </c>
      <c r="S15" s="1061"/>
    </row>
    <row r="16" spans="1:19" ht="20.100000000000001" customHeight="1">
      <c r="A16" s="1071"/>
      <c r="B16" s="783" t="s">
        <v>280</v>
      </c>
      <c r="C16" s="760">
        <v>1</v>
      </c>
      <c r="D16" s="760">
        <v>0</v>
      </c>
      <c r="E16" s="760">
        <v>1</v>
      </c>
      <c r="F16" s="760">
        <v>0</v>
      </c>
      <c r="G16" s="760">
        <v>2</v>
      </c>
      <c r="H16" s="760">
        <v>0</v>
      </c>
      <c r="I16" s="760">
        <v>1</v>
      </c>
      <c r="J16" s="760">
        <v>0</v>
      </c>
      <c r="K16" s="760">
        <v>10</v>
      </c>
      <c r="L16" s="760">
        <v>0</v>
      </c>
      <c r="M16" s="760">
        <v>5</v>
      </c>
      <c r="N16" s="760">
        <v>0</v>
      </c>
      <c r="O16" s="760">
        <f t="shared" si="0"/>
        <v>20</v>
      </c>
      <c r="P16" s="760">
        <f t="shared" si="1"/>
        <v>0</v>
      </c>
      <c r="Q16" s="760">
        <f t="shared" si="2"/>
        <v>20</v>
      </c>
      <c r="R16" s="787" t="s">
        <v>310</v>
      </c>
      <c r="S16" s="1061"/>
    </row>
    <row r="17" spans="1:19" ht="20.100000000000001" customHeight="1">
      <c r="A17" s="1071"/>
      <c r="B17" s="783" t="s">
        <v>281</v>
      </c>
      <c r="C17" s="760">
        <v>0</v>
      </c>
      <c r="D17" s="760">
        <v>5</v>
      </c>
      <c r="E17" s="760">
        <v>1</v>
      </c>
      <c r="F17" s="760">
        <v>2</v>
      </c>
      <c r="G17" s="760">
        <v>0</v>
      </c>
      <c r="H17" s="760">
        <v>0</v>
      </c>
      <c r="I17" s="760">
        <v>0</v>
      </c>
      <c r="J17" s="760">
        <v>2</v>
      </c>
      <c r="K17" s="760">
        <v>6</v>
      </c>
      <c r="L17" s="760">
        <v>12</v>
      </c>
      <c r="M17" s="760">
        <v>5</v>
      </c>
      <c r="N17" s="760">
        <v>3</v>
      </c>
      <c r="O17" s="760">
        <f t="shared" si="0"/>
        <v>12</v>
      </c>
      <c r="P17" s="760">
        <f t="shared" si="1"/>
        <v>24</v>
      </c>
      <c r="Q17" s="760">
        <f t="shared" si="2"/>
        <v>36</v>
      </c>
      <c r="R17" s="787" t="s">
        <v>311</v>
      </c>
      <c r="S17" s="1061"/>
    </row>
    <row r="18" spans="1:19" ht="20.100000000000001" customHeight="1">
      <c r="A18" s="211" t="s">
        <v>63</v>
      </c>
      <c r="B18" s="760"/>
      <c r="C18" s="760">
        <v>0</v>
      </c>
      <c r="D18" s="760">
        <v>0</v>
      </c>
      <c r="E18" s="760">
        <v>0</v>
      </c>
      <c r="F18" s="760">
        <v>0</v>
      </c>
      <c r="G18" s="760">
        <v>0</v>
      </c>
      <c r="H18" s="760">
        <v>0</v>
      </c>
      <c r="I18" s="760">
        <v>0</v>
      </c>
      <c r="J18" s="760">
        <v>0</v>
      </c>
      <c r="K18" s="760">
        <v>0</v>
      </c>
      <c r="L18" s="760">
        <v>0</v>
      </c>
      <c r="M18" s="760">
        <v>0</v>
      </c>
      <c r="N18" s="760">
        <v>0</v>
      </c>
      <c r="O18" s="760">
        <f t="shared" si="0"/>
        <v>0</v>
      </c>
      <c r="P18" s="760">
        <f t="shared" si="1"/>
        <v>0</v>
      </c>
      <c r="Q18" s="760">
        <f t="shared" si="2"/>
        <v>0</v>
      </c>
      <c r="R18" s="1056" t="s">
        <v>297</v>
      </c>
      <c r="S18" s="1056"/>
    </row>
    <row r="19" spans="1:19" ht="20.100000000000001" customHeight="1">
      <c r="A19" s="1081" t="s">
        <v>64</v>
      </c>
      <c r="B19" s="1081"/>
      <c r="C19" s="760">
        <v>0</v>
      </c>
      <c r="D19" s="760">
        <v>0</v>
      </c>
      <c r="E19" s="760">
        <v>1</v>
      </c>
      <c r="F19" s="760">
        <v>0</v>
      </c>
      <c r="G19" s="760">
        <v>0</v>
      </c>
      <c r="H19" s="760">
        <v>5</v>
      </c>
      <c r="I19" s="760">
        <v>0</v>
      </c>
      <c r="J19" s="760">
        <v>0</v>
      </c>
      <c r="K19" s="760">
        <v>4</v>
      </c>
      <c r="L19" s="760">
        <v>5</v>
      </c>
      <c r="M19" s="760">
        <v>0</v>
      </c>
      <c r="N19" s="760">
        <v>1</v>
      </c>
      <c r="O19" s="760">
        <f t="shared" si="0"/>
        <v>5</v>
      </c>
      <c r="P19" s="760">
        <f t="shared" si="1"/>
        <v>11</v>
      </c>
      <c r="Q19" s="760">
        <f t="shared" si="2"/>
        <v>16</v>
      </c>
      <c r="R19" s="1056" t="s">
        <v>186</v>
      </c>
      <c r="S19" s="1056"/>
    </row>
    <row r="20" spans="1:19" ht="20.100000000000001" customHeight="1">
      <c r="A20" s="1081" t="s">
        <v>65</v>
      </c>
      <c r="B20" s="1081"/>
      <c r="C20" s="760">
        <v>0</v>
      </c>
      <c r="D20" s="760">
        <v>0</v>
      </c>
      <c r="E20" s="760">
        <v>0</v>
      </c>
      <c r="F20" s="760">
        <v>0</v>
      </c>
      <c r="G20" s="760">
        <v>0</v>
      </c>
      <c r="H20" s="760">
        <v>3</v>
      </c>
      <c r="I20" s="760">
        <v>0</v>
      </c>
      <c r="J20" s="760">
        <v>1</v>
      </c>
      <c r="K20" s="760">
        <v>0</v>
      </c>
      <c r="L20" s="760">
        <v>6</v>
      </c>
      <c r="M20" s="760">
        <v>0</v>
      </c>
      <c r="N20" s="760">
        <v>2</v>
      </c>
      <c r="O20" s="760">
        <f t="shared" si="0"/>
        <v>0</v>
      </c>
      <c r="P20" s="760">
        <f t="shared" si="1"/>
        <v>12</v>
      </c>
      <c r="Q20" s="760">
        <f t="shared" si="2"/>
        <v>12</v>
      </c>
      <c r="R20" s="1056" t="s">
        <v>187</v>
      </c>
      <c r="S20" s="1056"/>
    </row>
    <row r="21" spans="1:19" ht="20.100000000000001" customHeight="1">
      <c r="A21" s="1081" t="s">
        <v>66</v>
      </c>
      <c r="B21" s="1081"/>
      <c r="C21" s="760">
        <v>7</v>
      </c>
      <c r="D21" s="760">
        <v>9</v>
      </c>
      <c r="E21" s="760">
        <v>2</v>
      </c>
      <c r="F21" s="760">
        <v>0</v>
      </c>
      <c r="G21" s="760">
        <v>3</v>
      </c>
      <c r="H21" s="760">
        <v>2</v>
      </c>
      <c r="I21" s="760">
        <v>9</v>
      </c>
      <c r="J21" s="760">
        <v>2</v>
      </c>
      <c r="K21" s="760">
        <v>7</v>
      </c>
      <c r="L21" s="760">
        <v>5</v>
      </c>
      <c r="M21" s="760">
        <v>0</v>
      </c>
      <c r="N21" s="760">
        <v>1</v>
      </c>
      <c r="O21" s="760">
        <f t="shared" si="0"/>
        <v>28</v>
      </c>
      <c r="P21" s="760">
        <f t="shared" si="1"/>
        <v>19</v>
      </c>
      <c r="Q21" s="760">
        <f t="shared" si="2"/>
        <v>47</v>
      </c>
      <c r="R21" s="1056" t="s">
        <v>303</v>
      </c>
      <c r="S21" s="1056"/>
    </row>
    <row r="22" spans="1:19" ht="20.100000000000001" customHeight="1">
      <c r="A22" s="1081" t="s">
        <v>134</v>
      </c>
      <c r="B22" s="1081"/>
      <c r="C22" s="760">
        <v>15</v>
      </c>
      <c r="D22" s="760">
        <v>1</v>
      </c>
      <c r="E22" s="760">
        <v>7</v>
      </c>
      <c r="F22" s="760">
        <v>1</v>
      </c>
      <c r="G22" s="760">
        <v>6</v>
      </c>
      <c r="H22" s="760">
        <v>0</v>
      </c>
      <c r="I22" s="760">
        <v>16</v>
      </c>
      <c r="J22" s="760">
        <v>0</v>
      </c>
      <c r="K22" s="760">
        <v>42</v>
      </c>
      <c r="L22" s="760">
        <v>0</v>
      </c>
      <c r="M22" s="760">
        <v>4</v>
      </c>
      <c r="N22" s="760">
        <v>0</v>
      </c>
      <c r="O22" s="760">
        <f t="shared" si="0"/>
        <v>90</v>
      </c>
      <c r="P22" s="760">
        <f t="shared" si="1"/>
        <v>2</v>
      </c>
      <c r="Q22" s="760">
        <f t="shared" si="2"/>
        <v>92</v>
      </c>
      <c r="R22" s="1056" t="s">
        <v>304</v>
      </c>
      <c r="S22" s="1056"/>
    </row>
    <row r="23" spans="1:19" ht="20.100000000000001" customHeight="1">
      <c r="A23" s="1081" t="s">
        <v>68</v>
      </c>
      <c r="B23" s="1081"/>
      <c r="C23" s="760">
        <v>4</v>
      </c>
      <c r="D23" s="760">
        <v>4</v>
      </c>
      <c r="E23" s="760">
        <v>5</v>
      </c>
      <c r="F23" s="760">
        <v>0</v>
      </c>
      <c r="G23" s="760">
        <v>0</v>
      </c>
      <c r="H23" s="760">
        <v>11</v>
      </c>
      <c r="I23" s="760">
        <v>0</v>
      </c>
      <c r="J23" s="760">
        <v>2</v>
      </c>
      <c r="K23" s="760">
        <v>0</v>
      </c>
      <c r="L23" s="760">
        <v>14</v>
      </c>
      <c r="M23" s="760">
        <v>0</v>
      </c>
      <c r="N23" s="760">
        <v>0</v>
      </c>
      <c r="O23" s="760">
        <f t="shared" si="0"/>
        <v>9</v>
      </c>
      <c r="P23" s="760">
        <f t="shared" si="1"/>
        <v>31</v>
      </c>
      <c r="Q23" s="760">
        <f t="shared" si="2"/>
        <v>40</v>
      </c>
      <c r="R23" s="1056" t="s">
        <v>305</v>
      </c>
      <c r="S23" s="1056"/>
    </row>
    <row r="24" spans="1:19" ht="20.100000000000001" customHeight="1">
      <c r="A24" s="1081" t="s">
        <v>69</v>
      </c>
      <c r="B24" s="1081"/>
      <c r="C24" s="760">
        <v>6</v>
      </c>
      <c r="D24" s="760">
        <v>5</v>
      </c>
      <c r="E24" s="760">
        <v>5</v>
      </c>
      <c r="F24" s="760">
        <v>2</v>
      </c>
      <c r="G24" s="760">
        <v>4</v>
      </c>
      <c r="H24" s="760">
        <v>2</v>
      </c>
      <c r="I24" s="760">
        <v>1</v>
      </c>
      <c r="J24" s="760">
        <v>0</v>
      </c>
      <c r="K24" s="760">
        <v>2</v>
      </c>
      <c r="L24" s="760">
        <v>6</v>
      </c>
      <c r="M24" s="760">
        <v>1</v>
      </c>
      <c r="N24" s="760">
        <v>1</v>
      </c>
      <c r="O24" s="760">
        <f t="shared" si="0"/>
        <v>19</v>
      </c>
      <c r="P24" s="760">
        <f t="shared" si="1"/>
        <v>16</v>
      </c>
      <c r="Q24" s="760">
        <f t="shared" si="2"/>
        <v>35</v>
      </c>
      <c r="R24" s="1056" t="s">
        <v>191</v>
      </c>
      <c r="S24" s="1056"/>
    </row>
    <row r="25" spans="1:19" ht="20.100000000000001" customHeight="1">
      <c r="A25" s="1081" t="s">
        <v>70</v>
      </c>
      <c r="B25" s="1081"/>
      <c r="C25" s="760">
        <v>0</v>
      </c>
      <c r="D25" s="760">
        <v>0</v>
      </c>
      <c r="E25" s="760">
        <v>0</v>
      </c>
      <c r="F25" s="760">
        <v>0</v>
      </c>
      <c r="G25" s="760">
        <v>0</v>
      </c>
      <c r="H25" s="760">
        <v>0</v>
      </c>
      <c r="I25" s="760">
        <v>0</v>
      </c>
      <c r="J25" s="760">
        <v>0</v>
      </c>
      <c r="K25" s="760">
        <v>0</v>
      </c>
      <c r="L25" s="760">
        <v>0</v>
      </c>
      <c r="M25" s="760">
        <v>0</v>
      </c>
      <c r="N25" s="760">
        <v>0</v>
      </c>
      <c r="O25" s="760">
        <f t="shared" si="0"/>
        <v>0</v>
      </c>
      <c r="P25" s="760">
        <f t="shared" si="1"/>
        <v>0</v>
      </c>
      <c r="Q25" s="760">
        <f t="shared" si="2"/>
        <v>0</v>
      </c>
      <c r="R25" s="1056" t="s">
        <v>192</v>
      </c>
      <c r="S25" s="1056"/>
    </row>
    <row r="26" spans="1:19" ht="20.100000000000001" customHeight="1">
      <c r="A26" s="1081" t="s">
        <v>71</v>
      </c>
      <c r="B26" s="1081"/>
      <c r="C26" s="760">
        <v>0</v>
      </c>
      <c r="D26" s="760">
        <v>1</v>
      </c>
      <c r="E26" s="760">
        <v>0</v>
      </c>
      <c r="F26" s="760">
        <v>0</v>
      </c>
      <c r="G26" s="760">
        <v>0</v>
      </c>
      <c r="H26" s="760">
        <v>1</v>
      </c>
      <c r="I26" s="760">
        <v>0</v>
      </c>
      <c r="J26" s="760">
        <v>4</v>
      </c>
      <c r="K26" s="760">
        <v>0</v>
      </c>
      <c r="L26" s="760">
        <v>5</v>
      </c>
      <c r="M26" s="760">
        <v>0</v>
      </c>
      <c r="N26" s="760">
        <v>0</v>
      </c>
      <c r="O26" s="760">
        <f t="shared" si="0"/>
        <v>0</v>
      </c>
      <c r="P26" s="760">
        <f t="shared" si="1"/>
        <v>11</v>
      </c>
      <c r="Q26" s="760">
        <f t="shared" si="2"/>
        <v>11</v>
      </c>
      <c r="R26" s="1056" t="s">
        <v>193</v>
      </c>
      <c r="S26" s="1056"/>
    </row>
    <row r="27" spans="1:19" ht="20.100000000000001" customHeight="1" thickBot="1">
      <c r="A27" s="1202" t="s">
        <v>72</v>
      </c>
      <c r="B27" s="1202"/>
      <c r="C27" s="771">
        <v>1</v>
      </c>
      <c r="D27" s="771">
        <v>2</v>
      </c>
      <c r="E27" s="771">
        <v>2</v>
      </c>
      <c r="F27" s="771">
        <v>2</v>
      </c>
      <c r="G27" s="771">
        <v>0</v>
      </c>
      <c r="H27" s="771">
        <v>2</v>
      </c>
      <c r="I27" s="771">
        <v>0</v>
      </c>
      <c r="J27" s="771">
        <v>0</v>
      </c>
      <c r="K27" s="771">
        <v>9</v>
      </c>
      <c r="L27" s="771">
        <v>4</v>
      </c>
      <c r="M27" s="771">
        <v>0</v>
      </c>
      <c r="N27" s="771">
        <v>5</v>
      </c>
      <c r="O27" s="771">
        <f t="shared" si="0"/>
        <v>12</v>
      </c>
      <c r="P27" s="771">
        <f t="shared" si="1"/>
        <v>15</v>
      </c>
      <c r="Q27" s="771">
        <f t="shared" si="2"/>
        <v>27</v>
      </c>
      <c r="R27" s="1185" t="s">
        <v>298</v>
      </c>
      <c r="S27" s="1185"/>
    </row>
    <row r="28" spans="1:19" ht="20.100000000000001" customHeight="1" thickBot="1">
      <c r="A28" s="1201" t="s">
        <v>32</v>
      </c>
      <c r="B28" s="1201"/>
      <c r="C28" s="776">
        <f>SUM(C8:C27)</f>
        <v>36</v>
      </c>
      <c r="D28" s="776">
        <f t="shared" ref="D28:Q28" si="3">SUM(D8:D27)</f>
        <v>49</v>
      </c>
      <c r="E28" s="776">
        <f t="shared" si="3"/>
        <v>25</v>
      </c>
      <c r="F28" s="776">
        <f t="shared" si="3"/>
        <v>9</v>
      </c>
      <c r="G28" s="776">
        <f t="shared" si="3"/>
        <v>19</v>
      </c>
      <c r="H28" s="776">
        <f t="shared" si="3"/>
        <v>29</v>
      </c>
      <c r="I28" s="776">
        <f t="shared" si="3"/>
        <v>38</v>
      </c>
      <c r="J28" s="776">
        <f t="shared" si="3"/>
        <v>19</v>
      </c>
      <c r="K28" s="776">
        <f t="shared" si="3"/>
        <v>100</v>
      </c>
      <c r="L28" s="776">
        <f t="shared" si="3"/>
        <v>90</v>
      </c>
      <c r="M28" s="776">
        <f t="shared" si="3"/>
        <v>21</v>
      </c>
      <c r="N28" s="776">
        <f t="shared" si="3"/>
        <v>16</v>
      </c>
      <c r="O28" s="776">
        <f t="shared" si="3"/>
        <v>239</v>
      </c>
      <c r="P28" s="776">
        <f t="shared" si="3"/>
        <v>212</v>
      </c>
      <c r="Q28" s="776">
        <f t="shared" si="3"/>
        <v>451</v>
      </c>
      <c r="R28" s="1187" t="s">
        <v>175</v>
      </c>
      <c r="S28" s="1187"/>
    </row>
    <row r="29" spans="1:19" ht="13.5" thickTop="1">
      <c r="R29" s="441"/>
      <c r="S29" s="441"/>
    </row>
    <row r="30" spans="1:19">
      <c r="R30" s="441"/>
      <c r="S30" s="441"/>
    </row>
    <row r="31" spans="1:19">
      <c r="R31" s="441"/>
      <c r="S31" s="441"/>
    </row>
    <row r="32" spans="1:19">
      <c r="R32" s="441"/>
      <c r="S32" s="441"/>
    </row>
    <row r="33" spans="18:19">
      <c r="R33" s="441"/>
      <c r="S33" s="441"/>
    </row>
    <row r="34" spans="18:19">
      <c r="R34" s="441"/>
      <c r="S34" s="441"/>
    </row>
    <row r="35" spans="18:19">
      <c r="R35" s="441"/>
      <c r="S35" s="441"/>
    </row>
    <row r="36" spans="18:19">
      <c r="R36" s="441"/>
      <c r="S36" s="441"/>
    </row>
    <row r="37" spans="18:19">
      <c r="R37" s="441"/>
      <c r="S37" s="441"/>
    </row>
    <row r="38" spans="18:19">
      <c r="R38" s="441"/>
      <c r="S38" s="441"/>
    </row>
    <row r="39" spans="18:19">
      <c r="R39" s="441"/>
      <c r="S39" s="441"/>
    </row>
    <row r="40" spans="18:19">
      <c r="R40" s="441"/>
      <c r="S40" s="441"/>
    </row>
    <row r="41" spans="18:19">
      <c r="R41" s="441"/>
      <c r="S41" s="441"/>
    </row>
    <row r="42" spans="18:19">
      <c r="R42" s="441"/>
      <c r="S42" s="441"/>
    </row>
    <row r="43" spans="18:19">
      <c r="R43" s="441"/>
      <c r="S43" s="441"/>
    </row>
    <row r="44" spans="18:19">
      <c r="R44" s="441"/>
      <c r="S44" s="441"/>
    </row>
    <row r="90" spans="3:15"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</row>
    <row r="91" spans="3:15"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</row>
    <row r="92" spans="3:15"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</row>
    <row r="93" spans="3:15"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</row>
  </sheetData>
  <mergeCells count="51">
    <mergeCell ref="A28:B28"/>
    <mergeCell ref="R28:S28"/>
    <mergeCell ref="A27:B27"/>
    <mergeCell ref="A26:B26"/>
    <mergeCell ref="R26:S26"/>
    <mergeCell ref="R27:S27"/>
    <mergeCell ref="A25:B25"/>
    <mergeCell ref="A24:B24"/>
    <mergeCell ref="R24:S24"/>
    <mergeCell ref="A23:B23"/>
    <mergeCell ref="A22:B22"/>
    <mergeCell ref="R22:S22"/>
    <mergeCell ref="R23:S23"/>
    <mergeCell ref="R25:S25"/>
    <mergeCell ref="A21:B21"/>
    <mergeCell ref="A20:B20"/>
    <mergeCell ref="R20:S20"/>
    <mergeCell ref="A19:B19"/>
    <mergeCell ref="A12:A17"/>
    <mergeCell ref="S12:S17"/>
    <mergeCell ref="R19:S19"/>
    <mergeCell ref="R21:S21"/>
    <mergeCell ref="R18:S18"/>
    <mergeCell ref="R10:S10"/>
    <mergeCell ref="A9:B9"/>
    <mergeCell ref="R9:S9"/>
    <mergeCell ref="R11:S11"/>
    <mergeCell ref="R8:S8"/>
    <mergeCell ref="E5:F5"/>
    <mergeCell ref="G5:H5"/>
    <mergeCell ref="I5:J5"/>
    <mergeCell ref="K5:L5"/>
    <mergeCell ref="A11:B11"/>
    <mergeCell ref="A10:B10"/>
    <mergeCell ref="A8:B8"/>
    <mergeCell ref="R4:S7"/>
    <mergeCell ref="A2:S2"/>
    <mergeCell ref="A3:B3"/>
    <mergeCell ref="R3:S3"/>
    <mergeCell ref="A1:S1"/>
    <mergeCell ref="M5:N5"/>
    <mergeCell ref="O5:Q5"/>
    <mergeCell ref="A4:B7"/>
    <mergeCell ref="C4:D4"/>
    <mergeCell ref="E4:F4"/>
    <mergeCell ref="G4:H4"/>
    <mergeCell ref="I4:J4"/>
    <mergeCell ref="K4:L4"/>
    <mergeCell ref="M4:N4"/>
    <mergeCell ref="O4:Q4"/>
    <mergeCell ref="C5:D5"/>
  </mergeCells>
  <printOptions horizontalCentered="1"/>
  <pageMargins left="0.5" right="0.5" top="1" bottom="0.75" header="1" footer="0.75"/>
  <pageSetup paperSize="9" scale="80" firstPageNumber="110" orientation="landscape" useFirstPageNumber="1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1"/>
  </sheetPr>
  <dimension ref="A1:S93"/>
  <sheetViews>
    <sheetView rightToLeft="1" view="pageBreakPreview" zoomScale="80" zoomScaleSheetLayoutView="80" workbookViewId="0">
      <selection activeCell="C6" sqref="C6:Q7"/>
    </sheetView>
  </sheetViews>
  <sheetFormatPr defaultRowHeight="12.75"/>
  <cols>
    <col min="1" max="1" width="4.28515625" style="159" customWidth="1"/>
    <col min="2" max="2" width="14.140625" style="159" customWidth="1"/>
    <col min="3" max="3" width="7.28515625" style="159" customWidth="1"/>
    <col min="4" max="4" width="6.42578125" style="159" customWidth="1"/>
    <col min="5" max="5" width="7.28515625" style="159" customWidth="1"/>
    <col min="6" max="6" width="9.85546875" style="159" customWidth="1"/>
    <col min="7" max="7" width="7.28515625" style="159" customWidth="1"/>
    <col min="8" max="8" width="8" style="159" customWidth="1"/>
    <col min="9" max="9" width="6.5703125" style="159" customWidth="1"/>
    <col min="10" max="10" width="9.28515625" style="159" customWidth="1"/>
    <col min="11" max="11" width="7.85546875" style="159" customWidth="1"/>
    <col min="12" max="12" width="7" style="159" customWidth="1"/>
    <col min="13" max="13" width="8.140625" style="159" customWidth="1"/>
    <col min="14" max="14" width="8.5703125" style="159" customWidth="1"/>
    <col min="15" max="16" width="8.28515625" style="159" customWidth="1"/>
    <col min="17" max="17" width="7.42578125" style="159" customWidth="1"/>
    <col min="18" max="18" width="15.28515625" style="159" customWidth="1"/>
    <col min="19" max="19" width="4.42578125" style="159" customWidth="1"/>
    <col min="20" max="16384" width="9.140625" style="159"/>
  </cols>
  <sheetData>
    <row r="1" spans="1:19" ht="29.25" customHeight="1">
      <c r="A1" s="1138" t="s">
        <v>932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4.75" customHeight="1">
      <c r="A2" s="1139" t="s">
        <v>933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9.5" customHeight="1" thickBot="1">
      <c r="A3" s="1048" t="s">
        <v>1292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208"/>
      <c r="Q3" s="208"/>
      <c r="R3" s="1365" t="s">
        <v>1293</v>
      </c>
      <c r="S3" s="1365"/>
    </row>
    <row r="4" spans="1:19" ht="24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21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25" customHeight="1">
      <c r="A8" s="1137" t="s">
        <v>52</v>
      </c>
      <c r="B8" s="1137"/>
      <c r="C8" s="757">
        <v>0</v>
      </c>
      <c r="D8" s="757">
        <v>0</v>
      </c>
      <c r="E8" s="757">
        <v>0</v>
      </c>
      <c r="F8" s="757">
        <v>0</v>
      </c>
      <c r="G8" s="757">
        <v>0</v>
      </c>
      <c r="H8" s="757">
        <v>0</v>
      </c>
      <c r="I8" s="757">
        <v>0</v>
      </c>
      <c r="J8" s="757">
        <v>0</v>
      </c>
      <c r="K8" s="757">
        <v>0</v>
      </c>
      <c r="L8" s="757">
        <v>0</v>
      </c>
      <c r="M8" s="757">
        <v>0</v>
      </c>
      <c r="N8" s="757">
        <v>0</v>
      </c>
      <c r="O8" s="757">
        <f>SUM(C8,E8,G8,I8,K8,M8)</f>
        <v>0</v>
      </c>
      <c r="P8" s="757">
        <f>SUM(D8,F8,H8,J8,L8,N8)</f>
        <v>0</v>
      </c>
      <c r="Q8" s="757">
        <f>SUM(O8:P8)</f>
        <v>0</v>
      </c>
      <c r="R8" s="1058" t="s">
        <v>671</v>
      </c>
      <c r="S8" s="1058"/>
    </row>
    <row r="9" spans="1:19" ht="20.25" customHeight="1">
      <c r="A9" s="1081" t="s">
        <v>53</v>
      </c>
      <c r="B9" s="1081"/>
      <c r="C9" s="760">
        <v>0</v>
      </c>
      <c r="D9" s="760">
        <v>0</v>
      </c>
      <c r="E9" s="760">
        <v>0</v>
      </c>
      <c r="F9" s="760">
        <v>0</v>
      </c>
      <c r="G9" s="760">
        <v>0</v>
      </c>
      <c r="H9" s="760">
        <v>0</v>
      </c>
      <c r="I9" s="760">
        <v>0</v>
      </c>
      <c r="J9" s="760">
        <v>0</v>
      </c>
      <c r="K9" s="760">
        <v>0</v>
      </c>
      <c r="L9" s="760">
        <v>0</v>
      </c>
      <c r="M9" s="760">
        <v>0</v>
      </c>
      <c r="N9" s="760">
        <v>0</v>
      </c>
      <c r="O9" s="760">
        <f t="shared" ref="O9:O27" si="0">SUM(C9,E9,G9,I9,K9,M9)</f>
        <v>0</v>
      </c>
      <c r="P9" s="760">
        <f t="shared" ref="P9:P27" si="1">SUM(D9,F9,H9,J9,L9,N9)</f>
        <v>0</v>
      </c>
      <c r="Q9" s="760">
        <f t="shared" ref="Q9:Q27" si="2">SUM(O9:P9)</f>
        <v>0</v>
      </c>
      <c r="R9" s="1059" t="s">
        <v>302</v>
      </c>
      <c r="S9" s="1059"/>
    </row>
    <row r="10" spans="1:19" ht="20.25" customHeight="1">
      <c r="A10" s="1081" t="s">
        <v>54</v>
      </c>
      <c r="B10" s="1081"/>
      <c r="C10" s="760">
        <v>0</v>
      </c>
      <c r="D10" s="760">
        <v>8</v>
      </c>
      <c r="E10" s="760">
        <v>0</v>
      </c>
      <c r="F10" s="760">
        <v>0</v>
      </c>
      <c r="G10" s="760">
        <v>0</v>
      </c>
      <c r="H10" s="760">
        <v>3</v>
      </c>
      <c r="I10" s="760">
        <v>0</v>
      </c>
      <c r="J10" s="760">
        <v>1</v>
      </c>
      <c r="K10" s="760">
        <v>0</v>
      </c>
      <c r="L10" s="760">
        <v>18</v>
      </c>
      <c r="M10" s="760">
        <v>0</v>
      </c>
      <c r="N10" s="760">
        <v>0</v>
      </c>
      <c r="O10" s="760">
        <f t="shared" si="0"/>
        <v>0</v>
      </c>
      <c r="P10" s="760">
        <f t="shared" si="1"/>
        <v>30</v>
      </c>
      <c r="Q10" s="760">
        <f t="shared" si="2"/>
        <v>30</v>
      </c>
      <c r="R10" s="1056" t="s">
        <v>184</v>
      </c>
      <c r="S10" s="1056"/>
    </row>
    <row r="11" spans="1:19" ht="20.25" customHeight="1">
      <c r="A11" s="1081" t="s">
        <v>55</v>
      </c>
      <c r="B11" s="1081"/>
      <c r="C11" s="760">
        <v>0</v>
      </c>
      <c r="D11" s="760">
        <v>0</v>
      </c>
      <c r="E11" s="760">
        <v>0</v>
      </c>
      <c r="F11" s="760">
        <v>0</v>
      </c>
      <c r="G11" s="760">
        <v>0</v>
      </c>
      <c r="H11" s="760">
        <v>0</v>
      </c>
      <c r="I11" s="760">
        <v>0</v>
      </c>
      <c r="J11" s="760">
        <v>3</v>
      </c>
      <c r="K11" s="760">
        <v>0</v>
      </c>
      <c r="L11" s="760">
        <v>3</v>
      </c>
      <c r="M11" s="760">
        <v>1</v>
      </c>
      <c r="N11" s="760">
        <v>2</v>
      </c>
      <c r="O11" s="760">
        <f t="shared" si="0"/>
        <v>1</v>
      </c>
      <c r="P11" s="760">
        <f t="shared" si="1"/>
        <v>8</v>
      </c>
      <c r="Q11" s="760">
        <f t="shared" si="2"/>
        <v>9</v>
      </c>
      <c r="R11" s="1056" t="s">
        <v>185</v>
      </c>
      <c r="S11" s="1056"/>
    </row>
    <row r="12" spans="1:19" ht="20.25" customHeight="1">
      <c r="A12" s="1071" t="s">
        <v>313</v>
      </c>
      <c r="B12" s="783" t="s">
        <v>282</v>
      </c>
      <c r="C12" s="760">
        <v>0</v>
      </c>
      <c r="D12" s="760">
        <v>8</v>
      </c>
      <c r="E12" s="760">
        <v>0</v>
      </c>
      <c r="F12" s="760">
        <v>0</v>
      </c>
      <c r="G12" s="760">
        <v>0</v>
      </c>
      <c r="H12" s="760">
        <v>0</v>
      </c>
      <c r="I12" s="760">
        <v>0</v>
      </c>
      <c r="J12" s="760">
        <v>3</v>
      </c>
      <c r="K12" s="760">
        <v>0</v>
      </c>
      <c r="L12" s="760">
        <v>5</v>
      </c>
      <c r="M12" s="760">
        <v>0</v>
      </c>
      <c r="N12" s="760">
        <v>0</v>
      </c>
      <c r="O12" s="760">
        <f t="shared" si="0"/>
        <v>0</v>
      </c>
      <c r="P12" s="760">
        <f t="shared" si="1"/>
        <v>16</v>
      </c>
      <c r="Q12" s="760">
        <f t="shared" si="2"/>
        <v>16</v>
      </c>
      <c r="R12" s="787" t="s">
        <v>306</v>
      </c>
      <c r="S12" s="1061" t="s">
        <v>173</v>
      </c>
    </row>
    <row r="13" spans="1:19" ht="20.25" customHeight="1">
      <c r="A13" s="1071"/>
      <c r="B13" s="783" t="s">
        <v>283</v>
      </c>
      <c r="C13" s="760">
        <v>0</v>
      </c>
      <c r="D13" s="760">
        <v>0</v>
      </c>
      <c r="E13" s="760">
        <v>0</v>
      </c>
      <c r="F13" s="760">
        <v>0</v>
      </c>
      <c r="G13" s="760">
        <v>0</v>
      </c>
      <c r="H13" s="760">
        <v>0</v>
      </c>
      <c r="I13" s="760">
        <v>0</v>
      </c>
      <c r="J13" s="760">
        <v>0</v>
      </c>
      <c r="K13" s="760">
        <v>0</v>
      </c>
      <c r="L13" s="760">
        <v>5</v>
      </c>
      <c r="M13" s="760">
        <v>0</v>
      </c>
      <c r="N13" s="760">
        <v>0</v>
      </c>
      <c r="O13" s="760">
        <f t="shared" si="0"/>
        <v>0</v>
      </c>
      <c r="P13" s="760">
        <f t="shared" si="1"/>
        <v>5</v>
      </c>
      <c r="Q13" s="760">
        <f t="shared" si="2"/>
        <v>5</v>
      </c>
      <c r="R13" s="787" t="s">
        <v>307</v>
      </c>
      <c r="S13" s="1061"/>
    </row>
    <row r="14" spans="1:19" ht="20.25" customHeight="1">
      <c r="A14" s="1071"/>
      <c r="B14" s="783" t="s">
        <v>284</v>
      </c>
      <c r="C14" s="760">
        <v>1</v>
      </c>
      <c r="D14" s="760">
        <v>2</v>
      </c>
      <c r="E14" s="760">
        <v>1</v>
      </c>
      <c r="F14" s="760">
        <v>0</v>
      </c>
      <c r="G14" s="760">
        <v>2</v>
      </c>
      <c r="H14" s="760">
        <v>0</v>
      </c>
      <c r="I14" s="760">
        <v>10</v>
      </c>
      <c r="J14" s="760">
        <v>0</v>
      </c>
      <c r="K14" s="760">
        <v>10</v>
      </c>
      <c r="L14" s="760">
        <v>0</v>
      </c>
      <c r="M14" s="760">
        <v>4</v>
      </c>
      <c r="N14" s="760">
        <v>0</v>
      </c>
      <c r="O14" s="760">
        <f t="shared" si="0"/>
        <v>28</v>
      </c>
      <c r="P14" s="760">
        <f t="shared" si="1"/>
        <v>2</v>
      </c>
      <c r="Q14" s="760">
        <f t="shared" si="2"/>
        <v>30</v>
      </c>
      <c r="R14" s="787" t="s">
        <v>308</v>
      </c>
      <c r="S14" s="1061"/>
    </row>
    <row r="15" spans="1:19" ht="20.25" customHeight="1">
      <c r="A15" s="1071"/>
      <c r="B15" s="783" t="s">
        <v>279</v>
      </c>
      <c r="C15" s="760">
        <v>0</v>
      </c>
      <c r="D15" s="760">
        <v>0</v>
      </c>
      <c r="E15" s="760">
        <v>0</v>
      </c>
      <c r="F15" s="760">
        <v>0</v>
      </c>
      <c r="G15" s="760">
        <v>0</v>
      </c>
      <c r="H15" s="760">
        <v>0</v>
      </c>
      <c r="I15" s="760">
        <v>0</v>
      </c>
      <c r="J15" s="760">
        <v>0</v>
      </c>
      <c r="K15" s="760">
        <v>0</v>
      </c>
      <c r="L15" s="760">
        <v>0</v>
      </c>
      <c r="M15" s="760">
        <v>0</v>
      </c>
      <c r="N15" s="760">
        <v>0</v>
      </c>
      <c r="O15" s="760">
        <f t="shared" si="0"/>
        <v>0</v>
      </c>
      <c r="P15" s="760">
        <f t="shared" si="1"/>
        <v>0</v>
      </c>
      <c r="Q15" s="760">
        <f t="shared" si="2"/>
        <v>0</v>
      </c>
      <c r="R15" s="787" t="s">
        <v>309</v>
      </c>
      <c r="S15" s="1061"/>
    </row>
    <row r="16" spans="1:19" ht="20.25" customHeight="1">
      <c r="A16" s="1071"/>
      <c r="B16" s="783" t="s">
        <v>280</v>
      </c>
      <c r="C16" s="760">
        <v>0</v>
      </c>
      <c r="D16" s="760">
        <v>0</v>
      </c>
      <c r="E16" s="760">
        <v>1</v>
      </c>
      <c r="F16" s="760">
        <v>0</v>
      </c>
      <c r="G16" s="760">
        <v>2</v>
      </c>
      <c r="H16" s="760">
        <v>0</v>
      </c>
      <c r="I16" s="760">
        <v>1</v>
      </c>
      <c r="J16" s="760">
        <v>0</v>
      </c>
      <c r="K16" s="760">
        <v>10</v>
      </c>
      <c r="L16" s="760">
        <v>0</v>
      </c>
      <c r="M16" s="760">
        <v>5</v>
      </c>
      <c r="N16" s="760">
        <v>0</v>
      </c>
      <c r="O16" s="760">
        <f t="shared" si="0"/>
        <v>19</v>
      </c>
      <c r="P16" s="760">
        <f t="shared" si="1"/>
        <v>0</v>
      </c>
      <c r="Q16" s="760">
        <f t="shared" si="2"/>
        <v>19</v>
      </c>
      <c r="R16" s="787" t="s">
        <v>310</v>
      </c>
      <c r="S16" s="1061"/>
    </row>
    <row r="17" spans="1:19" ht="20.25" customHeight="1">
      <c r="A17" s="1071"/>
      <c r="B17" s="783" t="s">
        <v>281</v>
      </c>
      <c r="C17" s="760">
        <v>0</v>
      </c>
      <c r="D17" s="760">
        <v>1</v>
      </c>
      <c r="E17" s="760">
        <v>0</v>
      </c>
      <c r="F17" s="760">
        <v>0</v>
      </c>
      <c r="G17" s="760">
        <v>0</v>
      </c>
      <c r="H17" s="760">
        <v>0</v>
      </c>
      <c r="I17" s="760">
        <v>0</v>
      </c>
      <c r="J17" s="760">
        <v>2</v>
      </c>
      <c r="K17" s="760">
        <v>6</v>
      </c>
      <c r="L17" s="760">
        <v>12</v>
      </c>
      <c r="M17" s="760">
        <v>4</v>
      </c>
      <c r="N17" s="760">
        <v>3</v>
      </c>
      <c r="O17" s="760">
        <f t="shared" si="0"/>
        <v>10</v>
      </c>
      <c r="P17" s="760">
        <f t="shared" si="1"/>
        <v>18</v>
      </c>
      <c r="Q17" s="760">
        <f t="shared" si="2"/>
        <v>28</v>
      </c>
      <c r="R17" s="787" t="s">
        <v>311</v>
      </c>
      <c r="S17" s="1061"/>
    </row>
    <row r="18" spans="1:19" ht="20.25" customHeight="1">
      <c r="A18" s="760" t="s">
        <v>63</v>
      </c>
      <c r="B18" s="109"/>
      <c r="C18" s="760">
        <v>0</v>
      </c>
      <c r="D18" s="760">
        <v>0</v>
      </c>
      <c r="E18" s="760">
        <v>0</v>
      </c>
      <c r="F18" s="760">
        <v>0</v>
      </c>
      <c r="G18" s="760">
        <v>0</v>
      </c>
      <c r="H18" s="760">
        <v>0</v>
      </c>
      <c r="I18" s="760">
        <v>0</v>
      </c>
      <c r="J18" s="760">
        <v>0</v>
      </c>
      <c r="K18" s="760">
        <v>0</v>
      </c>
      <c r="L18" s="760">
        <v>0</v>
      </c>
      <c r="M18" s="760">
        <v>0</v>
      </c>
      <c r="N18" s="760">
        <v>0</v>
      </c>
      <c r="O18" s="760">
        <f t="shared" si="0"/>
        <v>0</v>
      </c>
      <c r="P18" s="760">
        <f t="shared" si="1"/>
        <v>0</v>
      </c>
      <c r="Q18" s="760">
        <f t="shared" si="2"/>
        <v>0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760">
        <v>0</v>
      </c>
      <c r="D19" s="760">
        <v>0</v>
      </c>
      <c r="E19" s="760">
        <v>1</v>
      </c>
      <c r="F19" s="760">
        <v>0</v>
      </c>
      <c r="G19" s="760">
        <v>0</v>
      </c>
      <c r="H19" s="760">
        <v>4</v>
      </c>
      <c r="I19" s="760">
        <v>0</v>
      </c>
      <c r="J19" s="760">
        <v>0</v>
      </c>
      <c r="K19" s="760">
        <v>4</v>
      </c>
      <c r="L19" s="760">
        <v>2</v>
      </c>
      <c r="M19" s="760">
        <v>0</v>
      </c>
      <c r="N19" s="760">
        <v>0</v>
      </c>
      <c r="O19" s="760">
        <f t="shared" si="0"/>
        <v>5</v>
      </c>
      <c r="P19" s="760">
        <f t="shared" si="1"/>
        <v>6</v>
      </c>
      <c r="Q19" s="760">
        <f t="shared" si="2"/>
        <v>11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760">
        <v>0</v>
      </c>
      <c r="D20" s="760">
        <v>0</v>
      </c>
      <c r="E20" s="760">
        <v>0</v>
      </c>
      <c r="F20" s="760">
        <v>0</v>
      </c>
      <c r="G20" s="760">
        <v>0</v>
      </c>
      <c r="H20" s="760">
        <v>3</v>
      </c>
      <c r="I20" s="760">
        <v>0</v>
      </c>
      <c r="J20" s="760">
        <v>1</v>
      </c>
      <c r="K20" s="760">
        <v>0</v>
      </c>
      <c r="L20" s="760">
        <v>6</v>
      </c>
      <c r="M20" s="760">
        <v>0</v>
      </c>
      <c r="N20" s="760">
        <v>2</v>
      </c>
      <c r="O20" s="760">
        <f t="shared" si="0"/>
        <v>0</v>
      </c>
      <c r="P20" s="760">
        <f t="shared" si="1"/>
        <v>12</v>
      </c>
      <c r="Q20" s="760">
        <f t="shared" si="2"/>
        <v>12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760">
        <v>5</v>
      </c>
      <c r="D21" s="760">
        <v>3</v>
      </c>
      <c r="E21" s="760">
        <v>2</v>
      </c>
      <c r="F21" s="760">
        <v>0</v>
      </c>
      <c r="G21" s="760">
        <v>2</v>
      </c>
      <c r="H21" s="760">
        <v>2</v>
      </c>
      <c r="I21" s="760">
        <v>8</v>
      </c>
      <c r="J21" s="760">
        <v>2</v>
      </c>
      <c r="K21" s="760">
        <v>7</v>
      </c>
      <c r="L21" s="760">
        <v>5</v>
      </c>
      <c r="M21" s="760">
        <v>0</v>
      </c>
      <c r="N21" s="760">
        <v>0</v>
      </c>
      <c r="O21" s="760">
        <f t="shared" si="0"/>
        <v>24</v>
      </c>
      <c r="P21" s="760">
        <f t="shared" si="1"/>
        <v>12</v>
      </c>
      <c r="Q21" s="760">
        <f t="shared" si="2"/>
        <v>36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760">
        <v>10</v>
      </c>
      <c r="D22" s="760">
        <v>0</v>
      </c>
      <c r="E22" s="760">
        <v>5</v>
      </c>
      <c r="F22" s="760">
        <v>0</v>
      </c>
      <c r="G22" s="760">
        <v>3</v>
      </c>
      <c r="H22" s="760">
        <v>0</v>
      </c>
      <c r="I22" s="760">
        <v>11</v>
      </c>
      <c r="J22" s="760">
        <v>0</v>
      </c>
      <c r="K22" s="760">
        <v>35</v>
      </c>
      <c r="L22" s="760">
        <v>0</v>
      </c>
      <c r="M22" s="760">
        <v>1</v>
      </c>
      <c r="N22" s="760">
        <v>0</v>
      </c>
      <c r="O22" s="760">
        <f t="shared" si="0"/>
        <v>65</v>
      </c>
      <c r="P22" s="760">
        <f t="shared" si="1"/>
        <v>0</v>
      </c>
      <c r="Q22" s="760">
        <f t="shared" si="2"/>
        <v>65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760">
        <v>0</v>
      </c>
      <c r="D23" s="760">
        <v>3</v>
      </c>
      <c r="E23" s="760">
        <v>0</v>
      </c>
      <c r="F23" s="760">
        <v>0</v>
      </c>
      <c r="G23" s="760">
        <v>0</v>
      </c>
      <c r="H23" s="760">
        <v>9</v>
      </c>
      <c r="I23" s="760">
        <v>0</v>
      </c>
      <c r="J23" s="760">
        <v>2</v>
      </c>
      <c r="K23" s="760">
        <v>0</v>
      </c>
      <c r="L23" s="760">
        <v>12</v>
      </c>
      <c r="M23" s="760">
        <v>0</v>
      </c>
      <c r="N23" s="760">
        <v>0</v>
      </c>
      <c r="O23" s="760">
        <f t="shared" si="0"/>
        <v>0</v>
      </c>
      <c r="P23" s="760">
        <f t="shared" si="1"/>
        <v>26</v>
      </c>
      <c r="Q23" s="760">
        <f t="shared" si="2"/>
        <v>26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760">
        <v>6</v>
      </c>
      <c r="D24" s="760">
        <v>5</v>
      </c>
      <c r="E24" s="760">
        <v>2</v>
      </c>
      <c r="F24" s="760">
        <v>1</v>
      </c>
      <c r="G24" s="760">
        <v>4</v>
      </c>
      <c r="H24" s="760">
        <v>1</v>
      </c>
      <c r="I24" s="760">
        <v>1</v>
      </c>
      <c r="J24" s="760">
        <v>0</v>
      </c>
      <c r="K24" s="760">
        <v>1</v>
      </c>
      <c r="L24" s="760">
        <v>3</v>
      </c>
      <c r="M24" s="760">
        <v>0</v>
      </c>
      <c r="N24" s="760">
        <v>0</v>
      </c>
      <c r="O24" s="760">
        <f t="shared" si="0"/>
        <v>14</v>
      </c>
      <c r="P24" s="760">
        <f t="shared" si="1"/>
        <v>10</v>
      </c>
      <c r="Q24" s="760">
        <f t="shared" si="2"/>
        <v>24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760">
        <v>0</v>
      </c>
      <c r="D25" s="760">
        <v>0</v>
      </c>
      <c r="E25" s="760">
        <v>0</v>
      </c>
      <c r="F25" s="760">
        <v>0</v>
      </c>
      <c r="G25" s="760">
        <v>0</v>
      </c>
      <c r="H25" s="760">
        <v>0</v>
      </c>
      <c r="I25" s="760">
        <v>0</v>
      </c>
      <c r="J25" s="760">
        <v>0</v>
      </c>
      <c r="K25" s="760">
        <v>0</v>
      </c>
      <c r="L25" s="760">
        <v>0</v>
      </c>
      <c r="M25" s="760">
        <v>0</v>
      </c>
      <c r="N25" s="760">
        <v>0</v>
      </c>
      <c r="O25" s="760">
        <f t="shared" si="0"/>
        <v>0</v>
      </c>
      <c r="P25" s="760">
        <f t="shared" si="1"/>
        <v>0</v>
      </c>
      <c r="Q25" s="760">
        <f t="shared" si="2"/>
        <v>0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760">
        <v>0</v>
      </c>
      <c r="D26" s="760">
        <v>1</v>
      </c>
      <c r="E26" s="760">
        <v>0</v>
      </c>
      <c r="F26" s="760">
        <v>0</v>
      </c>
      <c r="G26" s="760">
        <v>0</v>
      </c>
      <c r="H26" s="760">
        <v>1</v>
      </c>
      <c r="I26" s="760">
        <v>0</v>
      </c>
      <c r="J26" s="760">
        <v>4</v>
      </c>
      <c r="K26" s="760">
        <v>0</v>
      </c>
      <c r="L26" s="760">
        <v>5</v>
      </c>
      <c r="M26" s="760">
        <v>0</v>
      </c>
      <c r="N26" s="760">
        <v>0</v>
      </c>
      <c r="O26" s="760">
        <f t="shared" si="0"/>
        <v>0</v>
      </c>
      <c r="P26" s="760">
        <f t="shared" si="1"/>
        <v>11</v>
      </c>
      <c r="Q26" s="760">
        <f t="shared" si="2"/>
        <v>11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771">
        <v>0</v>
      </c>
      <c r="D27" s="771">
        <v>2</v>
      </c>
      <c r="E27" s="771">
        <v>2</v>
      </c>
      <c r="F27" s="771">
        <v>1</v>
      </c>
      <c r="G27" s="771">
        <v>0</v>
      </c>
      <c r="H27" s="771">
        <v>1</v>
      </c>
      <c r="I27" s="771">
        <v>0</v>
      </c>
      <c r="J27" s="771">
        <v>0</v>
      </c>
      <c r="K27" s="771">
        <v>9</v>
      </c>
      <c r="L27" s="771">
        <v>4</v>
      </c>
      <c r="M27" s="771">
        <v>0</v>
      </c>
      <c r="N27" s="771">
        <v>5</v>
      </c>
      <c r="O27" s="771">
        <f t="shared" si="0"/>
        <v>11</v>
      </c>
      <c r="P27" s="771">
        <f t="shared" si="1"/>
        <v>13</v>
      </c>
      <c r="Q27" s="771">
        <f t="shared" si="2"/>
        <v>24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776">
        <f>SUM(C8:C27)</f>
        <v>22</v>
      </c>
      <c r="D28" s="776">
        <f t="shared" ref="D28:Q28" si="3">SUM(D8:D27)</f>
        <v>33</v>
      </c>
      <c r="E28" s="776">
        <f t="shared" si="3"/>
        <v>14</v>
      </c>
      <c r="F28" s="776">
        <f t="shared" si="3"/>
        <v>2</v>
      </c>
      <c r="G28" s="776">
        <f t="shared" si="3"/>
        <v>13</v>
      </c>
      <c r="H28" s="776">
        <f t="shared" si="3"/>
        <v>24</v>
      </c>
      <c r="I28" s="776">
        <f t="shared" si="3"/>
        <v>31</v>
      </c>
      <c r="J28" s="776">
        <f t="shared" si="3"/>
        <v>18</v>
      </c>
      <c r="K28" s="776">
        <f t="shared" si="3"/>
        <v>82</v>
      </c>
      <c r="L28" s="776">
        <f t="shared" si="3"/>
        <v>80</v>
      </c>
      <c r="M28" s="776">
        <f t="shared" si="3"/>
        <v>15</v>
      </c>
      <c r="N28" s="776">
        <f t="shared" si="3"/>
        <v>12</v>
      </c>
      <c r="O28" s="776">
        <f t="shared" si="3"/>
        <v>177</v>
      </c>
      <c r="P28" s="776">
        <f t="shared" si="3"/>
        <v>169</v>
      </c>
      <c r="Q28" s="776">
        <f t="shared" si="3"/>
        <v>346</v>
      </c>
      <c r="R28" s="1187" t="s">
        <v>175</v>
      </c>
      <c r="S28" s="1187"/>
    </row>
    <row r="29" spans="1:19" ht="13.5" thickTop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90" spans="3:15"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</row>
    <row r="91" spans="3:15"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</row>
    <row r="92" spans="3:15"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</row>
    <row r="93" spans="3:15"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</row>
  </sheetData>
  <mergeCells count="51">
    <mergeCell ref="A1:S1"/>
    <mergeCell ref="A2:S2"/>
    <mergeCell ref="A28:B28"/>
    <mergeCell ref="R28:S28"/>
    <mergeCell ref="A27:B27"/>
    <mergeCell ref="R27:S27"/>
    <mergeCell ref="A26:B26"/>
    <mergeCell ref="R26:S26"/>
    <mergeCell ref="A25:B25"/>
    <mergeCell ref="R25:S25"/>
    <mergeCell ref="A24:B24"/>
    <mergeCell ref="R24:S24"/>
    <mergeCell ref="A23:B23"/>
    <mergeCell ref="R23:S23"/>
    <mergeCell ref="A22:B22"/>
    <mergeCell ref="R22:S22"/>
    <mergeCell ref="A21:B21"/>
    <mergeCell ref="R21:S21"/>
    <mergeCell ref="A20:B20"/>
    <mergeCell ref="R20:S20"/>
    <mergeCell ref="A19:B19"/>
    <mergeCell ref="R19:S19"/>
    <mergeCell ref="A12:A17"/>
    <mergeCell ref="S12:S17"/>
    <mergeCell ref="A11:B11"/>
    <mergeCell ref="R11:S11"/>
    <mergeCell ref="R18:S18"/>
    <mergeCell ref="A10:B10"/>
    <mergeCell ref="R10:S10"/>
    <mergeCell ref="A9:B9"/>
    <mergeCell ref="R9:S9"/>
    <mergeCell ref="K5:L5"/>
    <mergeCell ref="M5:N5"/>
    <mergeCell ref="O5:Q5"/>
    <mergeCell ref="R8:S8"/>
    <mergeCell ref="A8:B8"/>
    <mergeCell ref="A3:B3"/>
    <mergeCell ref="R3:S3"/>
    <mergeCell ref="M4:N4"/>
    <mergeCell ref="O4:Q4"/>
    <mergeCell ref="R4:S7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</mergeCells>
  <printOptions horizontalCentered="1"/>
  <pageMargins left="1" right="1" top="1" bottom="0.75" header="1" footer="0.75"/>
  <pageSetup paperSize="9" scale="80" firstPageNumber="110" orientation="landscape" useFirstPageNumber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A1:S92"/>
  <sheetViews>
    <sheetView rightToLeft="1" view="pageBreakPreview" topLeftCell="A2" zoomScale="90" zoomScaleSheetLayoutView="90" workbookViewId="0">
      <selection activeCell="U7" sqref="U7"/>
    </sheetView>
  </sheetViews>
  <sheetFormatPr defaultRowHeight="12.75"/>
  <cols>
    <col min="1" max="1" width="4.42578125" style="159" customWidth="1"/>
    <col min="2" max="2" width="12" style="159" customWidth="1"/>
    <col min="3" max="3" width="7.5703125" style="159" customWidth="1"/>
    <col min="4" max="4" width="7" style="159" customWidth="1"/>
    <col min="5" max="7" width="8.42578125" style="159" customWidth="1"/>
    <col min="8" max="8" width="7.28515625" style="159" customWidth="1"/>
    <col min="9" max="9" width="6.85546875" style="159" customWidth="1"/>
    <col min="10" max="13" width="8.42578125" style="159" customWidth="1"/>
    <col min="14" max="14" width="7.42578125" style="159" customWidth="1"/>
    <col min="15" max="15" width="7.28515625" style="159" customWidth="1"/>
    <col min="16" max="16" width="8" style="159" customWidth="1"/>
    <col min="17" max="17" width="8.28515625" style="159" customWidth="1"/>
    <col min="18" max="18" width="16.28515625" style="159" customWidth="1"/>
    <col min="19" max="19" width="4.140625" style="159" customWidth="1"/>
    <col min="20" max="16384" width="9.140625" style="159"/>
  </cols>
  <sheetData>
    <row r="1" spans="1:19" ht="22.5" customHeight="1">
      <c r="A1" s="1165" t="s">
        <v>934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</row>
    <row r="2" spans="1:19" ht="21" customHeight="1">
      <c r="A2" s="1139" t="s">
        <v>935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9.5" customHeight="1" thickBot="1">
      <c r="A3" s="1048" t="s">
        <v>999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175"/>
      <c r="Q3" s="175"/>
      <c r="R3" s="1365" t="s">
        <v>1294</v>
      </c>
      <c r="S3" s="1365"/>
    </row>
    <row r="4" spans="1:19" ht="16.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26.25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0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25" customHeight="1">
      <c r="A8" s="1112" t="s">
        <v>52</v>
      </c>
      <c r="B8" s="1112"/>
      <c r="C8" s="369">
        <v>0</v>
      </c>
      <c r="D8" s="369">
        <v>0</v>
      </c>
      <c r="E8" s="369">
        <v>0</v>
      </c>
      <c r="F8" s="369">
        <v>0</v>
      </c>
      <c r="G8" s="369">
        <v>0</v>
      </c>
      <c r="H8" s="369">
        <v>0</v>
      </c>
      <c r="I8" s="369">
        <v>0</v>
      </c>
      <c r="J8" s="369">
        <v>0</v>
      </c>
      <c r="K8" s="369">
        <v>0</v>
      </c>
      <c r="L8" s="369">
        <v>0</v>
      </c>
      <c r="M8" s="369">
        <v>0</v>
      </c>
      <c r="N8" s="369">
        <v>0</v>
      </c>
      <c r="O8" s="366">
        <f>SUM(C8,E8,G8,I8,K8,M8)</f>
        <v>0</v>
      </c>
      <c r="P8" s="366">
        <f>SUM(D8,F8,H8,J8,L8,N8)</f>
        <v>0</v>
      </c>
      <c r="Q8" s="366">
        <f>SUM(O8:P8)</f>
        <v>0</v>
      </c>
      <c r="R8" s="1058" t="s">
        <v>671</v>
      </c>
      <c r="S8" s="1058"/>
    </row>
    <row r="9" spans="1:19" ht="20.25" customHeight="1">
      <c r="A9" s="1081" t="s">
        <v>53</v>
      </c>
      <c r="B9" s="1081"/>
      <c r="C9" s="367">
        <v>0</v>
      </c>
      <c r="D9" s="367">
        <v>0</v>
      </c>
      <c r="E9" s="367">
        <v>0</v>
      </c>
      <c r="F9" s="367">
        <v>0</v>
      </c>
      <c r="G9" s="367">
        <v>0</v>
      </c>
      <c r="H9" s="367">
        <v>0</v>
      </c>
      <c r="I9" s="367">
        <v>0</v>
      </c>
      <c r="J9" s="367">
        <v>0</v>
      </c>
      <c r="K9" s="367">
        <v>0</v>
      </c>
      <c r="L9" s="367">
        <v>0</v>
      </c>
      <c r="M9" s="367">
        <v>0</v>
      </c>
      <c r="N9" s="367">
        <v>0</v>
      </c>
      <c r="O9" s="367">
        <f t="shared" ref="O9:O27" si="0">SUM(C9,E9,G9,I9,K9,M9)</f>
        <v>0</v>
      </c>
      <c r="P9" s="367">
        <f t="shared" ref="P9:P27" si="1">SUM(D9,F9,H9,J9,L9,N9)</f>
        <v>0</v>
      </c>
      <c r="Q9" s="367">
        <f t="shared" ref="Q9:Q27" si="2">SUM(O9:P9)</f>
        <v>0</v>
      </c>
      <c r="R9" s="1059" t="s">
        <v>302</v>
      </c>
      <c r="S9" s="1059"/>
    </row>
    <row r="10" spans="1:19" ht="20.25" customHeight="1">
      <c r="A10" s="1081" t="s">
        <v>54</v>
      </c>
      <c r="B10" s="1081"/>
      <c r="C10" s="367">
        <v>0</v>
      </c>
      <c r="D10" s="367">
        <v>0</v>
      </c>
      <c r="E10" s="367">
        <v>0</v>
      </c>
      <c r="F10" s="367">
        <v>0</v>
      </c>
      <c r="G10" s="367">
        <v>0</v>
      </c>
      <c r="H10" s="367">
        <v>0</v>
      </c>
      <c r="I10" s="367">
        <v>0</v>
      </c>
      <c r="J10" s="367">
        <v>0</v>
      </c>
      <c r="K10" s="367">
        <v>0</v>
      </c>
      <c r="L10" s="367">
        <v>0</v>
      </c>
      <c r="M10" s="367">
        <v>0</v>
      </c>
      <c r="N10" s="367">
        <v>1</v>
      </c>
      <c r="O10" s="367">
        <f t="shared" si="0"/>
        <v>0</v>
      </c>
      <c r="P10" s="367">
        <f t="shared" si="1"/>
        <v>1</v>
      </c>
      <c r="Q10" s="367">
        <f t="shared" si="2"/>
        <v>1</v>
      </c>
      <c r="R10" s="1056" t="s">
        <v>184</v>
      </c>
      <c r="S10" s="1056"/>
    </row>
    <row r="11" spans="1:19" ht="20.25" customHeight="1">
      <c r="A11" s="1081" t="s">
        <v>55</v>
      </c>
      <c r="B11" s="1081"/>
      <c r="C11" s="367">
        <v>0</v>
      </c>
      <c r="D11" s="367">
        <v>0</v>
      </c>
      <c r="E11" s="367">
        <v>0</v>
      </c>
      <c r="F11" s="367">
        <v>0</v>
      </c>
      <c r="G11" s="367">
        <v>0</v>
      </c>
      <c r="H11" s="367">
        <v>0</v>
      </c>
      <c r="I11" s="367">
        <v>0</v>
      </c>
      <c r="J11" s="367">
        <v>0</v>
      </c>
      <c r="K11" s="367">
        <v>0</v>
      </c>
      <c r="L11" s="367">
        <v>0</v>
      </c>
      <c r="M11" s="367">
        <v>0</v>
      </c>
      <c r="N11" s="367">
        <v>0</v>
      </c>
      <c r="O11" s="367">
        <f t="shared" si="0"/>
        <v>0</v>
      </c>
      <c r="P11" s="367">
        <f t="shared" si="1"/>
        <v>0</v>
      </c>
      <c r="Q11" s="367">
        <f t="shared" si="2"/>
        <v>0</v>
      </c>
      <c r="R11" s="1056" t="s">
        <v>185</v>
      </c>
      <c r="S11" s="1056"/>
    </row>
    <row r="12" spans="1:19" ht="20.25" customHeight="1">
      <c r="A12" s="1071" t="s">
        <v>313</v>
      </c>
      <c r="B12" s="335" t="s">
        <v>282</v>
      </c>
      <c r="C12" s="367">
        <v>0</v>
      </c>
      <c r="D12" s="367">
        <v>0</v>
      </c>
      <c r="E12" s="367">
        <v>0</v>
      </c>
      <c r="F12" s="367">
        <v>0</v>
      </c>
      <c r="G12" s="367">
        <v>0</v>
      </c>
      <c r="H12" s="367">
        <v>0</v>
      </c>
      <c r="I12" s="367">
        <v>0</v>
      </c>
      <c r="J12" s="367">
        <v>0</v>
      </c>
      <c r="K12" s="367">
        <v>0</v>
      </c>
      <c r="L12" s="367">
        <v>1</v>
      </c>
      <c r="M12" s="367">
        <v>0</v>
      </c>
      <c r="N12" s="367">
        <v>0</v>
      </c>
      <c r="O12" s="367">
        <f t="shared" si="0"/>
        <v>0</v>
      </c>
      <c r="P12" s="367">
        <f t="shared" si="1"/>
        <v>1</v>
      </c>
      <c r="Q12" s="367">
        <f t="shared" si="2"/>
        <v>1</v>
      </c>
      <c r="R12" s="787" t="s">
        <v>306</v>
      </c>
      <c r="S12" s="1061" t="s">
        <v>173</v>
      </c>
    </row>
    <row r="13" spans="1:19" ht="20.25" customHeight="1">
      <c r="A13" s="1071"/>
      <c r="B13" s="335" t="s">
        <v>283</v>
      </c>
      <c r="C13" s="367">
        <v>0</v>
      </c>
      <c r="D13" s="367">
        <v>0</v>
      </c>
      <c r="E13" s="367">
        <v>0</v>
      </c>
      <c r="F13" s="367">
        <v>0</v>
      </c>
      <c r="G13" s="367">
        <v>0</v>
      </c>
      <c r="H13" s="367">
        <v>0</v>
      </c>
      <c r="I13" s="367">
        <v>0</v>
      </c>
      <c r="J13" s="367">
        <v>0</v>
      </c>
      <c r="K13" s="367">
        <v>0</v>
      </c>
      <c r="L13" s="367">
        <v>1</v>
      </c>
      <c r="M13" s="367">
        <v>0</v>
      </c>
      <c r="N13" s="367">
        <v>0</v>
      </c>
      <c r="O13" s="367">
        <f t="shared" si="0"/>
        <v>0</v>
      </c>
      <c r="P13" s="367">
        <f t="shared" si="1"/>
        <v>1</v>
      </c>
      <c r="Q13" s="367">
        <f t="shared" si="2"/>
        <v>1</v>
      </c>
      <c r="R13" s="787" t="s">
        <v>307</v>
      </c>
      <c r="S13" s="1061"/>
    </row>
    <row r="14" spans="1:19" ht="20.25" customHeight="1">
      <c r="A14" s="1071"/>
      <c r="B14" s="335" t="s">
        <v>284</v>
      </c>
      <c r="C14" s="367">
        <v>0</v>
      </c>
      <c r="D14" s="367">
        <v>0</v>
      </c>
      <c r="E14" s="367">
        <v>0</v>
      </c>
      <c r="F14" s="367">
        <v>0</v>
      </c>
      <c r="G14" s="367">
        <v>1</v>
      </c>
      <c r="H14" s="367">
        <v>0</v>
      </c>
      <c r="I14" s="367">
        <v>1</v>
      </c>
      <c r="J14" s="367">
        <v>1</v>
      </c>
      <c r="K14" s="367">
        <v>10</v>
      </c>
      <c r="L14" s="367">
        <v>0</v>
      </c>
      <c r="M14" s="367">
        <v>1</v>
      </c>
      <c r="N14" s="367">
        <v>0</v>
      </c>
      <c r="O14" s="367">
        <f t="shared" si="0"/>
        <v>13</v>
      </c>
      <c r="P14" s="367">
        <f t="shared" si="1"/>
        <v>1</v>
      </c>
      <c r="Q14" s="367">
        <f t="shared" si="2"/>
        <v>14</v>
      </c>
      <c r="R14" s="787" t="s">
        <v>308</v>
      </c>
      <c r="S14" s="1061"/>
    </row>
    <row r="15" spans="1:19" ht="20.25" customHeight="1">
      <c r="A15" s="1071"/>
      <c r="B15" s="335" t="s">
        <v>279</v>
      </c>
      <c r="C15" s="367">
        <v>0</v>
      </c>
      <c r="D15" s="367">
        <v>0</v>
      </c>
      <c r="E15" s="367">
        <v>0</v>
      </c>
      <c r="F15" s="367">
        <v>0</v>
      </c>
      <c r="G15" s="367">
        <v>0</v>
      </c>
      <c r="H15" s="367">
        <v>0</v>
      </c>
      <c r="I15" s="367">
        <v>0</v>
      </c>
      <c r="J15" s="367">
        <v>0</v>
      </c>
      <c r="K15" s="367">
        <v>0</v>
      </c>
      <c r="L15" s="367">
        <v>0</v>
      </c>
      <c r="M15" s="367">
        <v>0</v>
      </c>
      <c r="N15" s="367">
        <v>0</v>
      </c>
      <c r="O15" s="367">
        <f t="shared" si="0"/>
        <v>0</v>
      </c>
      <c r="P15" s="367">
        <f t="shared" si="1"/>
        <v>0</v>
      </c>
      <c r="Q15" s="367">
        <f t="shared" si="2"/>
        <v>0</v>
      </c>
      <c r="R15" s="787" t="s">
        <v>309</v>
      </c>
      <c r="S15" s="1061"/>
    </row>
    <row r="16" spans="1:19" ht="20.25" customHeight="1">
      <c r="A16" s="1071"/>
      <c r="B16" s="335" t="s">
        <v>280</v>
      </c>
      <c r="C16" s="367">
        <v>1</v>
      </c>
      <c r="D16" s="367">
        <v>0</v>
      </c>
      <c r="E16" s="367">
        <v>0</v>
      </c>
      <c r="F16" s="367">
        <v>0</v>
      </c>
      <c r="G16" s="367">
        <v>0</v>
      </c>
      <c r="H16" s="367">
        <v>0</v>
      </c>
      <c r="I16" s="367">
        <v>0</v>
      </c>
      <c r="J16" s="367">
        <v>0</v>
      </c>
      <c r="K16" s="367">
        <v>0</v>
      </c>
      <c r="L16" s="367">
        <v>0</v>
      </c>
      <c r="M16" s="367">
        <v>0</v>
      </c>
      <c r="N16" s="367">
        <v>0</v>
      </c>
      <c r="O16" s="367">
        <f t="shared" si="0"/>
        <v>1</v>
      </c>
      <c r="P16" s="367">
        <f t="shared" si="1"/>
        <v>0</v>
      </c>
      <c r="Q16" s="367">
        <f t="shared" si="2"/>
        <v>1</v>
      </c>
      <c r="R16" s="787" t="s">
        <v>310</v>
      </c>
      <c r="S16" s="1061"/>
    </row>
    <row r="17" spans="1:19" ht="20.25" customHeight="1">
      <c r="A17" s="1071"/>
      <c r="B17" s="335" t="s">
        <v>281</v>
      </c>
      <c r="C17" s="367">
        <v>0</v>
      </c>
      <c r="D17" s="367">
        <v>0</v>
      </c>
      <c r="E17" s="367">
        <v>0</v>
      </c>
      <c r="F17" s="367">
        <v>0</v>
      </c>
      <c r="G17" s="367">
        <v>0</v>
      </c>
      <c r="H17" s="367">
        <v>0</v>
      </c>
      <c r="I17" s="367">
        <v>0</v>
      </c>
      <c r="J17" s="367">
        <v>0</v>
      </c>
      <c r="K17" s="367">
        <v>0</v>
      </c>
      <c r="L17" s="367">
        <v>0</v>
      </c>
      <c r="M17" s="367">
        <v>1</v>
      </c>
      <c r="N17" s="367">
        <v>0</v>
      </c>
      <c r="O17" s="367">
        <f t="shared" si="0"/>
        <v>1</v>
      </c>
      <c r="P17" s="367">
        <f t="shared" si="1"/>
        <v>0</v>
      </c>
      <c r="Q17" s="367">
        <f t="shared" si="2"/>
        <v>1</v>
      </c>
      <c r="R17" s="787" t="s">
        <v>311</v>
      </c>
      <c r="S17" s="1061"/>
    </row>
    <row r="18" spans="1:19" ht="20.25" customHeight="1">
      <c r="A18" s="367" t="s">
        <v>63</v>
      </c>
      <c r="B18" s="336"/>
      <c r="C18" s="367">
        <v>0</v>
      </c>
      <c r="D18" s="367">
        <v>0</v>
      </c>
      <c r="E18" s="367">
        <v>0</v>
      </c>
      <c r="F18" s="367">
        <v>0</v>
      </c>
      <c r="G18" s="367">
        <v>0</v>
      </c>
      <c r="H18" s="367">
        <v>0</v>
      </c>
      <c r="I18" s="367">
        <v>0</v>
      </c>
      <c r="J18" s="367">
        <v>0</v>
      </c>
      <c r="K18" s="367">
        <v>0</v>
      </c>
      <c r="L18" s="367">
        <v>0</v>
      </c>
      <c r="M18" s="367">
        <v>0</v>
      </c>
      <c r="N18" s="367">
        <v>0</v>
      </c>
      <c r="O18" s="367">
        <f t="shared" si="0"/>
        <v>0</v>
      </c>
      <c r="P18" s="367">
        <f t="shared" si="1"/>
        <v>0</v>
      </c>
      <c r="Q18" s="367">
        <f t="shared" si="2"/>
        <v>0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367">
        <v>0</v>
      </c>
      <c r="D19" s="367">
        <v>0</v>
      </c>
      <c r="E19" s="367">
        <v>0</v>
      </c>
      <c r="F19" s="367">
        <v>0</v>
      </c>
      <c r="G19" s="367">
        <v>0</v>
      </c>
      <c r="H19" s="367">
        <v>1</v>
      </c>
      <c r="I19" s="367">
        <v>0</v>
      </c>
      <c r="J19" s="367">
        <v>0</v>
      </c>
      <c r="K19" s="367">
        <v>0</v>
      </c>
      <c r="L19" s="367">
        <v>3</v>
      </c>
      <c r="M19" s="367">
        <v>0</v>
      </c>
      <c r="N19" s="367">
        <v>1</v>
      </c>
      <c r="O19" s="367">
        <f t="shared" si="0"/>
        <v>0</v>
      </c>
      <c r="P19" s="367">
        <f t="shared" si="1"/>
        <v>5</v>
      </c>
      <c r="Q19" s="367">
        <f t="shared" si="2"/>
        <v>5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367">
        <v>0</v>
      </c>
      <c r="D20" s="367">
        <v>0</v>
      </c>
      <c r="E20" s="367">
        <v>0</v>
      </c>
      <c r="F20" s="367">
        <v>0</v>
      </c>
      <c r="G20" s="367">
        <v>0</v>
      </c>
      <c r="H20" s="367">
        <v>0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0</v>
      </c>
      <c r="O20" s="367">
        <f t="shared" si="0"/>
        <v>0</v>
      </c>
      <c r="P20" s="367">
        <f t="shared" si="1"/>
        <v>0</v>
      </c>
      <c r="Q20" s="367">
        <f t="shared" si="2"/>
        <v>0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367">
        <v>2</v>
      </c>
      <c r="D21" s="367">
        <v>6</v>
      </c>
      <c r="E21" s="367">
        <v>0</v>
      </c>
      <c r="F21" s="367">
        <v>0</v>
      </c>
      <c r="G21" s="367">
        <v>1</v>
      </c>
      <c r="H21" s="367">
        <v>0</v>
      </c>
      <c r="I21" s="367">
        <v>1</v>
      </c>
      <c r="J21" s="367">
        <v>0</v>
      </c>
      <c r="K21" s="367">
        <v>0</v>
      </c>
      <c r="L21" s="367">
        <v>0</v>
      </c>
      <c r="M21" s="367">
        <v>0</v>
      </c>
      <c r="N21" s="367">
        <v>1</v>
      </c>
      <c r="O21" s="367">
        <f t="shared" si="0"/>
        <v>4</v>
      </c>
      <c r="P21" s="367">
        <f t="shared" si="1"/>
        <v>7</v>
      </c>
      <c r="Q21" s="367">
        <f t="shared" si="2"/>
        <v>11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367">
        <v>2</v>
      </c>
      <c r="D22" s="367">
        <v>0</v>
      </c>
      <c r="E22" s="367">
        <v>0</v>
      </c>
      <c r="F22" s="367">
        <v>0</v>
      </c>
      <c r="G22" s="367">
        <v>1</v>
      </c>
      <c r="H22" s="367">
        <v>0</v>
      </c>
      <c r="I22" s="367">
        <v>2</v>
      </c>
      <c r="J22" s="367">
        <v>0</v>
      </c>
      <c r="K22" s="367">
        <v>1</v>
      </c>
      <c r="L22" s="367">
        <v>0</v>
      </c>
      <c r="M22" s="367">
        <v>0</v>
      </c>
      <c r="N22" s="367">
        <v>0</v>
      </c>
      <c r="O22" s="367">
        <f t="shared" si="0"/>
        <v>6</v>
      </c>
      <c r="P22" s="367">
        <f t="shared" si="1"/>
        <v>0</v>
      </c>
      <c r="Q22" s="367">
        <f t="shared" si="2"/>
        <v>6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367">
        <v>0</v>
      </c>
      <c r="D23" s="367">
        <v>1</v>
      </c>
      <c r="E23" s="367">
        <v>0</v>
      </c>
      <c r="F23" s="367">
        <v>0</v>
      </c>
      <c r="G23" s="367">
        <v>0</v>
      </c>
      <c r="H23" s="367">
        <v>1</v>
      </c>
      <c r="I23" s="367">
        <v>0</v>
      </c>
      <c r="J23" s="367">
        <v>0</v>
      </c>
      <c r="K23" s="367">
        <v>0</v>
      </c>
      <c r="L23" s="367">
        <v>0</v>
      </c>
      <c r="M23" s="367">
        <v>0</v>
      </c>
      <c r="N23" s="367">
        <v>0</v>
      </c>
      <c r="O23" s="367">
        <f t="shared" si="0"/>
        <v>0</v>
      </c>
      <c r="P23" s="367">
        <f t="shared" si="1"/>
        <v>2</v>
      </c>
      <c r="Q23" s="367">
        <f t="shared" si="2"/>
        <v>2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367">
        <v>0</v>
      </c>
      <c r="D24" s="367">
        <v>0</v>
      </c>
      <c r="E24" s="367">
        <v>3</v>
      </c>
      <c r="F24" s="367">
        <v>0</v>
      </c>
      <c r="G24" s="367">
        <v>0</v>
      </c>
      <c r="H24" s="367">
        <v>0</v>
      </c>
      <c r="I24" s="367">
        <v>0</v>
      </c>
      <c r="J24" s="367">
        <v>0</v>
      </c>
      <c r="K24" s="367">
        <v>1</v>
      </c>
      <c r="L24" s="367">
        <v>0</v>
      </c>
      <c r="M24" s="367">
        <v>1</v>
      </c>
      <c r="N24" s="367">
        <v>0</v>
      </c>
      <c r="O24" s="367">
        <f t="shared" si="0"/>
        <v>5</v>
      </c>
      <c r="P24" s="367">
        <f t="shared" si="1"/>
        <v>0</v>
      </c>
      <c r="Q24" s="367">
        <f t="shared" si="2"/>
        <v>5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367">
        <v>0</v>
      </c>
      <c r="D25" s="367">
        <v>0</v>
      </c>
      <c r="E25" s="367">
        <v>0</v>
      </c>
      <c r="F25" s="367">
        <v>0</v>
      </c>
      <c r="G25" s="367">
        <v>0</v>
      </c>
      <c r="H25" s="367">
        <v>0</v>
      </c>
      <c r="I25" s="367">
        <v>0</v>
      </c>
      <c r="J25" s="367">
        <v>0</v>
      </c>
      <c r="K25" s="367">
        <v>0</v>
      </c>
      <c r="L25" s="367">
        <v>0</v>
      </c>
      <c r="M25" s="367">
        <v>0</v>
      </c>
      <c r="N25" s="367">
        <v>0</v>
      </c>
      <c r="O25" s="367">
        <f t="shared" si="0"/>
        <v>0</v>
      </c>
      <c r="P25" s="367">
        <f t="shared" si="1"/>
        <v>0</v>
      </c>
      <c r="Q25" s="367">
        <f t="shared" si="2"/>
        <v>0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367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0</v>
      </c>
      <c r="M26" s="367">
        <v>0</v>
      </c>
      <c r="N26" s="367">
        <v>0</v>
      </c>
      <c r="O26" s="367">
        <f t="shared" si="0"/>
        <v>0</v>
      </c>
      <c r="P26" s="367">
        <f t="shared" si="1"/>
        <v>0</v>
      </c>
      <c r="Q26" s="367">
        <f t="shared" si="2"/>
        <v>0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372">
        <v>0</v>
      </c>
      <c r="D27" s="372">
        <v>0</v>
      </c>
      <c r="E27" s="372">
        <v>0</v>
      </c>
      <c r="F27" s="372">
        <v>1</v>
      </c>
      <c r="G27" s="372">
        <v>0</v>
      </c>
      <c r="H27" s="372">
        <v>1</v>
      </c>
      <c r="I27" s="372">
        <v>0</v>
      </c>
      <c r="J27" s="372">
        <v>0</v>
      </c>
      <c r="K27" s="372">
        <v>0</v>
      </c>
      <c r="L27" s="372">
        <v>0</v>
      </c>
      <c r="M27" s="372">
        <v>0</v>
      </c>
      <c r="N27" s="372">
        <v>0</v>
      </c>
      <c r="O27" s="381">
        <f t="shared" si="0"/>
        <v>0</v>
      </c>
      <c r="P27" s="381">
        <f t="shared" si="1"/>
        <v>2</v>
      </c>
      <c r="Q27" s="381">
        <f t="shared" si="2"/>
        <v>2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376">
        <f>SUM(C8:C27)</f>
        <v>5</v>
      </c>
      <c r="D28" s="376">
        <f t="shared" ref="D28:Q28" si="3">SUM(D8:D27)</f>
        <v>7</v>
      </c>
      <c r="E28" s="376">
        <f t="shared" si="3"/>
        <v>3</v>
      </c>
      <c r="F28" s="376">
        <f t="shared" si="3"/>
        <v>1</v>
      </c>
      <c r="G28" s="376">
        <f t="shared" si="3"/>
        <v>3</v>
      </c>
      <c r="H28" s="376">
        <f t="shared" si="3"/>
        <v>3</v>
      </c>
      <c r="I28" s="376">
        <f t="shared" si="3"/>
        <v>4</v>
      </c>
      <c r="J28" s="376">
        <f t="shared" si="3"/>
        <v>1</v>
      </c>
      <c r="K28" s="376">
        <f t="shared" si="3"/>
        <v>12</v>
      </c>
      <c r="L28" s="376">
        <f t="shared" si="3"/>
        <v>5</v>
      </c>
      <c r="M28" s="376">
        <f t="shared" si="3"/>
        <v>3</v>
      </c>
      <c r="N28" s="376">
        <f t="shared" si="3"/>
        <v>3</v>
      </c>
      <c r="O28" s="376">
        <f t="shared" si="3"/>
        <v>30</v>
      </c>
      <c r="P28" s="376">
        <f t="shared" si="3"/>
        <v>20</v>
      </c>
      <c r="Q28" s="376">
        <f t="shared" si="3"/>
        <v>50</v>
      </c>
      <c r="R28" s="1187" t="s">
        <v>175</v>
      </c>
      <c r="S28" s="1187"/>
    </row>
    <row r="29" spans="1:19" ht="20.25" customHeight="1" thickTop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441"/>
      <c r="S29" s="441"/>
    </row>
    <row r="30" spans="1:19" ht="20.25" customHeight="1"/>
    <row r="89" spans="3:15"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</row>
    <row r="90" spans="3:15"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</row>
    <row r="91" spans="3:15"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</row>
    <row r="92" spans="3:15"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</row>
  </sheetData>
  <mergeCells count="51">
    <mergeCell ref="A28:B28"/>
    <mergeCell ref="A27:B27"/>
    <mergeCell ref="A26:B26"/>
    <mergeCell ref="A25:B25"/>
    <mergeCell ref="A24:B24"/>
    <mergeCell ref="A23:B23"/>
    <mergeCell ref="A22:B22"/>
    <mergeCell ref="A21:B21"/>
    <mergeCell ref="A20:B20"/>
    <mergeCell ref="A19:B19"/>
    <mergeCell ref="E5:F5"/>
    <mergeCell ref="G5:H5"/>
    <mergeCell ref="A12:A17"/>
    <mergeCell ref="A11:B11"/>
    <mergeCell ref="A10:B10"/>
    <mergeCell ref="A9:B9"/>
    <mergeCell ref="C5:D5"/>
    <mergeCell ref="A4:B7"/>
    <mergeCell ref="C4:D4"/>
    <mergeCell ref="A8:B8"/>
    <mergeCell ref="A1:S1"/>
    <mergeCell ref="A2:S2"/>
    <mergeCell ref="R3:S3"/>
    <mergeCell ref="R4:S7"/>
    <mergeCell ref="R9:S9"/>
    <mergeCell ref="A3:B3"/>
    <mergeCell ref="M4:N4"/>
    <mergeCell ref="O4:Q4"/>
    <mergeCell ref="G4:H4"/>
    <mergeCell ref="I4:J4"/>
    <mergeCell ref="K4:L4"/>
    <mergeCell ref="E4:F4"/>
    <mergeCell ref="I5:J5"/>
    <mergeCell ref="K5:L5"/>
    <mergeCell ref="M5:N5"/>
    <mergeCell ref="O5:Q5"/>
    <mergeCell ref="R8:S8"/>
    <mergeCell ref="R20:S20"/>
    <mergeCell ref="R21:S21"/>
    <mergeCell ref="R27:S27"/>
    <mergeCell ref="R28:S28"/>
    <mergeCell ref="R22:S22"/>
    <mergeCell ref="R23:S23"/>
    <mergeCell ref="R24:S24"/>
    <mergeCell ref="R25:S25"/>
    <mergeCell ref="R26:S26"/>
    <mergeCell ref="R10:S10"/>
    <mergeCell ref="R11:S11"/>
    <mergeCell ref="S12:S17"/>
    <mergeCell ref="R18:S18"/>
    <mergeCell ref="R19:S19"/>
  </mergeCells>
  <printOptions horizontalCentered="1"/>
  <pageMargins left="1" right="1" top="1" bottom="1" header="1" footer="1"/>
  <pageSetup paperSize="9" scale="80" firstPageNumber="110" orientation="landscape" useFirstPageNumber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1"/>
  </sheetPr>
  <dimension ref="A1:S92"/>
  <sheetViews>
    <sheetView rightToLeft="1" view="pageBreakPreview" topLeftCell="A5" zoomScale="90" zoomScaleSheetLayoutView="90" workbookViewId="0">
      <selection activeCell="U5" sqref="U5"/>
    </sheetView>
  </sheetViews>
  <sheetFormatPr defaultRowHeight="12.75"/>
  <cols>
    <col min="1" max="1" width="4.28515625" style="159" customWidth="1"/>
    <col min="2" max="2" width="12.42578125" style="159" customWidth="1"/>
    <col min="3" max="13" width="7.5703125" style="159" customWidth="1"/>
    <col min="14" max="14" width="7.85546875" style="159" customWidth="1"/>
    <col min="15" max="15" width="8.140625" style="159" customWidth="1"/>
    <col min="16" max="16" width="7.85546875" style="159" customWidth="1"/>
    <col min="17" max="17" width="8.140625" style="159" customWidth="1"/>
    <col min="18" max="18" width="15.42578125" style="159" customWidth="1"/>
    <col min="19" max="19" width="4.7109375" style="159" customWidth="1"/>
    <col min="20" max="16384" width="9.140625" style="159"/>
  </cols>
  <sheetData>
    <row r="1" spans="1:19" ht="23.25" customHeight="1">
      <c r="A1" s="1138" t="s">
        <v>936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19.5" customHeight="1">
      <c r="A2" s="1139" t="s">
        <v>937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9.5" customHeight="1" thickBot="1">
      <c r="A3" s="1048" t="s">
        <v>1295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208"/>
      <c r="Q3" s="208"/>
      <c r="R3" s="1365" t="s">
        <v>1296</v>
      </c>
      <c r="S3" s="1365"/>
    </row>
    <row r="4" spans="1:19" ht="16.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33.75" customHeight="1">
      <c r="A5" s="1092"/>
      <c r="B5" s="1092"/>
      <c r="C5" s="1096" t="s">
        <v>252</v>
      </c>
      <c r="D5" s="1096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19.5" customHeight="1">
      <c r="A8" s="1112" t="s">
        <v>52</v>
      </c>
      <c r="B8" s="1112"/>
      <c r="C8" s="757">
        <v>0</v>
      </c>
      <c r="D8" s="757">
        <v>0</v>
      </c>
      <c r="E8" s="757">
        <v>0</v>
      </c>
      <c r="F8" s="757">
        <v>0</v>
      </c>
      <c r="G8" s="757">
        <v>0</v>
      </c>
      <c r="H8" s="757">
        <v>0</v>
      </c>
      <c r="I8" s="757">
        <v>0</v>
      </c>
      <c r="J8" s="757">
        <v>0</v>
      </c>
      <c r="K8" s="757">
        <v>0</v>
      </c>
      <c r="L8" s="757">
        <v>0</v>
      </c>
      <c r="M8" s="757">
        <v>0</v>
      </c>
      <c r="N8" s="757">
        <v>0</v>
      </c>
      <c r="O8" s="757">
        <f>SUM(C8,E8,G8,I8,K8,M8)</f>
        <v>0</v>
      </c>
      <c r="P8" s="757">
        <f>SUM(D8,F8,H8,J8,L8,N8)</f>
        <v>0</v>
      </c>
      <c r="Q8" s="757">
        <f>SUM(O8:P8)</f>
        <v>0</v>
      </c>
      <c r="R8" s="1058" t="s">
        <v>671</v>
      </c>
      <c r="S8" s="1058"/>
    </row>
    <row r="9" spans="1:19" ht="19.5" customHeight="1">
      <c r="A9" s="1081" t="s">
        <v>53</v>
      </c>
      <c r="B9" s="1081"/>
      <c r="C9" s="760">
        <v>0</v>
      </c>
      <c r="D9" s="760">
        <v>0</v>
      </c>
      <c r="E9" s="760">
        <v>0</v>
      </c>
      <c r="F9" s="760">
        <v>0</v>
      </c>
      <c r="G9" s="760">
        <v>0</v>
      </c>
      <c r="H9" s="760">
        <v>0</v>
      </c>
      <c r="I9" s="760">
        <v>0</v>
      </c>
      <c r="J9" s="760">
        <v>0</v>
      </c>
      <c r="K9" s="760">
        <v>0</v>
      </c>
      <c r="L9" s="760">
        <v>0</v>
      </c>
      <c r="M9" s="760">
        <v>0</v>
      </c>
      <c r="N9" s="760">
        <v>0</v>
      </c>
      <c r="O9" s="760">
        <f t="shared" ref="O9:O27" si="0">SUM(C9,E9,G9,I9,K9,M9)</f>
        <v>0</v>
      </c>
      <c r="P9" s="760">
        <f t="shared" ref="P9:P27" si="1">SUM(D9,F9,H9,J9,L9,N9)</f>
        <v>0</v>
      </c>
      <c r="Q9" s="760">
        <f t="shared" ref="Q9:Q27" si="2">SUM(O9:P9)</f>
        <v>0</v>
      </c>
      <c r="R9" s="1059" t="s">
        <v>302</v>
      </c>
      <c r="S9" s="1059"/>
    </row>
    <row r="10" spans="1:19" ht="19.5" customHeight="1">
      <c r="A10" s="1081" t="s">
        <v>54</v>
      </c>
      <c r="B10" s="1081"/>
      <c r="C10" s="760">
        <v>1</v>
      </c>
      <c r="D10" s="760">
        <v>4</v>
      </c>
      <c r="E10" s="760">
        <v>0</v>
      </c>
      <c r="F10" s="760">
        <v>2</v>
      </c>
      <c r="G10" s="760">
        <v>1</v>
      </c>
      <c r="H10" s="760">
        <v>0</v>
      </c>
      <c r="I10" s="760">
        <v>0</v>
      </c>
      <c r="J10" s="760">
        <v>0</v>
      </c>
      <c r="K10" s="760">
        <v>0</v>
      </c>
      <c r="L10" s="760">
        <v>0</v>
      </c>
      <c r="M10" s="760">
        <v>0</v>
      </c>
      <c r="N10" s="760">
        <v>0</v>
      </c>
      <c r="O10" s="760">
        <f t="shared" si="0"/>
        <v>2</v>
      </c>
      <c r="P10" s="760">
        <f t="shared" si="1"/>
        <v>6</v>
      </c>
      <c r="Q10" s="760">
        <f t="shared" si="2"/>
        <v>8</v>
      </c>
      <c r="R10" s="1056" t="s">
        <v>184</v>
      </c>
      <c r="S10" s="1056"/>
    </row>
    <row r="11" spans="1:19" ht="19.5" customHeight="1">
      <c r="A11" s="1081" t="s">
        <v>55</v>
      </c>
      <c r="B11" s="1081"/>
      <c r="C11" s="760">
        <v>0</v>
      </c>
      <c r="D11" s="760">
        <v>0</v>
      </c>
      <c r="E11" s="760">
        <v>0</v>
      </c>
      <c r="F11" s="760">
        <v>0</v>
      </c>
      <c r="G11" s="760">
        <v>0</v>
      </c>
      <c r="H11" s="760">
        <v>0</v>
      </c>
      <c r="I11" s="760">
        <v>0</v>
      </c>
      <c r="J11" s="760">
        <v>0</v>
      </c>
      <c r="K11" s="760">
        <v>0</v>
      </c>
      <c r="L11" s="760">
        <v>0</v>
      </c>
      <c r="M11" s="760">
        <v>0</v>
      </c>
      <c r="N11" s="760">
        <v>0</v>
      </c>
      <c r="O11" s="760">
        <f t="shared" si="0"/>
        <v>0</v>
      </c>
      <c r="P11" s="760">
        <f t="shared" si="1"/>
        <v>0</v>
      </c>
      <c r="Q11" s="760">
        <f t="shared" si="2"/>
        <v>0</v>
      </c>
      <c r="R11" s="1056" t="s">
        <v>185</v>
      </c>
      <c r="S11" s="1056"/>
    </row>
    <row r="12" spans="1:19" ht="19.5" customHeight="1">
      <c r="A12" s="1071" t="s">
        <v>313</v>
      </c>
      <c r="B12" s="783" t="s">
        <v>282</v>
      </c>
      <c r="C12" s="760">
        <v>0</v>
      </c>
      <c r="D12" s="760">
        <v>0</v>
      </c>
      <c r="E12" s="760">
        <v>0</v>
      </c>
      <c r="F12" s="760">
        <v>0</v>
      </c>
      <c r="G12" s="760">
        <v>0</v>
      </c>
      <c r="H12" s="760">
        <v>0</v>
      </c>
      <c r="I12" s="760">
        <v>0</v>
      </c>
      <c r="J12" s="760">
        <v>0</v>
      </c>
      <c r="K12" s="760">
        <v>0</v>
      </c>
      <c r="L12" s="760">
        <v>0</v>
      </c>
      <c r="M12" s="760">
        <v>0</v>
      </c>
      <c r="N12" s="760">
        <v>0</v>
      </c>
      <c r="O12" s="760">
        <f t="shared" si="0"/>
        <v>0</v>
      </c>
      <c r="P12" s="760">
        <f t="shared" si="1"/>
        <v>0</v>
      </c>
      <c r="Q12" s="760">
        <f t="shared" si="2"/>
        <v>0</v>
      </c>
      <c r="R12" s="787" t="s">
        <v>306</v>
      </c>
      <c r="S12" s="1061" t="s">
        <v>173</v>
      </c>
    </row>
    <row r="13" spans="1:19" ht="19.5" customHeight="1">
      <c r="A13" s="1071"/>
      <c r="B13" s="783" t="s">
        <v>283</v>
      </c>
      <c r="C13" s="760">
        <v>0</v>
      </c>
      <c r="D13" s="760">
        <v>0</v>
      </c>
      <c r="E13" s="760">
        <v>0</v>
      </c>
      <c r="F13" s="760">
        <v>0</v>
      </c>
      <c r="G13" s="760">
        <v>0</v>
      </c>
      <c r="H13" s="760">
        <v>0</v>
      </c>
      <c r="I13" s="760">
        <v>0</v>
      </c>
      <c r="J13" s="760">
        <v>0</v>
      </c>
      <c r="K13" s="760">
        <v>0</v>
      </c>
      <c r="L13" s="760">
        <v>0</v>
      </c>
      <c r="M13" s="760">
        <v>0</v>
      </c>
      <c r="N13" s="760">
        <v>0</v>
      </c>
      <c r="O13" s="760">
        <f t="shared" si="0"/>
        <v>0</v>
      </c>
      <c r="P13" s="760">
        <f t="shared" si="1"/>
        <v>0</v>
      </c>
      <c r="Q13" s="760">
        <f t="shared" si="2"/>
        <v>0</v>
      </c>
      <c r="R13" s="787" t="s">
        <v>307</v>
      </c>
      <c r="S13" s="1061"/>
    </row>
    <row r="14" spans="1:19" ht="19.5" customHeight="1">
      <c r="A14" s="1071"/>
      <c r="B14" s="783" t="s">
        <v>284</v>
      </c>
      <c r="C14" s="760">
        <v>0</v>
      </c>
      <c r="D14" s="760">
        <v>0</v>
      </c>
      <c r="E14" s="760">
        <v>0</v>
      </c>
      <c r="F14" s="760">
        <v>0</v>
      </c>
      <c r="G14" s="760">
        <v>0</v>
      </c>
      <c r="H14" s="760">
        <v>0</v>
      </c>
      <c r="I14" s="760">
        <v>0</v>
      </c>
      <c r="J14" s="760">
        <v>0</v>
      </c>
      <c r="K14" s="760">
        <v>0</v>
      </c>
      <c r="L14" s="760">
        <v>0</v>
      </c>
      <c r="M14" s="760">
        <v>0</v>
      </c>
      <c r="N14" s="760">
        <v>0</v>
      </c>
      <c r="O14" s="760">
        <f t="shared" si="0"/>
        <v>0</v>
      </c>
      <c r="P14" s="760">
        <f t="shared" si="1"/>
        <v>0</v>
      </c>
      <c r="Q14" s="760">
        <f t="shared" si="2"/>
        <v>0</v>
      </c>
      <c r="R14" s="787" t="s">
        <v>308</v>
      </c>
      <c r="S14" s="1061"/>
    </row>
    <row r="15" spans="1:19" ht="19.5" customHeight="1">
      <c r="A15" s="1071"/>
      <c r="B15" s="783" t="s">
        <v>279</v>
      </c>
      <c r="C15" s="760">
        <v>0</v>
      </c>
      <c r="D15" s="760">
        <v>0</v>
      </c>
      <c r="E15" s="760">
        <v>0</v>
      </c>
      <c r="F15" s="760">
        <v>0</v>
      </c>
      <c r="G15" s="760">
        <v>0</v>
      </c>
      <c r="H15" s="760">
        <v>0</v>
      </c>
      <c r="I15" s="760">
        <v>0</v>
      </c>
      <c r="J15" s="760">
        <v>0</v>
      </c>
      <c r="K15" s="760">
        <v>0</v>
      </c>
      <c r="L15" s="760">
        <v>0</v>
      </c>
      <c r="M15" s="760">
        <v>0</v>
      </c>
      <c r="N15" s="760">
        <v>0</v>
      </c>
      <c r="O15" s="760">
        <f t="shared" si="0"/>
        <v>0</v>
      </c>
      <c r="P15" s="760">
        <f t="shared" si="1"/>
        <v>0</v>
      </c>
      <c r="Q15" s="760">
        <f t="shared" si="2"/>
        <v>0</v>
      </c>
      <c r="R15" s="787" t="s">
        <v>309</v>
      </c>
      <c r="S15" s="1061"/>
    </row>
    <row r="16" spans="1:19" ht="19.5" customHeight="1">
      <c r="A16" s="1071"/>
      <c r="B16" s="783" t="s">
        <v>280</v>
      </c>
      <c r="C16" s="760">
        <v>0</v>
      </c>
      <c r="D16" s="760">
        <v>0</v>
      </c>
      <c r="E16" s="760">
        <v>0</v>
      </c>
      <c r="F16" s="760">
        <v>0</v>
      </c>
      <c r="G16" s="760">
        <v>0</v>
      </c>
      <c r="H16" s="760">
        <v>0</v>
      </c>
      <c r="I16" s="760">
        <v>0</v>
      </c>
      <c r="J16" s="760">
        <v>0</v>
      </c>
      <c r="K16" s="760">
        <v>0</v>
      </c>
      <c r="L16" s="760">
        <v>0</v>
      </c>
      <c r="M16" s="760">
        <v>0</v>
      </c>
      <c r="N16" s="760">
        <v>0</v>
      </c>
      <c r="O16" s="760">
        <f t="shared" si="0"/>
        <v>0</v>
      </c>
      <c r="P16" s="760">
        <f t="shared" si="1"/>
        <v>0</v>
      </c>
      <c r="Q16" s="760">
        <f t="shared" si="2"/>
        <v>0</v>
      </c>
      <c r="R16" s="787" t="s">
        <v>310</v>
      </c>
      <c r="S16" s="1061"/>
    </row>
    <row r="17" spans="1:19" ht="19.5" customHeight="1">
      <c r="A17" s="1071"/>
      <c r="B17" s="783" t="s">
        <v>281</v>
      </c>
      <c r="C17" s="760">
        <v>0</v>
      </c>
      <c r="D17" s="760">
        <v>4</v>
      </c>
      <c r="E17" s="760">
        <v>1</v>
      </c>
      <c r="F17" s="760">
        <v>2</v>
      </c>
      <c r="G17" s="760">
        <v>0</v>
      </c>
      <c r="H17" s="760">
        <v>0</v>
      </c>
      <c r="I17" s="760">
        <v>0</v>
      </c>
      <c r="J17" s="760">
        <v>0</v>
      </c>
      <c r="K17" s="760">
        <v>0</v>
      </c>
      <c r="L17" s="760">
        <v>0</v>
      </c>
      <c r="M17" s="760">
        <v>0</v>
      </c>
      <c r="N17" s="760">
        <v>0</v>
      </c>
      <c r="O17" s="760">
        <f t="shared" si="0"/>
        <v>1</v>
      </c>
      <c r="P17" s="760">
        <f t="shared" si="1"/>
        <v>6</v>
      </c>
      <c r="Q17" s="760">
        <f t="shared" si="2"/>
        <v>7</v>
      </c>
      <c r="R17" s="787" t="s">
        <v>311</v>
      </c>
      <c r="S17" s="1061"/>
    </row>
    <row r="18" spans="1:19" ht="19.5" customHeight="1">
      <c r="A18" s="760" t="s">
        <v>63</v>
      </c>
      <c r="B18" s="109"/>
      <c r="C18" s="760">
        <v>0</v>
      </c>
      <c r="D18" s="760">
        <v>0</v>
      </c>
      <c r="E18" s="760">
        <v>0</v>
      </c>
      <c r="F18" s="760">
        <v>0</v>
      </c>
      <c r="G18" s="760">
        <v>0</v>
      </c>
      <c r="H18" s="760">
        <v>0</v>
      </c>
      <c r="I18" s="760">
        <v>0</v>
      </c>
      <c r="J18" s="760">
        <v>0</v>
      </c>
      <c r="K18" s="760">
        <v>0</v>
      </c>
      <c r="L18" s="760">
        <v>0</v>
      </c>
      <c r="M18" s="760">
        <v>0</v>
      </c>
      <c r="N18" s="760">
        <v>0</v>
      </c>
      <c r="O18" s="760">
        <f t="shared" si="0"/>
        <v>0</v>
      </c>
      <c r="P18" s="760">
        <f t="shared" si="1"/>
        <v>0</v>
      </c>
      <c r="Q18" s="760">
        <f t="shared" si="2"/>
        <v>0</v>
      </c>
      <c r="R18" s="1056" t="s">
        <v>297</v>
      </c>
      <c r="S18" s="1056"/>
    </row>
    <row r="19" spans="1:19" ht="19.5" customHeight="1">
      <c r="A19" s="1081" t="s">
        <v>64</v>
      </c>
      <c r="B19" s="1081"/>
      <c r="C19" s="760">
        <v>0</v>
      </c>
      <c r="D19" s="760">
        <v>0</v>
      </c>
      <c r="E19" s="760">
        <v>0</v>
      </c>
      <c r="F19" s="760">
        <v>0</v>
      </c>
      <c r="G19" s="760">
        <v>0</v>
      </c>
      <c r="H19" s="760">
        <v>0</v>
      </c>
      <c r="I19" s="760">
        <v>0</v>
      </c>
      <c r="J19" s="760">
        <v>0</v>
      </c>
      <c r="K19" s="760">
        <v>0</v>
      </c>
      <c r="L19" s="760">
        <v>0</v>
      </c>
      <c r="M19" s="760">
        <v>0</v>
      </c>
      <c r="N19" s="760">
        <v>0</v>
      </c>
      <c r="O19" s="760">
        <f t="shared" si="0"/>
        <v>0</v>
      </c>
      <c r="P19" s="760">
        <f t="shared" si="1"/>
        <v>0</v>
      </c>
      <c r="Q19" s="760">
        <f t="shared" si="2"/>
        <v>0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760">
        <v>0</v>
      </c>
      <c r="D20" s="760">
        <v>0</v>
      </c>
      <c r="E20" s="760">
        <v>0</v>
      </c>
      <c r="F20" s="760">
        <v>0</v>
      </c>
      <c r="G20" s="760">
        <v>0</v>
      </c>
      <c r="H20" s="760">
        <v>0</v>
      </c>
      <c r="I20" s="760">
        <v>0</v>
      </c>
      <c r="J20" s="760">
        <v>0</v>
      </c>
      <c r="K20" s="760">
        <v>0</v>
      </c>
      <c r="L20" s="760">
        <v>0</v>
      </c>
      <c r="M20" s="760">
        <v>0</v>
      </c>
      <c r="N20" s="760">
        <v>0</v>
      </c>
      <c r="O20" s="760">
        <f t="shared" si="0"/>
        <v>0</v>
      </c>
      <c r="P20" s="760">
        <f t="shared" si="1"/>
        <v>0</v>
      </c>
      <c r="Q20" s="760">
        <f t="shared" si="2"/>
        <v>0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760">
        <v>0</v>
      </c>
      <c r="D21" s="760">
        <v>0</v>
      </c>
      <c r="E21" s="760">
        <v>0</v>
      </c>
      <c r="F21" s="760">
        <v>0</v>
      </c>
      <c r="G21" s="760">
        <v>0</v>
      </c>
      <c r="H21" s="760">
        <v>0</v>
      </c>
      <c r="I21" s="760">
        <v>0</v>
      </c>
      <c r="J21" s="760">
        <v>0</v>
      </c>
      <c r="K21" s="760">
        <v>0</v>
      </c>
      <c r="L21" s="760">
        <v>0</v>
      </c>
      <c r="M21" s="760">
        <v>0</v>
      </c>
      <c r="N21" s="760">
        <v>0</v>
      </c>
      <c r="O21" s="760">
        <f t="shared" si="0"/>
        <v>0</v>
      </c>
      <c r="P21" s="760">
        <f t="shared" si="1"/>
        <v>0</v>
      </c>
      <c r="Q21" s="760">
        <f t="shared" si="2"/>
        <v>0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760">
        <v>3</v>
      </c>
      <c r="D22" s="760">
        <v>1</v>
      </c>
      <c r="E22" s="760">
        <v>2</v>
      </c>
      <c r="F22" s="760">
        <v>1</v>
      </c>
      <c r="G22" s="760">
        <v>2</v>
      </c>
      <c r="H22" s="760">
        <v>0</v>
      </c>
      <c r="I22" s="760">
        <v>3</v>
      </c>
      <c r="J22" s="760">
        <v>0</v>
      </c>
      <c r="K22" s="760">
        <v>6</v>
      </c>
      <c r="L22" s="760">
        <v>0</v>
      </c>
      <c r="M22" s="760">
        <v>3</v>
      </c>
      <c r="N22" s="760">
        <v>0</v>
      </c>
      <c r="O22" s="760">
        <f t="shared" si="0"/>
        <v>19</v>
      </c>
      <c r="P22" s="760">
        <f t="shared" si="1"/>
        <v>2</v>
      </c>
      <c r="Q22" s="760">
        <f t="shared" si="2"/>
        <v>21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760">
        <v>4</v>
      </c>
      <c r="D23" s="760">
        <v>0</v>
      </c>
      <c r="E23" s="760">
        <v>5</v>
      </c>
      <c r="F23" s="760">
        <v>0</v>
      </c>
      <c r="G23" s="760">
        <v>0</v>
      </c>
      <c r="H23" s="760">
        <v>1</v>
      </c>
      <c r="I23" s="760">
        <v>0</v>
      </c>
      <c r="J23" s="760">
        <v>0</v>
      </c>
      <c r="K23" s="760">
        <v>0</v>
      </c>
      <c r="L23" s="760">
        <v>2</v>
      </c>
      <c r="M23" s="760">
        <v>0</v>
      </c>
      <c r="N23" s="760">
        <v>0</v>
      </c>
      <c r="O23" s="760">
        <f t="shared" si="0"/>
        <v>9</v>
      </c>
      <c r="P23" s="760">
        <f t="shared" si="1"/>
        <v>3</v>
      </c>
      <c r="Q23" s="760">
        <f t="shared" si="2"/>
        <v>12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760">
        <v>0</v>
      </c>
      <c r="D24" s="760">
        <v>0</v>
      </c>
      <c r="E24" s="760">
        <v>0</v>
      </c>
      <c r="F24" s="760">
        <v>1</v>
      </c>
      <c r="G24" s="760">
        <v>0</v>
      </c>
      <c r="H24" s="760">
        <v>1</v>
      </c>
      <c r="I24" s="760">
        <v>0</v>
      </c>
      <c r="J24" s="760">
        <v>0</v>
      </c>
      <c r="K24" s="760">
        <v>0</v>
      </c>
      <c r="L24" s="760">
        <v>3</v>
      </c>
      <c r="M24" s="760">
        <v>0</v>
      </c>
      <c r="N24" s="760">
        <v>1</v>
      </c>
      <c r="O24" s="760">
        <f t="shared" si="0"/>
        <v>0</v>
      </c>
      <c r="P24" s="760">
        <f t="shared" si="1"/>
        <v>6</v>
      </c>
      <c r="Q24" s="760">
        <f t="shared" si="2"/>
        <v>6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760">
        <v>0</v>
      </c>
      <c r="D25" s="760">
        <v>0</v>
      </c>
      <c r="E25" s="760">
        <v>0</v>
      </c>
      <c r="F25" s="760">
        <v>0</v>
      </c>
      <c r="G25" s="760">
        <v>0</v>
      </c>
      <c r="H25" s="760">
        <v>0</v>
      </c>
      <c r="I25" s="760">
        <v>0</v>
      </c>
      <c r="J25" s="760">
        <v>0</v>
      </c>
      <c r="K25" s="760">
        <v>0</v>
      </c>
      <c r="L25" s="760">
        <v>0</v>
      </c>
      <c r="M25" s="760">
        <v>0</v>
      </c>
      <c r="N25" s="760">
        <v>0</v>
      </c>
      <c r="O25" s="760">
        <f t="shared" si="0"/>
        <v>0</v>
      </c>
      <c r="P25" s="760">
        <f t="shared" si="1"/>
        <v>0</v>
      </c>
      <c r="Q25" s="760">
        <f t="shared" si="2"/>
        <v>0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760">
        <v>0</v>
      </c>
      <c r="D26" s="760">
        <v>0</v>
      </c>
      <c r="E26" s="760">
        <v>0</v>
      </c>
      <c r="F26" s="760">
        <v>0</v>
      </c>
      <c r="G26" s="760">
        <v>0</v>
      </c>
      <c r="H26" s="760">
        <v>0</v>
      </c>
      <c r="I26" s="760">
        <v>0</v>
      </c>
      <c r="J26" s="760">
        <v>0</v>
      </c>
      <c r="K26" s="760">
        <v>0</v>
      </c>
      <c r="L26" s="760">
        <v>0</v>
      </c>
      <c r="M26" s="760">
        <v>0</v>
      </c>
      <c r="N26" s="760">
        <v>0</v>
      </c>
      <c r="O26" s="760">
        <f t="shared" si="0"/>
        <v>0</v>
      </c>
      <c r="P26" s="760">
        <f t="shared" si="1"/>
        <v>0</v>
      </c>
      <c r="Q26" s="760">
        <f t="shared" si="2"/>
        <v>0</v>
      </c>
      <c r="R26" s="1056" t="s">
        <v>193</v>
      </c>
      <c r="S26" s="1056"/>
    </row>
    <row r="27" spans="1:19" ht="19.5" customHeight="1" thickBot="1">
      <c r="A27" s="1202" t="s">
        <v>72</v>
      </c>
      <c r="B27" s="1202"/>
      <c r="C27" s="771">
        <v>1</v>
      </c>
      <c r="D27" s="771">
        <v>0</v>
      </c>
      <c r="E27" s="771">
        <v>0</v>
      </c>
      <c r="F27" s="771">
        <v>0</v>
      </c>
      <c r="G27" s="771">
        <v>0</v>
      </c>
      <c r="H27" s="771">
        <v>0</v>
      </c>
      <c r="I27" s="771">
        <v>0</v>
      </c>
      <c r="J27" s="771">
        <v>0</v>
      </c>
      <c r="K27" s="771">
        <v>0</v>
      </c>
      <c r="L27" s="771">
        <v>0</v>
      </c>
      <c r="M27" s="771">
        <v>0</v>
      </c>
      <c r="N27" s="771">
        <v>0</v>
      </c>
      <c r="O27" s="771">
        <f t="shared" si="0"/>
        <v>1</v>
      </c>
      <c r="P27" s="771">
        <f t="shared" si="1"/>
        <v>0</v>
      </c>
      <c r="Q27" s="771">
        <f t="shared" si="2"/>
        <v>1</v>
      </c>
      <c r="R27" s="1185" t="s">
        <v>298</v>
      </c>
      <c r="S27" s="1185"/>
    </row>
    <row r="28" spans="1:19" ht="19.5" customHeight="1" thickBot="1">
      <c r="A28" s="1201" t="s">
        <v>32</v>
      </c>
      <c r="B28" s="1201"/>
      <c r="C28" s="776">
        <f>SUM(C8:C27)</f>
        <v>9</v>
      </c>
      <c r="D28" s="776">
        <f t="shared" ref="D28:Q28" si="3">SUM(D8:D27)</f>
        <v>9</v>
      </c>
      <c r="E28" s="776">
        <f t="shared" si="3"/>
        <v>8</v>
      </c>
      <c r="F28" s="776">
        <f t="shared" si="3"/>
        <v>6</v>
      </c>
      <c r="G28" s="776">
        <f t="shared" si="3"/>
        <v>3</v>
      </c>
      <c r="H28" s="776">
        <f t="shared" si="3"/>
        <v>2</v>
      </c>
      <c r="I28" s="776">
        <f t="shared" si="3"/>
        <v>3</v>
      </c>
      <c r="J28" s="776">
        <f t="shared" si="3"/>
        <v>0</v>
      </c>
      <c r="K28" s="776">
        <f t="shared" si="3"/>
        <v>6</v>
      </c>
      <c r="L28" s="776">
        <f t="shared" si="3"/>
        <v>5</v>
      </c>
      <c r="M28" s="776">
        <f t="shared" si="3"/>
        <v>3</v>
      </c>
      <c r="N28" s="776">
        <f t="shared" si="3"/>
        <v>1</v>
      </c>
      <c r="O28" s="776">
        <f t="shared" si="3"/>
        <v>32</v>
      </c>
      <c r="P28" s="776">
        <f t="shared" si="3"/>
        <v>23</v>
      </c>
      <c r="Q28" s="776">
        <f t="shared" si="3"/>
        <v>55</v>
      </c>
      <c r="R28" s="1187" t="s">
        <v>175</v>
      </c>
      <c r="S28" s="1187"/>
    </row>
    <row r="29" spans="1:19" ht="13.5" thickTop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473"/>
      <c r="S29" s="473"/>
    </row>
    <row r="30" spans="1:19">
      <c r="R30" s="441"/>
      <c r="S30" s="441"/>
    </row>
    <row r="89" spans="3:15"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</row>
    <row r="90" spans="3:15"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</row>
    <row r="91" spans="3:15"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</row>
    <row r="92" spans="3:15"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</row>
  </sheetData>
  <mergeCells count="51">
    <mergeCell ref="R3:S3"/>
    <mergeCell ref="A4:B7"/>
    <mergeCell ref="A3:B3"/>
    <mergeCell ref="C4:D4"/>
    <mergeCell ref="E4:F4"/>
    <mergeCell ref="G4:H4"/>
    <mergeCell ref="I4:J4"/>
    <mergeCell ref="O4:Q4"/>
    <mergeCell ref="M5:N5"/>
    <mergeCell ref="O5:Q5"/>
    <mergeCell ref="K4:L4"/>
    <mergeCell ref="M4:N4"/>
    <mergeCell ref="K5:L5"/>
    <mergeCell ref="A1:S1"/>
    <mergeCell ref="A2:S2"/>
    <mergeCell ref="A21:B21"/>
    <mergeCell ref="R21:S21"/>
    <mergeCell ref="A20:B20"/>
    <mergeCell ref="R20:S20"/>
    <mergeCell ref="A19:B19"/>
    <mergeCell ref="R19:S19"/>
    <mergeCell ref="R4:S7"/>
    <mergeCell ref="C5:D5"/>
    <mergeCell ref="E5:F5"/>
    <mergeCell ref="G5:H5"/>
    <mergeCell ref="I5:J5"/>
    <mergeCell ref="A11:B11"/>
    <mergeCell ref="R9:S9"/>
    <mergeCell ref="S12:S17"/>
    <mergeCell ref="R24:S24"/>
    <mergeCell ref="A25:B25"/>
    <mergeCell ref="R25:S25"/>
    <mergeCell ref="A22:B22"/>
    <mergeCell ref="R22:S22"/>
    <mergeCell ref="A23:B23"/>
    <mergeCell ref="A24:B24"/>
    <mergeCell ref="R23:S23"/>
    <mergeCell ref="R28:S28"/>
    <mergeCell ref="A26:B26"/>
    <mergeCell ref="R26:S26"/>
    <mergeCell ref="A27:B27"/>
    <mergeCell ref="R27:S27"/>
    <mergeCell ref="A28:B28"/>
    <mergeCell ref="A8:B8"/>
    <mergeCell ref="R8:S8"/>
    <mergeCell ref="R18:S18"/>
    <mergeCell ref="A12:A17"/>
    <mergeCell ref="R10:S10"/>
    <mergeCell ref="A10:B10"/>
    <mergeCell ref="A9:B9"/>
    <mergeCell ref="R11:S11"/>
  </mergeCells>
  <printOptions horizontalCentered="1"/>
  <pageMargins left="1" right="1" top="1" bottom="1" header="1" footer="1"/>
  <pageSetup paperSize="9" scale="80" firstPageNumber="110" orientation="landscape" useFirstPageNumber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1"/>
  </sheetPr>
  <dimension ref="A1:S96"/>
  <sheetViews>
    <sheetView rightToLeft="1" view="pageBreakPreview" zoomScale="90" zoomScaleSheetLayoutView="90" workbookViewId="0">
      <selection activeCell="U4" sqref="U4"/>
    </sheetView>
  </sheetViews>
  <sheetFormatPr defaultRowHeight="12.75"/>
  <cols>
    <col min="1" max="1" width="4.42578125" style="159" customWidth="1"/>
    <col min="2" max="2" width="12.140625" style="159" customWidth="1"/>
    <col min="3" max="3" width="7.140625" style="159" customWidth="1"/>
    <col min="4" max="5" width="7.85546875" style="159" customWidth="1"/>
    <col min="6" max="6" width="7.140625" style="159" customWidth="1"/>
    <col min="7" max="7" width="7.5703125" style="159" customWidth="1"/>
    <col min="8" max="8" width="7.140625" style="159" customWidth="1"/>
    <col min="9" max="10" width="8.7109375" style="159" customWidth="1"/>
    <col min="11" max="13" width="7.85546875" style="159" customWidth="1"/>
    <col min="14" max="14" width="7.42578125" style="159" customWidth="1"/>
    <col min="15" max="16" width="8.7109375" style="159" customWidth="1"/>
    <col min="17" max="17" width="7.85546875" style="159" customWidth="1"/>
    <col min="18" max="18" width="14.28515625" style="159" customWidth="1"/>
    <col min="19" max="19" width="4.85546875" style="159" customWidth="1"/>
    <col min="20" max="16384" width="9.140625" style="159"/>
  </cols>
  <sheetData>
    <row r="1" spans="1:19" ht="21.75" customHeight="1">
      <c r="A1" s="1138" t="s">
        <v>1375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16.5" customHeight="1">
      <c r="A2" s="1139" t="s">
        <v>938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ht="18.75" thickBot="1">
      <c r="A3" s="1048" t="s">
        <v>1297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175"/>
      <c r="Q3" s="175"/>
      <c r="R3" s="1365" t="s">
        <v>1298</v>
      </c>
      <c r="S3" s="1365"/>
    </row>
    <row r="4" spans="1:19" ht="22.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18.75" customHeight="1">
      <c r="A5" s="1092"/>
      <c r="B5" s="1092"/>
      <c r="C5" s="1094" t="s">
        <v>245</v>
      </c>
      <c r="D5" s="1094"/>
      <c r="E5" s="1094" t="s">
        <v>246</v>
      </c>
      <c r="F5" s="1094"/>
      <c r="G5" s="1094" t="s">
        <v>247</v>
      </c>
      <c r="H5" s="1094"/>
      <c r="I5" s="1094" t="s">
        <v>248</v>
      </c>
      <c r="J5" s="1094"/>
      <c r="K5" s="1094" t="s">
        <v>244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20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1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25" customHeight="1">
      <c r="A8" s="1112" t="s">
        <v>52</v>
      </c>
      <c r="B8" s="1112"/>
      <c r="C8" s="366">
        <v>0</v>
      </c>
      <c r="D8" s="366">
        <v>0</v>
      </c>
      <c r="E8" s="366">
        <v>0</v>
      </c>
      <c r="F8" s="366">
        <v>0</v>
      </c>
      <c r="G8" s="366">
        <v>0</v>
      </c>
      <c r="H8" s="366">
        <v>0</v>
      </c>
      <c r="I8" s="366">
        <v>0</v>
      </c>
      <c r="J8" s="366">
        <v>0</v>
      </c>
      <c r="K8" s="366">
        <v>0</v>
      </c>
      <c r="L8" s="366">
        <v>0</v>
      </c>
      <c r="M8" s="366">
        <v>0</v>
      </c>
      <c r="N8" s="366">
        <v>0</v>
      </c>
      <c r="O8" s="366">
        <f>SUM(C8,E8,G8,I8,K8,M8)</f>
        <v>0</v>
      </c>
      <c r="P8" s="366">
        <f>SUM(D8,F8,H8,J8,L8,N8)</f>
        <v>0</v>
      </c>
      <c r="Q8" s="366">
        <f>SUM(O8:P8)</f>
        <v>0</v>
      </c>
      <c r="R8" s="1058" t="s">
        <v>671</v>
      </c>
      <c r="S8" s="1058"/>
    </row>
    <row r="9" spans="1:19" ht="20.25" customHeight="1">
      <c r="A9" s="1081" t="s">
        <v>53</v>
      </c>
      <c r="B9" s="1081"/>
      <c r="C9" s="367">
        <v>0</v>
      </c>
      <c r="D9" s="367">
        <v>0</v>
      </c>
      <c r="E9" s="367">
        <v>0</v>
      </c>
      <c r="F9" s="367">
        <v>0</v>
      </c>
      <c r="G9" s="367">
        <v>0</v>
      </c>
      <c r="H9" s="367">
        <v>0</v>
      </c>
      <c r="I9" s="367">
        <v>0</v>
      </c>
      <c r="J9" s="367">
        <v>0</v>
      </c>
      <c r="K9" s="367">
        <v>0</v>
      </c>
      <c r="L9" s="367">
        <v>0</v>
      </c>
      <c r="M9" s="367">
        <v>0</v>
      </c>
      <c r="N9" s="367">
        <v>0</v>
      </c>
      <c r="O9" s="367">
        <f t="shared" ref="O9:O27" si="0">SUM(C9,E9,G9,I9,K9,M9)</f>
        <v>0</v>
      </c>
      <c r="P9" s="367">
        <f t="shared" ref="P9:P27" si="1">SUM(D9,F9,H9,J9,L9,N9)</f>
        <v>0</v>
      </c>
      <c r="Q9" s="367">
        <f t="shared" ref="Q9:Q27" si="2">SUM(O9:P9)</f>
        <v>0</v>
      </c>
      <c r="R9" s="1059" t="s">
        <v>302</v>
      </c>
      <c r="S9" s="1059"/>
    </row>
    <row r="10" spans="1:19" ht="20.25" customHeight="1">
      <c r="A10" s="1081" t="s">
        <v>54</v>
      </c>
      <c r="B10" s="1081"/>
      <c r="C10" s="367">
        <v>0</v>
      </c>
      <c r="D10" s="367">
        <v>3</v>
      </c>
      <c r="E10" s="367">
        <v>0</v>
      </c>
      <c r="F10" s="367">
        <v>0</v>
      </c>
      <c r="G10" s="367">
        <v>0</v>
      </c>
      <c r="H10" s="367">
        <v>0</v>
      </c>
      <c r="I10" s="367">
        <v>0</v>
      </c>
      <c r="J10" s="367">
        <v>0</v>
      </c>
      <c r="K10" s="367">
        <v>0</v>
      </c>
      <c r="L10" s="367">
        <v>0</v>
      </c>
      <c r="M10" s="367">
        <v>0</v>
      </c>
      <c r="N10" s="367">
        <v>0</v>
      </c>
      <c r="O10" s="367">
        <f t="shared" si="0"/>
        <v>0</v>
      </c>
      <c r="P10" s="367">
        <f t="shared" si="1"/>
        <v>3</v>
      </c>
      <c r="Q10" s="367">
        <f t="shared" si="2"/>
        <v>3</v>
      </c>
      <c r="R10" s="1056" t="s">
        <v>184</v>
      </c>
      <c r="S10" s="1056"/>
    </row>
    <row r="11" spans="1:19" ht="20.25" customHeight="1">
      <c r="A11" s="1081" t="s">
        <v>55</v>
      </c>
      <c r="B11" s="1081"/>
      <c r="C11" s="367">
        <v>0</v>
      </c>
      <c r="D11" s="367">
        <v>0</v>
      </c>
      <c r="E11" s="367">
        <v>0</v>
      </c>
      <c r="F11" s="367">
        <v>0</v>
      </c>
      <c r="G11" s="367">
        <v>0</v>
      </c>
      <c r="H11" s="367">
        <v>0</v>
      </c>
      <c r="I11" s="367">
        <v>0</v>
      </c>
      <c r="J11" s="367">
        <v>0</v>
      </c>
      <c r="K11" s="367">
        <v>0</v>
      </c>
      <c r="L11" s="367">
        <v>0</v>
      </c>
      <c r="M11" s="367">
        <v>0</v>
      </c>
      <c r="N11" s="367">
        <v>0</v>
      </c>
      <c r="O11" s="367">
        <f t="shared" si="0"/>
        <v>0</v>
      </c>
      <c r="P11" s="367">
        <f t="shared" si="1"/>
        <v>0</v>
      </c>
      <c r="Q11" s="367">
        <f t="shared" si="2"/>
        <v>0</v>
      </c>
      <c r="R11" s="1056" t="s">
        <v>185</v>
      </c>
      <c r="S11" s="1056"/>
    </row>
    <row r="12" spans="1:19" ht="20.25" customHeight="1">
      <c r="A12" s="1071" t="s">
        <v>313</v>
      </c>
      <c r="B12" s="374" t="s">
        <v>282</v>
      </c>
      <c r="C12" s="367">
        <v>0</v>
      </c>
      <c r="D12" s="367">
        <v>2</v>
      </c>
      <c r="E12" s="367">
        <v>0</v>
      </c>
      <c r="F12" s="367">
        <v>0</v>
      </c>
      <c r="G12" s="367">
        <v>0</v>
      </c>
      <c r="H12" s="367">
        <v>0</v>
      </c>
      <c r="I12" s="367">
        <v>0</v>
      </c>
      <c r="J12" s="367">
        <v>0</v>
      </c>
      <c r="K12" s="367">
        <v>0</v>
      </c>
      <c r="L12" s="367">
        <v>1</v>
      </c>
      <c r="M12" s="367">
        <v>0</v>
      </c>
      <c r="N12" s="367">
        <v>0</v>
      </c>
      <c r="O12" s="367">
        <f t="shared" si="0"/>
        <v>0</v>
      </c>
      <c r="P12" s="367">
        <f t="shared" si="1"/>
        <v>3</v>
      </c>
      <c r="Q12" s="367">
        <f t="shared" si="2"/>
        <v>3</v>
      </c>
      <c r="R12" s="427" t="s">
        <v>306</v>
      </c>
      <c r="S12" s="1061" t="s">
        <v>173</v>
      </c>
    </row>
    <row r="13" spans="1:19" ht="20.25" customHeight="1">
      <c r="A13" s="1071"/>
      <c r="B13" s="374" t="s">
        <v>283</v>
      </c>
      <c r="C13" s="367">
        <v>0</v>
      </c>
      <c r="D13" s="367">
        <v>0</v>
      </c>
      <c r="E13" s="367">
        <v>0</v>
      </c>
      <c r="F13" s="367">
        <v>0</v>
      </c>
      <c r="G13" s="367">
        <v>0</v>
      </c>
      <c r="H13" s="367">
        <v>0</v>
      </c>
      <c r="I13" s="367">
        <v>0</v>
      </c>
      <c r="J13" s="367">
        <v>0</v>
      </c>
      <c r="K13" s="367">
        <v>0</v>
      </c>
      <c r="L13" s="367">
        <v>1</v>
      </c>
      <c r="M13" s="367">
        <v>0</v>
      </c>
      <c r="N13" s="367">
        <v>0</v>
      </c>
      <c r="O13" s="367">
        <f t="shared" si="0"/>
        <v>0</v>
      </c>
      <c r="P13" s="367">
        <f t="shared" si="1"/>
        <v>1</v>
      </c>
      <c r="Q13" s="367">
        <f t="shared" si="2"/>
        <v>1</v>
      </c>
      <c r="R13" s="427" t="s">
        <v>307</v>
      </c>
      <c r="S13" s="1061"/>
    </row>
    <row r="14" spans="1:19" ht="20.25" customHeight="1">
      <c r="A14" s="1071"/>
      <c r="B14" s="374" t="s">
        <v>284</v>
      </c>
      <c r="C14" s="367">
        <v>0</v>
      </c>
      <c r="D14" s="367">
        <v>0</v>
      </c>
      <c r="E14" s="367">
        <v>0</v>
      </c>
      <c r="F14" s="367">
        <v>0</v>
      </c>
      <c r="G14" s="367">
        <v>1</v>
      </c>
      <c r="H14" s="367">
        <v>0</v>
      </c>
      <c r="I14" s="367">
        <v>0</v>
      </c>
      <c r="J14" s="367">
        <v>0</v>
      </c>
      <c r="K14" s="367">
        <v>5</v>
      </c>
      <c r="L14" s="367">
        <v>0</v>
      </c>
      <c r="M14" s="367">
        <v>0</v>
      </c>
      <c r="N14" s="367">
        <v>0</v>
      </c>
      <c r="O14" s="367">
        <f t="shared" si="0"/>
        <v>6</v>
      </c>
      <c r="P14" s="367">
        <f t="shared" si="1"/>
        <v>0</v>
      </c>
      <c r="Q14" s="367">
        <f t="shared" si="2"/>
        <v>6</v>
      </c>
      <c r="R14" s="427" t="s">
        <v>308</v>
      </c>
      <c r="S14" s="1061"/>
    </row>
    <row r="15" spans="1:19" ht="20.25" customHeight="1">
      <c r="A15" s="1071"/>
      <c r="B15" s="374" t="s">
        <v>279</v>
      </c>
      <c r="C15" s="367">
        <v>0</v>
      </c>
      <c r="D15" s="367">
        <v>0</v>
      </c>
      <c r="E15" s="367">
        <v>0</v>
      </c>
      <c r="F15" s="367">
        <v>0</v>
      </c>
      <c r="G15" s="367">
        <v>0</v>
      </c>
      <c r="H15" s="367">
        <v>0</v>
      </c>
      <c r="I15" s="367">
        <v>0</v>
      </c>
      <c r="J15" s="367">
        <v>0</v>
      </c>
      <c r="K15" s="367">
        <v>0</v>
      </c>
      <c r="L15" s="367">
        <v>0</v>
      </c>
      <c r="M15" s="367">
        <v>0</v>
      </c>
      <c r="N15" s="367">
        <v>0</v>
      </c>
      <c r="O15" s="367">
        <f t="shared" si="0"/>
        <v>0</v>
      </c>
      <c r="P15" s="367">
        <f t="shared" si="1"/>
        <v>0</v>
      </c>
      <c r="Q15" s="367">
        <f t="shared" si="2"/>
        <v>0</v>
      </c>
      <c r="R15" s="427" t="s">
        <v>309</v>
      </c>
      <c r="S15" s="1061"/>
    </row>
    <row r="16" spans="1:19" ht="20.25" customHeight="1">
      <c r="A16" s="1071"/>
      <c r="B16" s="374" t="s">
        <v>280</v>
      </c>
      <c r="C16" s="367">
        <v>1</v>
      </c>
      <c r="D16" s="367">
        <v>0</v>
      </c>
      <c r="E16" s="367">
        <v>0</v>
      </c>
      <c r="F16" s="367">
        <v>0</v>
      </c>
      <c r="G16" s="367">
        <v>0</v>
      </c>
      <c r="H16" s="367">
        <v>0</v>
      </c>
      <c r="I16" s="367">
        <v>0</v>
      </c>
      <c r="J16" s="367">
        <v>0</v>
      </c>
      <c r="K16" s="367">
        <v>1</v>
      </c>
      <c r="L16" s="367">
        <v>0</v>
      </c>
      <c r="M16" s="367">
        <v>0</v>
      </c>
      <c r="N16" s="367">
        <v>0</v>
      </c>
      <c r="O16" s="367">
        <f t="shared" si="0"/>
        <v>2</v>
      </c>
      <c r="P16" s="367">
        <f t="shared" si="1"/>
        <v>0</v>
      </c>
      <c r="Q16" s="367">
        <f t="shared" si="2"/>
        <v>2</v>
      </c>
      <c r="R16" s="427" t="s">
        <v>310</v>
      </c>
      <c r="S16" s="1061"/>
    </row>
    <row r="17" spans="1:19" ht="20.25" customHeight="1">
      <c r="A17" s="1071"/>
      <c r="B17" s="374" t="s">
        <v>281</v>
      </c>
      <c r="C17" s="367">
        <v>0</v>
      </c>
      <c r="D17" s="367">
        <v>0</v>
      </c>
      <c r="E17" s="367">
        <v>0</v>
      </c>
      <c r="F17" s="367">
        <v>0</v>
      </c>
      <c r="G17" s="367">
        <v>0</v>
      </c>
      <c r="H17" s="367">
        <v>1</v>
      </c>
      <c r="I17" s="367">
        <v>0</v>
      </c>
      <c r="J17" s="367">
        <v>0</v>
      </c>
      <c r="K17" s="367">
        <v>0</v>
      </c>
      <c r="L17" s="367">
        <v>1</v>
      </c>
      <c r="M17" s="367">
        <v>0</v>
      </c>
      <c r="N17" s="367">
        <v>1</v>
      </c>
      <c r="O17" s="367">
        <f t="shared" si="0"/>
        <v>0</v>
      </c>
      <c r="P17" s="367">
        <f t="shared" si="1"/>
        <v>3</v>
      </c>
      <c r="Q17" s="367">
        <f t="shared" si="2"/>
        <v>3</v>
      </c>
      <c r="R17" s="427" t="s">
        <v>311</v>
      </c>
      <c r="S17" s="1061"/>
    </row>
    <row r="18" spans="1:19" ht="20.25" customHeight="1">
      <c r="A18" s="367" t="s">
        <v>63</v>
      </c>
      <c r="B18" s="109"/>
      <c r="C18" s="367">
        <v>0</v>
      </c>
      <c r="D18" s="367">
        <v>0</v>
      </c>
      <c r="E18" s="367">
        <v>0</v>
      </c>
      <c r="F18" s="367">
        <v>0</v>
      </c>
      <c r="G18" s="367">
        <v>0</v>
      </c>
      <c r="H18" s="367">
        <v>0</v>
      </c>
      <c r="I18" s="367">
        <v>0</v>
      </c>
      <c r="J18" s="367">
        <v>0</v>
      </c>
      <c r="K18" s="367">
        <v>0</v>
      </c>
      <c r="L18" s="367">
        <v>0</v>
      </c>
      <c r="M18" s="367">
        <v>0</v>
      </c>
      <c r="N18" s="367">
        <v>0</v>
      </c>
      <c r="O18" s="367">
        <f t="shared" si="0"/>
        <v>0</v>
      </c>
      <c r="P18" s="367">
        <f t="shared" si="1"/>
        <v>0</v>
      </c>
      <c r="Q18" s="367">
        <f t="shared" si="2"/>
        <v>0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367">
        <v>1</v>
      </c>
      <c r="D19" s="367">
        <v>1</v>
      </c>
      <c r="E19" s="367">
        <v>1</v>
      </c>
      <c r="F19" s="367">
        <v>0</v>
      </c>
      <c r="G19" s="367">
        <v>1</v>
      </c>
      <c r="H19" s="367">
        <v>0</v>
      </c>
      <c r="I19" s="367">
        <v>1</v>
      </c>
      <c r="J19" s="367">
        <v>0</v>
      </c>
      <c r="K19" s="367">
        <v>3</v>
      </c>
      <c r="L19" s="367">
        <v>2</v>
      </c>
      <c r="M19" s="367">
        <v>0</v>
      </c>
      <c r="N19" s="367">
        <v>1</v>
      </c>
      <c r="O19" s="367">
        <f t="shared" si="0"/>
        <v>7</v>
      </c>
      <c r="P19" s="367">
        <f t="shared" si="1"/>
        <v>4</v>
      </c>
      <c r="Q19" s="367">
        <f t="shared" si="2"/>
        <v>11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367">
        <v>0</v>
      </c>
      <c r="D20" s="367">
        <v>0</v>
      </c>
      <c r="E20" s="367">
        <v>0</v>
      </c>
      <c r="F20" s="367">
        <v>2</v>
      </c>
      <c r="G20" s="367">
        <v>0</v>
      </c>
      <c r="H20" s="367">
        <v>1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0</v>
      </c>
      <c r="O20" s="367">
        <f t="shared" si="0"/>
        <v>0</v>
      </c>
      <c r="P20" s="367">
        <f t="shared" si="1"/>
        <v>3</v>
      </c>
      <c r="Q20" s="367">
        <f t="shared" si="2"/>
        <v>3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367">
        <v>0</v>
      </c>
      <c r="D21" s="367">
        <v>0</v>
      </c>
      <c r="E21" s="367">
        <v>0</v>
      </c>
      <c r="F21" s="367">
        <v>0</v>
      </c>
      <c r="G21" s="367">
        <v>0</v>
      </c>
      <c r="H21" s="367">
        <v>0</v>
      </c>
      <c r="I21" s="367">
        <v>0</v>
      </c>
      <c r="J21" s="367">
        <v>0</v>
      </c>
      <c r="K21" s="367">
        <v>0</v>
      </c>
      <c r="L21" s="367">
        <v>0</v>
      </c>
      <c r="M21" s="367">
        <v>0</v>
      </c>
      <c r="N21" s="367">
        <v>0</v>
      </c>
      <c r="O21" s="367">
        <f t="shared" si="0"/>
        <v>0</v>
      </c>
      <c r="P21" s="367">
        <f t="shared" si="1"/>
        <v>0</v>
      </c>
      <c r="Q21" s="367">
        <f t="shared" si="2"/>
        <v>0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367">
        <v>0</v>
      </c>
      <c r="D22" s="367">
        <v>0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67">
        <v>0</v>
      </c>
      <c r="L22" s="367">
        <v>0</v>
      </c>
      <c r="M22" s="367">
        <v>0</v>
      </c>
      <c r="N22" s="367">
        <v>0</v>
      </c>
      <c r="O22" s="367">
        <f t="shared" si="0"/>
        <v>0</v>
      </c>
      <c r="P22" s="367">
        <f t="shared" si="1"/>
        <v>0</v>
      </c>
      <c r="Q22" s="367">
        <f t="shared" si="2"/>
        <v>0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367">
        <v>0</v>
      </c>
      <c r="D23" s="367">
        <v>0</v>
      </c>
      <c r="E23" s="367">
        <v>0</v>
      </c>
      <c r="F23" s="367">
        <v>0</v>
      </c>
      <c r="G23" s="367">
        <v>0</v>
      </c>
      <c r="H23" s="367">
        <v>0</v>
      </c>
      <c r="I23" s="367">
        <v>0</v>
      </c>
      <c r="J23" s="367">
        <v>0</v>
      </c>
      <c r="K23" s="367">
        <v>0</v>
      </c>
      <c r="L23" s="367">
        <v>1</v>
      </c>
      <c r="M23" s="367">
        <v>0</v>
      </c>
      <c r="N23" s="367">
        <v>0</v>
      </c>
      <c r="O23" s="367">
        <f t="shared" si="0"/>
        <v>0</v>
      </c>
      <c r="P23" s="367">
        <f t="shared" si="1"/>
        <v>1</v>
      </c>
      <c r="Q23" s="367">
        <f t="shared" si="2"/>
        <v>1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367">
        <v>0</v>
      </c>
      <c r="D24" s="367">
        <v>0</v>
      </c>
      <c r="E24" s="367">
        <v>0</v>
      </c>
      <c r="F24" s="367">
        <v>0</v>
      </c>
      <c r="G24" s="367">
        <v>0</v>
      </c>
      <c r="H24" s="367">
        <v>0</v>
      </c>
      <c r="I24" s="367">
        <v>0</v>
      </c>
      <c r="J24" s="367">
        <v>0</v>
      </c>
      <c r="K24" s="367">
        <v>0</v>
      </c>
      <c r="L24" s="367">
        <v>0</v>
      </c>
      <c r="M24" s="367">
        <v>0</v>
      </c>
      <c r="N24" s="367">
        <v>0</v>
      </c>
      <c r="O24" s="367">
        <f t="shared" si="0"/>
        <v>0</v>
      </c>
      <c r="P24" s="367">
        <f t="shared" si="1"/>
        <v>0</v>
      </c>
      <c r="Q24" s="367">
        <f t="shared" si="2"/>
        <v>0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367">
        <v>0</v>
      </c>
      <c r="D25" s="367">
        <v>0</v>
      </c>
      <c r="E25" s="367">
        <v>0</v>
      </c>
      <c r="F25" s="367">
        <v>0</v>
      </c>
      <c r="G25" s="367">
        <v>0</v>
      </c>
      <c r="H25" s="367">
        <v>0</v>
      </c>
      <c r="I25" s="367">
        <v>0</v>
      </c>
      <c r="J25" s="367">
        <v>0</v>
      </c>
      <c r="K25" s="367">
        <v>0</v>
      </c>
      <c r="L25" s="367">
        <v>0</v>
      </c>
      <c r="M25" s="367">
        <v>0</v>
      </c>
      <c r="N25" s="367">
        <v>0</v>
      </c>
      <c r="O25" s="367">
        <f t="shared" si="0"/>
        <v>0</v>
      </c>
      <c r="P25" s="367">
        <f t="shared" si="1"/>
        <v>0</v>
      </c>
      <c r="Q25" s="367">
        <f t="shared" si="2"/>
        <v>0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367">
        <v>0</v>
      </c>
      <c r="D26" s="367">
        <v>0</v>
      </c>
      <c r="E26" s="367">
        <v>0</v>
      </c>
      <c r="F26" s="367">
        <v>0</v>
      </c>
      <c r="G26" s="367">
        <v>0</v>
      </c>
      <c r="H26" s="367">
        <v>0</v>
      </c>
      <c r="I26" s="367">
        <v>0</v>
      </c>
      <c r="J26" s="367">
        <v>0</v>
      </c>
      <c r="K26" s="367">
        <v>0</v>
      </c>
      <c r="L26" s="367">
        <v>2</v>
      </c>
      <c r="M26" s="367">
        <v>0</v>
      </c>
      <c r="N26" s="367">
        <v>0</v>
      </c>
      <c r="O26" s="367">
        <f t="shared" si="0"/>
        <v>0</v>
      </c>
      <c r="P26" s="367">
        <f t="shared" si="1"/>
        <v>2</v>
      </c>
      <c r="Q26" s="367">
        <f t="shared" si="2"/>
        <v>2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381">
        <v>1</v>
      </c>
      <c r="D27" s="381">
        <v>0</v>
      </c>
      <c r="E27" s="381">
        <v>1</v>
      </c>
      <c r="F27" s="381">
        <v>1</v>
      </c>
      <c r="G27" s="381">
        <v>0</v>
      </c>
      <c r="H27" s="381">
        <v>1</v>
      </c>
      <c r="I27" s="381">
        <v>0</v>
      </c>
      <c r="J27" s="381">
        <v>0</v>
      </c>
      <c r="K27" s="381">
        <v>0</v>
      </c>
      <c r="L27" s="381">
        <v>1</v>
      </c>
      <c r="M27" s="381">
        <v>0</v>
      </c>
      <c r="N27" s="381">
        <v>1</v>
      </c>
      <c r="O27" s="381">
        <f t="shared" si="0"/>
        <v>2</v>
      </c>
      <c r="P27" s="381">
        <f t="shared" si="1"/>
        <v>4</v>
      </c>
      <c r="Q27" s="381">
        <f t="shared" si="2"/>
        <v>6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376">
        <f>SUM(C8:C27)</f>
        <v>3</v>
      </c>
      <c r="D28" s="376">
        <f t="shared" ref="D28:Q28" si="3">SUM(D8:D27)</f>
        <v>6</v>
      </c>
      <c r="E28" s="376">
        <f t="shared" si="3"/>
        <v>2</v>
      </c>
      <c r="F28" s="376">
        <f t="shared" si="3"/>
        <v>3</v>
      </c>
      <c r="G28" s="376">
        <f t="shared" si="3"/>
        <v>2</v>
      </c>
      <c r="H28" s="376">
        <f t="shared" si="3"/>
        <v>3</v>
      </c>
      <c r="I28" s="376">
        <f t="shared" si="3"/>
        <v>1</v>
      </c>
      <c r="J28" s="376">
        <f t="shared" si="3"/>
        <v>0</v>
      </c>
      <c r="K28" s="376">
        <f t="shared" si="3"/>
        <v>9</v>
      </c>
      <c r="L28" s="376">
        <f t="shared" si="3"/>
        <v>9</v>
      </c>
      <c r="M28" s="376">
        <f t="shared" si="3"/>
        <v>0</v>
      </c>
      <c r="N28" s="376">
        <f t="shared" si="3"/>
        <v>3</v>
      </c>
      <c r="O28" s="376">
        <f t="shared" si="3"/>
        <v>17</v>
      </c>
      <c r="P28" s="376">
        <f t="shared" si="3"/>
        <v>24</v>
      </c>
      <c r="Q28" s="376">
        <f t="shared" si="3"/>
        <v>41</v>
      </c>
      <c r="R28" s="1388" t="s">
        <v>175</v>
      </c>
      <c r="S28" s="1388"/>
    </row>
    <row r="29" spans="1:19" ht="13.5" thickTop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</row>
    <row r="30" spans="1:19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</row>
    <row r="31" spans="1:19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</row>
    <row r="32" spans="1:19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</row>
    <row r="33" spans="1:19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</row>
    <row r="34" spans="1:19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</row>
    <row r="93" spans="3:15"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</row>
    <row r="94" spans="3:15"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</row>
    <row r="95" spans="3:15"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</row>
    <row r="96" spans="3:15"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</row>
  </sheetData>
  <mergeCells count="51">
    <mergeCell ref="M4:N4"/>
    <mergeCell ref="O4:Q4"/>
    <mergeCell ref="R4:S7"/>
    <mergeCell ref="C5:D5"/>
    <mergeCell ref="E5:F5"/>
    <mergeCell ref="G5:H5"/>
    <mergeCell ref="C4:D4"/>
    <mergeCell ref="E4:F4"/>
    <mergeCell ref="G4:H4"/>
    <mergeCell ref="I4:J4"/>
    <mergeCell ref="K4:L4"/>
    <mergeCell ref="O5:Q5"/>
    <mergeCell ref="A1:S1"/>
    <mergeCell ref="A2:S2"/>
    <mergeCell ref="A11:B11"/>
    <mergeCell ref="R11:S11"/>
    <mergeCell ref="A12:A17"/>
    <mergeCell ref="S12:S17"/>
    <mergeCell ref="M5:N5"/>
    <mergeCell ref="A9:B9"/>
    <mergeCell ref="R9:S9"/>
    <mergeCell ref="A10:B10"/>
    <mergeCell ref="I5:J5"/>
    <mergeCell ref="K5:L5"/>
    <mergeCell ref="R10:S10"/>
    <mergeCell ref="A3:B3"/>
    <mergeCell ref="R3:S3"/>
    <mergeCell ref="A4:B7"/>
    <mergeCell ref="A24:B24"/>
    <mergeCell ref="R24:S24"/>
    <mergeCell ref="A28:B28"/>
    <mergeCell ref="R28:S28"/>
    <mergeCell ref="A25:B25"/>
    <mergeCell ref="R25:S25"/>
    <mergeCell ref="A26:B26"/>
    <mergeCell ref="R26:S26"/>
    <mergeCell ref="A27:B27"/>
    <mergeCell ref="R27:S27"/>
    <mergeCell ref="A23:B23"/>
    <mergeCell ref="R23:S23"/>
    <mergeCell ref="A20:B20"/>
    <mergeCell ref="R20:S20"/>
    <mergeCell ref="A21:B21"/>
    <mergeCell ref="R21:S21"/>
    <mergeCell ref="A8:B8"/>
    <mergeCell ref="R8:S8"/>
    <mergeCell ref="R18:S18"/>
    <mergeCell ref="A22:B22"/>
    <mergeCell ref="R22:S22"/>
    <mergeCell ref="A19:B19"/>
    <mergeCell ref="R19:S19"/>
  </mergeCells>
  <printOptions horizontalCentered="1"/>
  <pageMargins left="1" right="1" top="1" bottom="1" header="1" footer="1"/>
  <pageSetup paperSize="9" scale="80" firstPageNumber="110" orientation="landscape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-0.499984740745262"/>
  </sheetPr>
  <dimension ref="A1:S30"/>
  <sheetViews>
    <sheetView rightToLeft="1" view="pageBreakPreview" zoomScale="80" zoomScaleNormal="85" zoomScaleSheetLayoutView="80" workbookViewId="0">
      <selection activeCell="K11" sqref="K11"/>
    </sheetView>
  </sheetViews>
  <sheetFormatPr defaultRowHeight="12.75"/>
  <cols>
    <col min="1" max="1" width="4.140625" style="91" customWidth="1"/>
    <col min="2" max="2" width="9" style="91" customWidth="1"/>
    <col min="3" max="4" width="8.140625" style="91" customWidth="1"/>
    <col min="5" max="5" width="9.42578125" style="91" customWidth="1"/>
    <col min="6" max="6" width="8.85546875" style="91" customWidth="1"/>
    <col min="7" max="8" width="9" style="91" customWidth="1"/>
    <col min="9" max="13" width="8.140625" style="91" customWidth="1"/>
    <col min="14" max="14" width="6.5703125" style="91" customWidth="1"/>
    <col min="15" max="16" width="9" style="91" customWidth="1"/>
    <col min="17" max="17" width="9.85546875" style="91" customWidth="1"/>
    <col min="18" max="18" width="14.140625" style="91" customWidth="1"/>
    <col min="19" max="19" width="4.140625" style="91" customWidth="1"/>
    <col min="20" max="16384" width="9.140625" style="91"/>
  </cols>
  <sheetData>
    <row r="1" spans="1:19" ht="21" customHeight="1">
      <c r="A1" s="1098" t="s">
        <v>729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36"/>
      <c r="S1" s="136"/>
    </row>
    <row r="2" spans="1:19" ht="21" customHeight="1">
      <c r="A2" s="1139" t="s">
        <v>730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ht="21" customHeight="1" thickBot="1">
      <c r="A3" s="1115" t="s">
        <v>965</v>
      </c>
      <c r="B3" s="1115"/>
      <c r="C3" s="1115"/>
      <c r="D3" s="1115"/>
      <c r="E3" s="129"/>
      <c r="F3" s="129"/>
      <c r="G3" s="129"/>
      <c r="H3" s="129"/>
      <c r="I3" s="129"/>
      <c r="J3" s="129"/>
      <c r="K3" s="129"/>
      <c r="L3" s="129"/>
      <c r="M3" s="129"/>
      <c r="N3" s="1129"/>
      <c r="O3" s="1129"/>
      <c r="P3" s="1129"/>
      <c r="Q3" s="129" t="s">
        <v>256</v>
      </c>
      <c r="R3" s="1077" t="s">
        <v>1030</v>
      </c>
      <c r="S3" s="1077"/>
    </row>
    <row r="4" spans="1:19" ht="21" customHeight="1" thickTop="1">
      <c r="A4" s="1072" t="s">
        <v>40</v>
      </c>
      <c r="B4" s="1072"/>
      <c r="C4" s="1102" t="s">
        <v>41</v>
      </c>
      <c r="D4" s="1102"/>
      <c r="E4" s="1102" t="s">
        <v>42</v>
      </c>
      <c r="F4" s="1072"/>
      <c r="G4" s="1102" t="s">
        <v>43</v>
      </c>
      <c r="H4" s="1072"/>
      <c r="I4" s="1102" t="s">
        <v>73</v>
      </c>
      <c r="J4" s="1072"/>
      <c r="K4" s="1102" t="s">
        <v>44</v>
      </c>
      <c r="L4" s="1102"/>
      <c r="M4" s="1102" t="s">
        <v>74</v>
      </c>
      <c r="N4" s="1072"/>
      <c r="O4" s="1102" t="s">
        <v>32</v>
      </c>
      <c r="P4" s="1102"/>
      <c r="Q4" s="1102"/>
      <c r="R4" s="1074" t="s">
        <v>174</v>
      </c>
      <c r="S4" s="1074"/>
    </row>
    <row r="5" spans="1:19" ht="21" customHeight="1">
      <c r="A5" s="1092"/>
      <c r="B5" s="1092"/>
      <c r="C5" s="1094" t="s">
        <v>202</v>
      </c>
      <c r="D5" s="1094"/>
      <c r="E5" s="1094" t="s">
        <v>197</v>
      </c>
      <c r="F5" s="1094"/>
      <c r="G5" s="1094" t="s">
        <v>201</v>
      </c>
      <c r="H5" s="1094"/>
      <c r="I5" s="1094" t="s">
        <v>200</v>
      </c>
      <c r="J5" s="1094"/>
      <c r="K5" s="1094" t="s">
        <v>199</v>
      </c>
      <c r="L5" s="1094"/>
      <c r="M5" s="1094" t="s">
        <v>198</v>
      </c>
      <c r="N5" s="1094"/>
      <c r="O5" s="1096" t="s">
        <v>175</v>
      </c>
      <c r="P5" s="1096"/>
      <c r="Q5" s="1096"/>
      <c r="R5" s="1096"/>
      <c r="S5" s="1096"/>
    </row>
    <row r="6" spans="1:19" ht="21.75" customHeight="1">
      <c r="A6" s="1092"/>
      <c r="B6" s="1092"/>
      <c r="C6" s="941" t="s">
        <v>176</v>
      </c>
      <c r="D6" s="941" t="s">
        <v>177</v>
      </c>
      <c r="E6" s="941" t="s">
        <v>33</v>
      </c>
      <c r="F6" s="938" t="s">
        <v>34</v>
      </c>
      <c r="G6" s="941" t="s">
        <v>33</v>
      </c>
      <c r="H6" s="938" t="s">
        <v>34</v>
      </c>
      <c r="I6" s="941" t="s">
        <v>33</v>
      </c>
      <c r="J6" s="938" t="s">
        <v>34</v>
      </c>
      <c r="K6" s="941" t="s">
        <v>33</v>
      </c>
      <c r="L6" s="938" t="s">
        <v>34</v>
      </c>
      <c r="M6" s="941" t="s">
        <v>33</v>
      </c>
      <c r="N6" s="938" t="s">
        <v>34</v>
      </c>
      <c r="O6" s="941" t="s">
        <v>33</v>
      </c>
      <c r="P6" s="938" t="s">
        <v>34</v>
      </c>
      <c r="Q6" s="938" t="s">
        <v>32</v>
      </c>
      <c r="R6" s="1096"/>
      <c r="S6" s="1096"/>
    </row>
    <row r="7" spans="1:19" ht="21" customHeight="1" thickBot="1">
      <c r="A7" s="1073"/>
      <c r="B7" s="1073"/>
      <c r="C7" s="947" t="s">
        <v>180</v>
      </c>
      <c r="D7" s="947" t="s">
        <v>179</v>
      </c>
      <c r="E7" s="947" t="s">
        <v>180</v>
      </c>
      <c r="F7" s="947" t="s">
        <v>179</v>
      </c>
      <c r="G7" s="947" t="s">
        <v>180</v>
      </c>
      <c r="H7" s="947" t="s">
        <v>179</v>
      </c>
      <c r="I7" s="947" t="s">
        <v>180</v>
      </c>
      <c r="J7" s="947" t="s">
        <v>179</v>
      </c>
      <c r="K7" s="947" t="s">
        <v>180</v>
      </c>
      <c r="L7" s="947" t="s">
        <v>179</v>
      </c>
      <c r="M7" s="947" t="s">
        <v>180</v>
      </c>
      <c r="N7" s="947" t="s">
        <v>179</v>
      </c>
      <c r="O7" s="947" t="s">
        <v>180</v>
      </c>
      <c r="P7" s="947" t="s">
        <v>179</v>
      </c>
      <c r="Q7" s="937" t="s">
        <v>175</v>
      </c>
      <c r="R7" s="1075"/>
      <c r="S7" s="1075"/>
    </row>
    <row r="8" spans="1:19" ht="18.95" customHeight="1">
      <c r="A8" s="1110" t="s">
        <v>52</v>
      </c>
      <c r="B8" s="1110"/>
      <c r="C8" s="96">
        <v>4584</v>
      </c>
      <c r="D8" s="96">
        <v>4038</v>
      </c>
      <c r="E8" s="96">
        <v>40683</v>
      </c>
      <c r="F8" s="96">
        <v>38113</v>
      </c>
      <c r="G8" s="96">
        <v>13090</v>
      </c>
      <c r="H8" s="96">
        <v>11959</v>
      </c>
      <c r="I8" s="96">
        <v>6162</v>
      </c>
      <c r="J8" s="96">
        <v>5287</v>
      </c>
      <c r="K8" s="96">
        <v>3287</v>
      </c>
      <c r="L8" s="96">
        <v>3109</v>
      </c>
      <c r="M8" s="96">
        <v>499</v>
      </c>
      <c r="N8" s="96">
        <v>434</v>
      </c>
      <c r="O8" s="96">
        <f>SUM(C8,E8,G8,I8,K8,M8)</f>
        <v>68305</v>
      </c>
      <c r="P8" s="96">
        <f>SUM(D8,F8,H8,J8,L8,N8)</f>
        <v>62940</v>
      </c>
      <c r="Q8" s="932">
        <f>SUM(O8:P8)</f>
        <v>131245</v>
      </c>
      <c r="R8" s="1130" t="s">
        <v>671</v>
      </c>
      <c r="S8" s="1130"/>
    </row>
    <row r="9" spans="1:19" ht="18.95" customHeight="1">
      <c r="A9" s="1081" t="s">
        <v>53</v>
      </c>
      <c r="B9" s="1081"/>
      <c r="C9" s="78">
        <v>3658</v>
      </c>
      <c r="D9" s="78">
        <v>3484</v>
      </c>
      <c r="E9" s="78">
        <v>25868</v>
      </c>
      <c r="F9" s="78">
        <v>24467</v>
      </c>
      <c r="G9" s="78">
        <v>4532</v>
      </c>
      <c r="H9" s="78">
        <v>4767</v>
      </c>
      <c r="I9" s="78">
        <v>1408</v>
      </c>
      <c r="J9" s="78">
        <v>1316</v>
      </c>
      <c r="K9" s="78">
        <v>1455</v>
      </c>
      <c r="L9" s="78">
        <v>591</v>
      </c>
      <c r="M9" s="78">
        <v>333</v>
      </c>
      <c r="N9" s="78">
        <v>442</v>
      </c>
      <c r="O9" s="382">
        <f t="shared" ref="O9:O27" si="0">SUM(C9,E9,G9,I9,K9,M9)</f>
        <v>37254</v>
      </c>
      <c r="P9" s="382">
        <f t="shared" ref="P9:P27" si="1">SUM(D9,F9,H9,J9,L9,N9)</f>
        <v>35067</v>
      </c>
      <c r="Q9" s="931">
        <f t="shared" ref="Q9:Q27" si="2">SUM(O9:P9)</f>
        <v>72321</v>
      </c>
      <c r="R9" s="1059" t="s">
        <v>302</v>
      </c>
      <c r="S9" s="1059"/>
    </row>
    <row r="10" spans="1:19" ht="18.95" customHeight="1">
      <c r="A10" s="1081" t="s">
        <v>54</v>
      </c>
      <c r="B10" s="1081"/>
      <c r="C10" s="78">
        <v>2482</v>
      </c>
      <c r="D10" s="78">
        <v>2147</v>
      </c>
      <c r="E10" s="78">
        <v>18477</v>
      </c>
      <c r="F10" s="78">
        <v>18389</v>
      </c>
      <c r="G10" s="78">
        <v>3702</v>
      </c>
      <c r="H10" s="78">
        <v>3218</v>
      </c>
      <c r="I10" s="78">
        <v>897</v>
      </c>
      <c r="J10" s="78">
        <v>919</v>
      </c>
      <c r="K10" s="78">
        <v>409</v>
      </c>
      <c r="L10" s="78">
        <v>276</v>
      </c>
      <c r="M10" s="78">
        <v>188</v>
      </c>
      <c r="N10" s="78">
        <v>102</v>
      </c>
      <c r="O10" s="382">
        <f t="shared" si="0"/>
        <v>26155</v>
      </c>
      <c r="P10" s="382">
        <f t="shared" si="1"/>
        <v>25051</v>
      </c>
      <c r="Q10" s="931">
        <f t="shared" si="2"/>
        <v>51206</v>
      </c>
      <c r="R10" s="1056" t="s">
        <v>184</v>
      </c>
      <c r="S10" s="1056"/>
    </row>
    <row r="11" spans="1:19" ht="18.95" customHeight="1">
      <c r="A11" s="1081" t="s">
        <v>55</v>
      </c>
      <c r="B11" s="1081"/>
      <c r="C11" s="78">
        <v>2404</v>
      </c>
      <c r="D11" s="78">
        <v>2251</v>
      </c>
      <c r="E11" s="78">
        <v>22549</v>
      </c>
      <c r="F11" s="78">
        <v>21539</v>
      </c>
      <c r="G11" s="78">
        <v>4026</v>
      </c>
      <c r="H11" s="78">
        <v>3489</v>
      </c>
      <c r="I11" s="78">
        <v>800</v>
      </c>
      <c r="J11" s="78">
        <v>679</v>
      </c>
      <c r="K11" s="78">
        <v>224</v>
      </c>
      <c r="L11" s="78">
        <v>190</v>
      </c>
      <c r="M11" s="78">
        <v>66</v>
      </c>
      <c r="N11" s="78">
        <v>47</v>
      </c>
      <c r="O11" s="382">
        <f t="shared" si="0"/>
        <v>30069</v>
      </c>
      <c r="P11" s="382">
        <f t="shared" si="1"/>
        <v>28195</v>
      </c>
      <c r="Q11" s="931">
        <f t="shared" si="2"/>
        <v>58264</v>
      </c>
      <c r="R11" s="1056" t="s">
        <v>185</v>
      </c>
      <c r="S11" s="1056"/>
    </row>
    <row r="12" spans="1:19" ht="18.95" customHeight="1">
      <c r="A12" s="1149" t="s">
        <v>295</v>
      </c>
      <c r="B12" s="124" t="s">
        <v>262</v>
      </c>
      <c r="C12" s="78">
        <v>1627</v>
      </c>
      <c r="D12" s="78">
        <v>1484</v>
      </c>
      <c r="E12" s="78">
        <v>18818</v>
      </c>
      <c r="F12" s="78">
        <v>18391</v>
      </c>
      <c r="G12" s="78">
        <v>2739</v>
      </c>
      <c r="H12" s="78">
        <v>2102</v>
      </c>
      <c r="I12" s="78">
        <v>701</v>
      </c>
      <c r="J12" s="78">
        <v>459</v>
      </c>
      <c r="K12" s="78">
        <v>174</v>
      </c>
      <c r="L12" s="78">
        <v>100</v>
      </c>
      <c r="M12" s="78">
        <v>20</v>
      </c>
      <c r="N12" s="78">
        <v>11</v>
      </c>
      <c r="O12" s="382">
        <f t="shared" si="0"/>
        <v>24079</v>
      </c>
      <c r="P12" s="382">
        <f t="shared" si="1"/>
        <v>22547</v>
      </c>
      <c r="Q12" s="931">
        <f t="shared" si="2"/>
        <v>46626</v>
      </c>
      <c r="R12" s="528" t="s">
        <v>306</v>
      </c>
      <c r="S12" s="1061" t="s">
        <v>173</v>
      </c>
    </row>
    <row r="13" spans="1:19" ht="18.95" customHeight="1">
      <c r="A13" s="1149"/>
      <c r="B13" s="124" t="s">
        <v>263</v>
      </c>
      <c r="C13" s="78">
        <v>2869</v>
      </c>
      <c r="D13" s="78">
        <v>2609</v>
      </c>
      <c r="E13" s="78">
        <v>35373</v>
      </c>
      <c r="F13" s="78">
        <v>34294</v>
      </c>
      <c r="G13" s="78">
        <v>6460</v>
      </c>
      <c r="H13" s="78">
        <v>5352</v>
      </c>
      <c r="I13" s="78">
        <v>2026</v>
      </c>
      <c r="J13" s="78">
        <v>1661</v>
      </c>
      <c r="K13" s="78">
        <v>594</v>
      </c>
      <c r="L13" s="78">
        <v>510</v>
      </c>
      <c r="M13" s="78">
        <v>186</v>
      </c>
      <c r="N13" s="78">
        <v>156</v>
      </c>
      <c r="O13" s="382">
        <f t="shared" si="0"/>
        <v>47508</v>
      </c>
      <c r="P13" s="382">
        <f t="shared" si="1"/>
        <v>44582</v>
      </c>
      <c r="Q13" s="931">
        <f t="shared" si="2"/>
        <v>92090</v>
      </c>
      <c r="R13" s="528" t="s">
        <v>307</v>
      </c>
      <c r="S13" s="1061"/>
    </row>
    <row r="14" spans="1:19" ht="18.95" customHeight="1">
      <c r="A14" s="1149"/>
      <c r="B14" s="124" t="s">
        <v>264</v>
      </c>
      <c r="C14" s="78">
        <v>1353</v>
      </c>
      <c r="D14" s="78">
        <v>1316</v>
      </c>
      <c r="E14" s="78">
        <v>14547</v>
      </c>
      <c r="F14" s="78">
        <v>14541</v>
      </c>
      <c r="G14" s="78">
        <v>3058</v>
      </c>
      <c r="H14" s="78">
        <v>2976</v>
      </c>
      <c r="I14" s="78">
        <v>630</v>
      </c>
      <c r="J14" s="78">
        <v>514</v>
      </c>
      <c r="K14" s="78">
        <v>152</v>
      </c>
      <c r="L14" s="78">
        <v>122</v>
      </c>
      <c r="M14" s="78">
        <v>30</v>
      </c>
      <c r="N14" s="78">
        <v>33</v>
      </c>
      <c r="O14" s="382">
        <f t="shared" si="0"/>
        <v>19770</v>
      </c>
      <c r="P14" s="382">
        <f t="shared" si="1"/>
        <v>19502</v>
      </c>
      <c r="Q14" s="931">
        <f t="shared" si="2"/>
        <v>39272</v>
      </c>
      <c r="R14" s="528" t="s">
        <v>308</v>
      </c>
      <c r="S14" s="1061"/>
    </row>
    <row r="15" spans="1:19" ht="18.95" customHeight="1">
      <c r="A15" s="1149"/>
      <c r="B15" s="124" t="s">
        <v>271</v>
      </c>
      <c r="C15" s="78">
        <v>1110</v>
      </c>
      <c r="D15" s="78">
        <v>1092</v>
      </c>
      <c r="E15" s="78">
        <v>11355</v>
      </c>
      <c r="F15" s="78">
        <v>10946</v>
      </c>
      <c r="G15" s="78">
        <v>2111</v>
      </c>
      <c r="H15" s="78">
        <v>1764</v>
      </c>
      <c r="I15" s="78">
        <v>536</v>
      </c>
      <c r="J15" s="78">
        <v>472</v>
      </c>
      <c r="K15" s="78">
        <v>151</v>
      </c>
      <c r="L15" s="78">
        <v>139</v>
      </c>
      <c r="M15" s="78">
        <v>56</v>
      </c>
      <c r="N15" s="78">
        <v>50</v>
      </c>
      <c r="O15" s="382">
        <f t="shared" si="0"/>
        <v>15319</v>
      </c>
      <c r="P15" s="382">
        <f t="shared" si="1"/>
        <v>14463</v>
      </c>
      <c r="Q15" s="931">
        <f t="shared" si="2"/>
        <v>29782</v>
      </c>
      <c r="R15" s="528" t="s">
        <v>309</v>
      </c>
      <c r="S15" s="1061"/>
    </row>
    <row r="16" spans="1:19" ht="18.95" customHeight="1">
      <c r="A16" s="1149"/>
      <c r="B16" s="124" t="s">
        <v>272</v>
      </c>
      <c r="C16" s="78">
        <v>1833</v>
      </c>
      <c r="D16" s="78">
        <v>1639</v>
      </c>
      <c r="E16" s="78">
        <v>21776</v>
      </c>
      <c r="F16" s="78">
        <v>20771</v>
      </c>
      <c r="G16" s="78">
        <v>3214</v>
      </c>
      <c r="H16" s="78">
        <v>2785</v>
      </c>
      <c r="I16" s="78">
        <v>835</v>
      </c>
      <c r="J16" s="78">
        <v>602</v>
      </c>
      <c r="K16" s="78">
        <v>230</v>
      </c>
      <c r="L16" s="78">
        <v>185</v>
      </c>
      <c r="M16" s="78">
        <v>59</v>
      </c>
      <c r="N16" s="78">
        <v>48</v>
      </c>
      <c r="O16" s="382">
        <f t="shared" si="0"/>
        <v>27947</v>
      </c>
      <c r="P16" s="382">
        <f t="shared" si="1"/>
        <v>26030</v>
      </c>
      <c r="Q16" s="931">
        <f t="shared" si="2"/>
        <v>53977</v>
      </c>
      <c r="R16" s="528" t="s">
        <v>310</v>
      </c>
      <c r="S16" s="1061"/>
    </row>
    <row r="17" spans="1:19" ht="18.95" customHeight="1">
      <c r="A17" s="1149"/>
      <c r="B17" s="124" t="s">
        <v>267</v>
      </c>
      <c r="C17" s="78">
        <v>1294</v>
      </c>
      <c r="D17" s="78">
        <v>1172</v>
      </c>
      <c r="E17" s="78">
        <v>14928</v>
      </c>
      <c r="F17" s="78">
        <v>14419</v>
      </c>
      <c r="G17" s="78">
        <v>2907</v>
      </c>
      <c r="H17" s="78">
        <v>2562</v>
      </c>
      <c r="I17" s="78">
        <v>760</v>
      </c>
      <c r="J17" s="78">
        <v>578</v>
      </c>
      <c r="K17" s="78">
        <v>168</v>
      </c>
      <c r="L17" s="78">
        <v>134</v>
      </c>
      <c r="M17" s="78">
        <v>44</v>
      </c>
      <c r="N17" s="78">
        <v>51</v>
      </c>
      <c r="O17" s="382">
        <f t="shared" si="0"/>
        <v>20101</v>
      </c>
      <c r="P17" s="382">
        <f t="shared" si="1"/>
        <v>18916</v>
      </c>
      <c r="Q17" s="931">
        <f t="shared" si="2"/>
        <v>39017</v>
      </c>
      <c r="R17" s="528" t="s">
        <v>311</v>
      </c>
      <c r="S17" s="1061"/>
    </row>
    <row r="18" spans="1:19" ht="18.95" customHeight="1">
      <c r="A18" s="1081" t="s">
        <v>63</v>
      </c>
      <c r="B18" s="1081"/>
      <c r="C18" s="78">
        <v>3780</v>
      </c>
      <c r="D18" s="78">
        <v>3669</v>
      </c>
      <c r="E18" s="78">
        <v>26403</v>
      </c>
      <c r="F18" s="78">
        <v>23617</v>
      </c>
      <c r="G18" s="78">
        <v>8054</v>
      </c>
      <c r="H18" s="78">
        <v>7713</v>
      </c>
      <c r="I18" s="78">
        <v>3411</v>
      </c>
      <c r="J18" s="78">
        <v>3347</v>
      </c>
      <c r="K18" s="78">
        <v>1102</v>
      </c>
      <c r="L18" s="78">
        <v>1190</v>
      </c>
      <c r="M18" s="78">
        <v>241</v>
      </c>
      <c r="N18" s="78">
        <v>439</v>
      </c>
      <c r="O18" s="382">
        <f t="shared" si="0"/>
        <v>42991</v>
      </c>
      <c r="P18" s="382">
        <f t="shared" si="1"/>
        <v>39975</v>
      </c>
      <c r="Q18" s="931">
        <f t="shared" si="2"/>
        <v>82966</v>
      </c>
      <c r="R18" s="1056" t="s">
        <v>297</v>
      </c>
      <c r="S18" s="1056"/>
    </row>
    <row r="19" spans="1:19" ht="18.95" customHeight="1">
      <c r="A19" s="1081" t="s">
        <v>64</v>
      </c>
      <c r="B19" s="1081"/>
      <c r="C19" s="78">
        <v>2442</v>
      </c>
      <c r="D19" s="78">
        <v>2706</v>
      </c>
      <c r="E19" s="78">
        <v>31221</v>
      </c>
      <c r="F19" s="78">
        <v>26393</v>
      </c>
      <c r="G19" s="78">
        <v>7232</v>
      </c>
      <c r="H19" s="78">
        <v>6479</v>
      </c>
      <c r="I19" s="78">
        <v>2321</v>
      </c>
      <c r="J19" s="78">
        <v>2035</v>
      </c>
      <c r="K19" s="78">
        <v>863</v>
      </c>
      <c r="L19" s="78">
        <v>762</v>
      </c>
      <c r="M19" s="78">
        <v>395</v>
      </c>
      <c r="N19" s="78">
        <v>373</v>
      </c>
      <c r="O19" s="382">
        <f t="shared" si="0"/>
        <v>44474</v>
      </c>
      <c r="P19" s="382">
        <f t="shared" si="1"/>
        <v>38748</v>
      </c>
      <c r="Q19" s="931">
        <f t="shared" si="2"/>
        <v>83222</v>
      </c>
      <c r="R19" s="1056" t="s">
        <v>186</v>
      </c>
      <c r="S19" s="1056"/>
    </row>
    <row r="20" spans="1:19" ht="18.95" customHeight="1">
      <c r="A20" s="1081" t="s">
        <v>65</v>
      </c>
      <c r="B20" s="1081"/>
      <c r="C20" s="78">
        <v>1470</v>
      </c>
      <c r="D20" s="78">
        <v>1567</v>
      </c>
      <c r="E20" s="78">
        <v>17817</v>
      </c>
      <c r="F20" s="78">
        <v>17742</v>
      </c>
      <c r="G20" s="78">
        <v>4743</v>
      </c>
      <c r="H20" s="78">
        <v>4420</v>
      </c>
      <c r="I20" s="78">
        <v>1430</v>
      </c>
      <c r="J20" s="78">
        <v>1239</v>
      </c>
      <c r="K20" s="78">
        <v>463</v>
      </c>
      <c r="L20" s="78">
        <v>474</v>
      </c>
      <c r="M20" s="78">
        <v>155</v>
      </c>
      <c r="N20" s="78">
        <v>107</v>
      </c>
      <c r="O20" s="382">
        <f t="shared" si="0"/>
        <v>26078</v>
      </c>
      <c r="P20" s="382">
        <f t="shared" si="1"/>
        <v>25549</v>
      </c>
      <c r="Q20" s="931">
        <f t="shared" si="2"/>
        <v>51627</v>
      </c>
      <c r="R20" s="1056" t="s">
        <v>187</v>
      </c>
      <c r="S20" s="1056"/>
    </row>
    <row r="21" spans="1:19" ht="18.95" customHeight="1">
      <c r="A21" s="1081" t="s">
        <v>66</v>
      </c>
      <c r="B21" s="1081"/>
      <c r="C21" s="78">
        <v>1626</v>
      </c>
      <c r="D21" s="78">
        <v>1546</v>
      </c>
      <c r="E21" s="78">
        <v>21070</v>
      </c>
      <c r="F21" s="78">
        <v>20280</v>
      </c>
      <c r="G21" s="78">
        <v>6128</v>
      </c>
      <c r="H21" s="78">
        <v>5664</v>
      </c>
      <c r="I21" s="78">
        <v>1773</v>
      </c>
      <c r="J21" s="78">
        <v>1574</v>
      </c>
      <c r="K21" s="78">
        <v>719</v>
      </c>
      <c r="L21" s="78">
        <v>533</v>
      </c>
      <c r="M21" s="78">
        <v>221</v>
      </c>
      <c r="N21" s="78">
        <v>119</v>
      </c>
      <c r="O21" s="382">
        <f t="shared" si="0"/>
        <v>31537</v>
      </c>
      <c r="P21" s="382">
        <f t="shared" si="1"/>
        <v>29716</v>
      </c>
      <c r="Q21" s="931">
        <f t="shared" si="2"/>
        <v>61253</v>
      </c>
      <c r="R21" s="1056" t="s">
        <v>303</v>
      </c>
      <c r="S21" s="1056"/>
    </row>
    <row r="22" spans="1:19" ht="18.95" customHeight="1">
      <c r="A22" s="1081" t="s">
        <v>134</v>
      </c>
      <c r="B22" s="1081"/>
      <c r="C22" s="78">
        <v>1229</v>
      </c>
      <c r="D22" s="78">
        <v>1190</v>
      </c>
      <c r="E22" s="78">
        <v>18451</v>
      </c>
      <c r="F22" s="78">
        <v>16751</v>
      </c>
      <c r="G22" s="78">
        <v>4053</v>
      </c>
      <c r="H22" s="78">
        <v>3642</v>
      </c>
      <c r="I22" s="78">
        <v>1160</v>
      </c>
      <c r="J22" s="78">
        <v>1157</v>
      </c>
      <c r="K22" s="78">
        <v>253</v>
      </c>
      <c r="L22" s="78">
        <v>239</v>
      </c>
      <c r="M22" s="78">
        <v>58</v>
      </c>
      <c r="N22" s="78">
        <v>44</v>
      </c>
      <c r="O22" s="382">
        <f t="shared" si="0"/>
        <v>25204</v>
      </c>
      <c r="P22" s="382">
        <f t="shared" si="1"/>
        <v>23023</v>
      </c>
      <c r="Q22" s="931">
        <f t="shared" si="2"/>
        <v>48227</v>
      </c>
      <c r="R22" s="1056" t="s">
        <v>304</v>
      </c>
      <c r="S22" s="1056"/>
    </row>
    <row r="23" spans="1:19" ht="18.95" customHeight="1">
      <c r="A23" s="1081" t="s">
        <v>68</v>
      </c>
      <c r="B23" s="1081"/>
      <c r="C23" s="78">
        <v>875</v>
      </c>
      <c r="D23" s="78">
        <v>634</v>
      </c>
      <c r="E23" s="78">
        <v>11203</v>
      </c>
      <c r="F23" s="78">
        <v>10480</v>
      </c>
      <c r="G23" s="78">
        <v>3810</v>
      </c>
      <c r="H23" s="78">
        <v>3099</v>
      </c>
      <c r="I23" s="78">
        <v>1085</v>
      </c>
      <c r="J23" s="78">
        <v>846</v>
      </c>
      <c r="K23" s="78">
        <v>255</v>
      </c>
      <c r="L23" s="78">
        <v>230</v>
      </c>
      <c r="M23" s="78">
        <v>74</v>
      </c>
      <c r="N23" s="78">
        <v>52</v>
      </c>
      <c r="O23" s="382">
        <f t="shared" si="0"/>
        <v>17302</v>
      </c>
      <c r="P23" s="382">
        <f t="shared" si="1"/>
        <v>15341</v>
      </c>
      <c r="Q23" s="931">
        <f t="shared" si="2"/>
        <v>32643</v>
      </c>
      <c r="R23" s="1056" t="s">
        <v>305</v>
      </c>
      <c r="S23" s="1056"/>
    </row>
    <row r="24" spans="1:19" ht="18.95" customHeight="1">
      <c r="A24" s="1081" t="s">
        <v>69</v>
      </c>
      <c r="B24" s="1081"/>
      <c r="C24" s="78">
        <v>1626</v>
      </c>
      <c r="D24" s="78">
        <v>1452</v>
      </c>
      <c r="E24" s="78">
        <v>18951</v>
      </c>
      <c r="F24" s="78">
        <v>17270</v>
      </c>
      <c r="G24" s="78">
        <v>6182</v>
      </c>
      <c r="H24" s="78">
        <v>5542</v>
      </c>
      <c r="I24" s="78">
        <v>1612</v>
      </c>
      <c r="J24" s="78">
        <v>1460</v>
      </c>
      <c r="K24" s="78">
        <v>428</v>
      </c>
      <c r="L24" s="78">
        <v>378</v>
      </c>
      <c r="M24" s="78">
        <v>113</v>
      </c>
      <c r="N24" s="78">
        <v>86</v>
      </c>
      <c r="O24" s="382">
        <f t="shared" si="0"/>
        <v>28912</v>
      </c>
      <c r="P24" s="382">
        <f t="shared" si="1"/>
        <v>26188</v>
      </c>
      <c r="Q24" s="931">
        <f t="shared" si="2"/>
        <v>55100</v>
      </c>
      <c r="R24" s="1056" t="s">
        <v>191</v>
      </c>
      <c r="S24" s="1056"/>
    </row>
    <row r="25" spans="1:19" ht="18.95" customHeight="1">
      <c r="A25" s="1081" t="s">
        <v>70</v>
      </c>
      <c r="B25" s="1081"/>
      <c r="C25" s="78">
        <v>3395</v>
      </c>
      <c r="D25" s="78">
        <v>3446</v>
      </c>
      <c r="E25" s="78">
        <v>28080</v>
      </c>
      <c r="F25" s="78">
        <v>25498</v>
      </c>
      <c r="G25" s="78">
        <v>9485</v>
      </c>
      <c r="H25" s="78">
        <v>9025</v>
      </c>
      <c r="I25" s="78">
        <v>2610</v>
      </c>
      <c r="J25" s="78">
        <v>2681</v>
      </c>
      <c r="K25" s="78">
        <v>703</v>
      </c>
      <c r="L25" s="78">
        <v>851</v>
      </c>
      <c r="M25" s="78">
        <v>301</v>
      </c>
      <c r="N25" s="78">
        <v>372</v>
      </c>
      <c r="O25" s="382">
        <f t="shared" si="0"/>
        <v>44574</v>
      </c>
      <c r="P25" s="382">
        <f t="shared" si="1"/>
        <v>41873</v>
      </c>
      <c r="Q25" s="931">
        <f t="shared" si="2"/>
        <v>86447</v>
      </c>
      <c r="R25" s="1056" t="s">
        <v>192</v>
      </c>
      <c r="S25" s="1056"/>
    </row>
    <row r="26" spans="1:19" ht="18.95" customHeight="1">
      <c r="A26" s="1081" t="s">
        <v>71</v>
      </c>
      <c r="B26" s="1081"/>
      <c r="C26" s="78">
        <v>2184</v>
      </c>
      <c r="D26" s="78">
        <v>1599</v>
      </c>
      <c r="E26" s="78">
        <v>18328</v>
      </c>
      <c r="F26" s="78">
        <v>15873</v>
      </c>
      <c r="G26" s="78">
        <v>7952</v>
      </c>
      <c r="H26" s="78">
        <v>5398</v>
      </c>
      <c r="I26" s="78">
        <v>2694</v>
      </c>
      <c r="J26" s="78">
        <v>3212</v>
      </c>
      <c r="K26" s="78">
        <v>1421</v>
      </c>
      <c r="L26" s="78">
        <v>1255</v>
      </c>
      <c r="M26" s="78">
        <v>1119</v>
      </c>
      <c r="N26" s="78">
        <v>1047</v>
      </c>
      <c r="O26" s="382">
        <f t="shared" si="0"/>
        <v>33698</v>
      </c>
      <c r="P26" s="382">
        <f t="shared" si="1"/>
        <v>28384</v>
      </c>
      <c r="Q26" s="931">
        <f t="shared" si="2"/>
        <v>62082</v>
      </c>
      <c r="R26" s="1056" t="s">
        <v>193</v>
      </c>
      <c r="S26" s="1056"/>
    </row>
    <row r="27" spans="1:19" ht="18.95" customHeight="1" thickBot="1">
      <c r="A27" s="1083" t="s">
        <v>72</v>
      </c>
      <c r="B27" s="1083"/>
      <c r="C27" s="173">
        <v>2927</v>
      </c>
      <c r="D27" s="173">
        <v>2905</v>
      </c>
      <c r="E27" s="173">
        <v>43360</v>
      </c>
      <c r="F27" s="173">
        <v>42403</v>
      </c>
      <c r="G27" s="173">
        <v>8906</v>
      </c>
      <c r="H27" s="173">
        <v>8375</v>
      </c>
      <c r="I27" s="173">
        <v>2374</v>
      </c>
      <c r="J27" s="173">
        <v>1997</v>
      </c>
      <c r="K27" s="173">
        <v>606</v>
      </c>
      <c r="L27" s="173">
        <v>564</v>
      </c>
      <c r="M27" s="173">
        <v>141</v>
      </c>
      <c r="N27" s="173">
        <v>123</v>
      </c>
      <c r="O27" s="96">
        <f t="shared" si="0"/>
        <v>58314</v>
      </c>
      <c r="P27" s="96">
        <f t="shared" si="1"/>
        <v>56367</v>
      </c>
      <c r="Q27" s="932">
        <f t="shared" si="2"/>
        <v>114681</v>
      </c>
      <c r="R27" s="1062" t="s">
        <v>298</v>
      </c>
      <c r="S27" s="1062"/>
    </row>
    <row r="28" spans="1:19" ht="18.95" customHeight="1" thickBot="1">
      <c r="A28" s="1076" t="s">
        <v>32</v>
      </c>
      <c r="B28" s="1076"/>
      <c r="C28" s="400">
        <f>SUM(C8:C27)</f>
        <v>44768</v>
      </c>
      <c r="D28" s="400">
        <f t="shared" ref="D28:Q28" si="3">SUM(D8:D27)</f>
        <v>41946</v>
      </c>
      <c r="E28" s="400">
        <f t="shared" si="3"/>
        <v>459258</v>
      </c>
      <c r="F28" s="400">
        <f t="shared" si="3"/>
        <v>432177</v>
      </c>
      <c r="G28" s="400">
        <f t="shared" si="3"/>
        <v>112384</v>
      </c>
      <c r="H28" s="400">
        <f t="shared" si="3"/>
        <v>100331</v>
      </c>
      <c r="I28" s="400">
        <f t="shared" si="3"/>
        <v>35225</v>
      </c>
      <c r="J28" s="400">
        <f t="shared" si="3"/>
        <v>32035</v>
      </c>
      <c r="K28" s="400">
        <f t="shared" si="3"/>
        <v>13657</v>
      </c>
      <c r="L28" s="400">
        <f t="shared" si="3"/>
        <v>11832</v>
      </c>
      <c r="M28" s="400">
        <f t="shared" si="3"/>
        <v>4299</v>
      </c>
      <c r="N28" s="400">
        <f t="shared" si="3"/>
        <v>4136</v>
      </c>
      <c r="O28" s="626">
        <f t="shared" si="3"/>
        <v>669591</v>
      </c>
      <c r="P28" s="626">
        <f t="shared" si="3"/>
        <v>622457</v>
      </c>
      <c r="Q28" s="626">
        <f t="shared" si="3"/>
        <v>1292048</v>
      </c>
      <c r="R28" s="1104" t="s">
        <v>175</v>
      </c>
      <c r="S28" s="1104"/>
    </row>
    <row r="29" spans="1:19" ht="21" customHeight="1" thickTop="1">
      <c r="R29" s="459"/>
      <c r="S29" s="459"/>
    </row>
    <row r="30" spans="1:19" ht="21" customHeight="1"/>
  </sheetData>
  <mergeCells count="53">
    <mergeCell ref="R3:S3"/>
    <mergeCell ref="A1:Q1"/>
    <mergeCell ref="A3:D3"/>
    <mergeCell ref="N3:P3"/>
    <mergeCell ref="A4:B7"/>
    <mergeCell ref="C4:D4"/>
    <mergeCell ref="E4:F4"/>
    <mergeCell ref="G4:H4"/>
    <mergeCell ref="I4:J4"/>
    <mergeCell ref="K4:L4"/>
    <mergeCell ref="M4:N4"/>
    <mergeCell ref="O4:Q4"/>
    <mergeCell ref="A2:S2"/>
    <mergeCell ref="R4:S7"/>
    <mergeCell ref="C5:D5"/>
    <mergeCell ref="O5:Q5"/>
    <mergeCell ref="A9:B9"/>
    <mergeCell ref="R9:S9"/>
    <mergeCell ref="A10:B10"/>
    <mergeCell ref="R10:S10"/>
    <mergeCell ref="R8:S8"/>
    <mergeCell ref="A8:B8"/>
    <mergeCell ref="E5:F5"/>
    <mergeCell ref="G5:H5"/>
    <mergeCell ref="I5:J5"/>
    <mergeCell ref="K5:L5"/>
    <mergeCell ref="M5:N5"/>
    <mergeCell ref="A11:B11"/>
    <mergeCell ref="R11:S11"/>
    <mergeCell ref="R23:S23"/>
    <mergeCell ref="A12:A17"/>
    <mergeCell ref="S12:S17"/>
    <mergeCell ref="A19:B19"/>
    <mergeCell ref="R19:S19"/>
    <mergeCell ref="A20:B20"/>
    <mergeCell ref="R20:S20"/>
    <mergeCell ref="R18:S18"/>
    <mergeCell ref="A18:B18"/>
    <mergeCell ref="A21:B21"/>
    <mergeCell ref="R21:S21"/>
    <mergeCell ref="A22:B22"/>
    <mergeCell ref="R22:S22"/>
    <mergeCell ref="A23:B23"/>
    <mergeCell ref="A27:B27"/>
    <mergeCell ref="R27:S27"/>
    <mergeCell ref="A28:B28"/>
    <mergeCell ref="R28:S28"/>
    <mergeCell ref="A24:B24"/>
    <mergeCell ref="R24:S24"/>
    <mergeCell ref="A25:B25"/>
    <mergeCell ref="R25:S25"/>
    <mergeCell ref="A26:B26"/>
    <mergeCell ref="R26:S26"/>
  </mergeCells>
  <printOptions horizontalCentered="1"/>
  <pageMargins left="0.75" right="0.75" top="1" bottom="1" header="1" footer="1"/>
  <pageSetup paperSize="9" scale="80" firstPageNumber="10" orientation="landscape" useFirstPageNumber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1"/>
  </sheetPr>
  <dimension ref="A1:V88"/>
  <sheetViews>
    <sheetView rightToLeft="1" view="pageBreakPreview" topLeftCell="A2" zoomScale="90" zoomScaleSheetLayoutView="90" workbookViewId="0">
      <selection activeCell="W10" sqref="W10"/>
    </sheetView>
  </sheetViews>
  <sheetFormatPr defaultRowHeight="12.75"/>
  <cols>
    <col min="1" max="1" width="4.140625" style="159" customWidth="1"/>
    <col min="2" max="2" width="11.5703125" style="159" customWidth="1"/>
    <col min="3" max="3" width="6.28515625" style="159" customWidth="1"/>
    <col min="4" max="4" width="7.140625" style="159" customWidth="1"/>
    <col min="5" max="5" width="8.140625" style="159" customWidth="1"/>
    <col min="6" max="6" width="9.28515625" style="159" customWidth="1"/>
    <col min="7" max="7" width="8.85546875" style="159" customWidth="1"/>
    <col min="8" max="8" width="8.140625" style="159" customWidth="1"/>
    <col min="9" max="9" width="9.5703125" style="159" customWidth="1"/>
    <col min="10" max="10" width="9.140625" style="159" customWidth="1"/>
    <col min="11" max="11" width="9.42578125" style="159" customWidth="1"/>
    <col min="12" max="12" width="7.5703125" style="159" customWidth="1"/>
    <col min="13" max="13" width="7.7109375" style="159" customWidth="1"/>
    <col min="14" max="14" width="7.28515625" style="159" customWidth="1"/>
    <col min="15" max="15" width="7" style="159" customWidth="1"/>
    <col min="16" max="16" width="6.7109375" style="159" customWidth="1"/>
    <col min="17" max="17" width="8" style="159" customWidth="1"/>
    <col min="18" max="18" width="15.85546875" style="159" customWidth="1"/>
    <col min="19" max="19" width="4.42578125" style="159" customWidth="1"/>
    <col min="20" max="16384" width="9.140625" style="159"/>
  </cols>
  <sheetData>
    <row r="1" spans="1:22" ht="24" customHeight="1">
      <c r="A1" s="1138" t="s">
        <v>939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22" ht="24.75" customHeight="1">
      <c r="A2" s="1139" t="s">
        <v>1001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2" ht="18.75" thickBot="1">
      <c r="A3" s="1048" t="s">
        <v>1299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175"/>
      <c r="Q3" s="175"/>
      <c r="R3" s="1365" t="s">
        <v>1300</v>
      </c>
      <c r="S3" s="1365"/>
    </row>
    <row r="4" spans="1:22" ht="21.75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22" ht="22.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4" t="s">
        <v>244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  <c r="V5" s="159" t="s">
        <v>256</v>
      </c>
    </row>
    <row r="6" spans="1:22" ht="18.7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  <c r="V6" s="159" t="s">
        <v>256</v>
      </c>
    </row>
    <row r="7" spans="1:22" ht="21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22" ht="18.95" customHeight="1">
      <c r="A8" s="1112" t="s">
        <v>52</v>
      </c>
      <c r="B8" s="1112"/>
      <c r="C8" s="757">
        <v>0</v>
      </c>
      <c r="D8" s="757">
        <v>0</v>
      </c>
      <c r="E8" s="757">
        <v>0</v>
      </c>
      <c r="F8" s="757">
        <v>0</v>
      </c>
      <c r="G8" s="757">
        <v>0</v>
      </c>
      <c r="H8" s="757">
        <v>0</v>
      </c>
      <c r="I8" s="757">
        <v>0</v>
      </c>
      <c r="J8" s="757">
        <v>0</v>
      </c>
      <c r="K8" s="757">
        <v>0</v>
      </c>
      <c r="L8" s="757">
        <v>0</v>
      </c>
      <c r="M8" s="757">
        <v>0</v>
      </c>
      <c r="N8" s="757">
        <v>0</v>
      </c>
      <c r="O8" s="757">
        <f>SUM(C8,E8,G8,I8,K8,M8)</f>
        <v>0</v>
      </c>
      <c r="P8" s="757">
        <f>SUM(D8,F8,H8,J8,L8,N8)</f>
        <v>0</v>
      </c>
      <c r="Q8" s="757">
        <f>SUM(O8:P8)</f>
        <v>0</v>
      </c>
      <c r="R8" s="1058" t="s">
        <v>671</v>
      </c>
      <c r="S8" s="1058"/>
    </row>
    <row r="9" spans="1:22" ht="18.95" customHeight="1">
      <c r="A9" s="1081" t="s">
        <v>53</v>
      </c>
      <c r="B9" s="1081"/>
      <c r="C9" s="760">
        <v>0</v>
      </c>
      <c r="D9" s="760">
        <v>0</v>
      </c>
      <c r="E9" s="760">
        <v>0</v>
      </c>
      <c r="F9" s="760">
        <v>0</v>
      </c>
      <c r="G9" s="760">
        <v>0</v>
      </c>
      <c r="H9" s="760">
        <v>0</v>
      </c>
      <c r="I9" s="760">
        <v>0</v>
      </c>
      <c r="J9" s="760">
        <v>0</v>
      </c>
      <c r="K9" s="760">
        <v>0</v>
      </c>
      <c r="L9" s="760">
        <v>0</v>
      </c>
      <c r="M9" s="760">
        <v>0</v>
      </c>
      <c r="N9" s="760">
        <v>0</v>
      </c>
      <c r="O9" s="760">
        <f t="shared" ref="O9:O27" si="0">SUM(C9,E9,G9,I9,K9,M9)</f>
        <v>0</v>
      </c>
      <c r="P9" s="760">
        <f t="shared" ref="P9:P27" si="1">SUM(D9,F9,H9,J9,L9,N9)</f>
        <v>0</v>
      </c>
      <c r="Q9" s="760">
        <f t="shared" ref="Q9:Q27" si="2">SUM(O9:P9)</f>
        <v>0</v>
      </c>
      <c r="R9" s="1059" t="s">
        <v>302</v>
      </c>
      <c r="S9" s="1059"/>
    </row>
    <row r="10" spans="1:22" ht="18.95" customHeight="1">
      <c r="A10" s="1081" t="s">
        <v>54</v>
      </c>
      <c r="B10" s="1081"/>
      <c r="C10" s="760">
        <v>5</v>
      </c>
      <c r="D10" s="760">
        <v>74</v>
      </c>
      <c r="E10" s="760">
        <v>5</v>
      </c>
      <c r="F10" s="760">
        <v>63</v>
      </c>
      <c r="G10" s="760">
        <v>3</v>
      </c>
      <c r="H10" s="760">
        <v>63</v>
      </c>
      <c r="I10" s="760">
        <v>1</v>
      </c>
      <c r="J10" s="760">
        <v>76</v>
      </c>
      <c r="K10" s="760">
        <v>0</v>
      </c>
      <c r="L10" s="760">
        <v>55</v>
      </c>
      <c r="M10" s="760">
        <v>0</v>
      </c>
      <c r="N10" s="760">
        <v>60</v>
      </c>
      <c r="O10" s="760">
        <f t="shared" si="0"/>
        <v>14</v>
      </c>
      <c r="P10" s="760">
        <f t="shared" si="1"/>
        <v>391</v>
      </c>
      <c r="Q10" s="760">
        <f t="shared" si="2"/>
        <v>405</v>
      </c>
      <c r="R10" s="1056" t="s">
        <v>184</v>
      </c>
      <c r="S10" s="1056"/>
    </row>
    <row r="11" spans="1:22" ht="18.95" customHeight="1">
      <c r="A11" s="1081" t="s">
        <v>55</v>
      </c>
      <c r="B11" s="1081"/>
      <c r="C11" s="760">
        <v>20</v>
      </c>
      <c r="D11" s="760">
        <v>17</v>
      </c>
      <c r="E11" s="760">
        <v>18</v>
      </c>
      <c r="F11" s="760">
        <v>23</v>
      </c>
      <c r="G11" s="760">
        <v>20</v>
      </c>
      <c r="H11" s="760">
        <v>15</v>
      </c>
      <c r="I11" s="760">
        <v>18</v>
      </c>
      <c r="J11" s="760">
        <v>15</v>
      </c>
      <c r="K11" s="760">
        <v>15</v>
      </c>
      <c r="L11" s="760">
        <v>17</v>
      </c>
      <c r="M11" s="760">
        <v>6</v>
      </c>
      <c r="N11" s="760">
        <v>15</v>
      </c>
      <c r="O11" s="760">
        <f t="shared" si="0"/>
        <v>97</v>
      </c>
      <c r="P11" s="760">
        <f t="shared" si="1"/>
        <v>102</v>
      </c>
      <c r="Q11" s="760">
        <f t="shared" si="2"/>
        <v>199</v>
      </c>
      <c r="R11" s="1056" t="s">
        <v>185</v>
      </c>
      <c r="S11" s="1056"/>
    </row>
    <row r="12" spans="1:22" ht="18.95" customHeight="1">
      <c r="A12" s="1071" t="s">
        <v>313</v>
      </c>
      <c r="B12" s="783" t="s">
        <v>282</v>
      </c>
      <c r="C12" s="760">
        <v>0</v>
      </c>
      <c r="D12" s="760">
        <v>17</v>
      </c>
      <c r="E12" s="760">
        <v>0</v>
      </c>
      <c r="F12" s="760">
        <v>31</v>
      </c>
      <c r="G12" s="760">
        <v>0</v>
      </c>
      <c r="H12" s="760">
        <v>25</v>
      </c>
      <c r="I12" s="760">
        <v>0</v>
      </c>
      <c r="J12" s="760">
        <v>37</v>
      </c>
      <c r="K12" s="760">
        <v>0</v>
      </c>
      <c r="L12" s="760">
        <v>29</v>
      </c>
      <c r="M12" s="760">
        <v>0</v>
      </c>
      <c r="N12" s="760">
        <v>27</v>
      </c>
      <c r="O12" s="760">
        <f t="shared" si="0"/>
        <v>0</v>
      </c>
      <c r="P12" s="760">
        <f t="shared" si="1"/>
        <v>166</v>
      </c>
      <c r="Q12" s="760">
        <f t="shared" si="2"/>
        <v>166</v>
      </c>
      <c r="R12" s="787" t="s">
        <v>306</v>
      </c>
      <c r="S12" s="1061" t="s">
        <v>173</v>
      </c>
    </row>
    <row r="13" spans="1:22" ht="18.95" customHeight="1">
      <c r="A13" s="1071"/>
      <c r="B13" s="783" t="s">
        <v>283</v>
      </c>
      <c r="C13" s="760">
        <v>0</v>
      </c>
      <c r="D13" s="760">
        <v>71</v>
      </c>
      <c r="E13" s="760">
        <v>1</v>
      </c>
      <c r="F13" s="760">
        <v>74</v>
      </c>
      <c r="G13" s="760">
        <v>0</v>
      </c>
      <c r="H13" s="760">
        <v>73</v>
      </c>
      <c r="I13" s="760">
        <v>2</v>
      </c>
      <c r="J13" s="760">
        <v>58</v>
      </c>
      <c r="K13" s="760">
        <v>2</v>
      </c>
      <c r="L13" s="760">
        <v>64</v>
      </c>
      <c r="M13" s="760">
        <v>1</v>
      </c>
      <c r="N13" s="760">
        <v>55</v>
      </c>
      <c r="O13" s="760">
        <f t="shared" si="0"/>
        <v>6</v>
      </c>
      <c r="P13" s="760">
        <f t="shared" si="1"/>
        <v>395</v>
      </c>
      <c r="Q13" s="760">
        <f t="shared" si="2"/>
        <v>401</v>
      </c>
      <c r="R13" s="787" t="s">
        <v>307</v>
      </c>
      <c r="S13" s="1061"/>
      <c r="U13" s="159" t="s">
        <v>256</v>
      </c>
    </row>
    <row r="14" spans="1:22" ht="18.95" customHeight="1">
      <c r="A14" s="1071"/>
      <c r="B14" s="783" t="s">
        <v>284</v>
      </c>
      <c r="C14" s="760">
        <v>63</v>
      </c>
      <c r="D14" s="760">
        <v>15</v>
      </c>
      <c r="E14" s="760">
        <v>56</v>
      </c>
      <c r="F14" s="760">
        <v>20</v>
      </c>
      <c r="G14" s="760">
        <v>59</v>
      </c>
      <c r="H14" s="760">
        <v>12</v>
      </c>
      <c r="I14" s="760">
        <v>64</v>
      </c>
      <c r="J14" s="760">
        <v>13</v>
      </c>
      <c r="K14" s="760">
        <v>54</v>
      </c>
      <c r="L14" s="760">
        <v>13</v>
      </c>
      <c r="M14" s="760">
        <v>35</v>
      </c>
      <c r="N14" s="760">
        <v>16</v>
      </c>
      <c r="O14" s="760">
        <f t="shared" si="0"/>
        <v>331</v>
      </c>
      <c r="P14" s="760">
        <f t="shared" si="1"/>
        <v>89</v>
      </c>
      <c r="Q14" s="760">
        <f t="shared" si="2"/>
        <v>420</v>
      </c>
      <c r="R14" s="787" t="s">
        <v>308</v>
      </c>
      <c r="S14" s="1061"/>
    </row>
    <row r="15" spans="1:22" ht="18.95" customHeight="1">
      <c r="A15" s="1071"/>
      <c r="B15" s="783" t="s">
        <v>279</v>
      </c>
      <c r="C15" s="760">
        <v>0</v>
      </c>
      <c r="D15" s="760">
        <v>0</v>
      </c>
      <c r="E15" s="760">
        <v>0</v>
      </c>
      <c r="F15" s="760">
        <v>0</v>
      </c>
      <c r="G15" s="760">
        <v>0</v>
      </c>
      <c r="H15" s="760">
        <v>0</v>
      </c>
      <c r="I15" s="760">
        <v>0</v>
      </c>
      <c r="J15" s="760">
        <v>0</v>
      </c>
      <c r="K15" s="760">
        <v>0</v>
      </c>
      <c r="L15" s="760">
        <v>0</v>
      </c>
      <c r="M15" s="760">
        <v>0</v>
      </c>
      <c r="N15" s="760">
        <v>0</v>
      </c>
      <c r="O15" s="760">
        <f t="shared" si="0"/>
        <v>0</v>
      </c>
      <c r="P15" s="760">
        <f t="shared" si="1"/>
        <v>0</v>
      </c>
      <c r="Q15" s="760">
        <f t="shared" si="2"/>
        <v>0</v>
      </c>
      <c r="R15" s="787" t="s">
        <v>309</v>
      </c>
      <c r="S15" s="1061"/>
    </row>
    <row r="16" spans="1:22" ht="18.95" customHeight="1">
      <c r="A16" s="1071"/>
      <c r="B16" s="783" t="s">
        <v>280</v>
      </c>
      <c r="C16" s="760">
        <v>21</v>
      </c>
      <c r="D16" s="760">
        <v>19</v>
      </c>
      <c r="E16" s="760">
        <v>22</v>
      </c>
      <c r="F16" s="760">
        <v>18</v>
      </c>
      <c r="G16" s="760">
        <v>21</v>
      </c>
      <c r="H16" s="760">
        <v>17</v>
      </c>
      <c r="I16" s="760">
        <v>18</v>
      </c>
      <c r="J16" s="760">
        <v>16</v>
      </c>
      <c r="K16" s="760">
        <v>11</v>
      </c>
      <c r="L16" s="760">
        <v>11</v>
      </c>
      <c r="M16" s="760">
        <v>18</v>
      </c>
      <c r="N16" s="760">
        <v>14</v>
      </c>
      <c r="O16" s="760">
        <f t="shared" si="0"/>
        <v>111</v>
      </c>
      <c r="P16" s="760">
        <f t="shared" si="1"/>
        <v>95</v>
      </c>
      <c r="Q16" s="760">
        <f t="shared" si="2"/>
        <v>206</v>
      </c>
      <c r="R16" s="787" t="s">
        <v>310</v>
      </c>
      <c r="S16" s="1061"/>
    </row>
    <row r="17" spans="1:19" ht="18.95" customHeight="1">
      <c r="A17" s="1071"/>
      <c r="B17" s="783" t="s">
        <v>281</v>
      </c>
      <c r="C17" s="760">
        <v>20</v>
      </c>
      <c r="D17" s="760">
        <v>102</v>
      </c>
      <c r="E17" s="760">
        <v>31</v>
      </c>
      <c r="F17" s="760">
        <v>85</v>
      </c>
      <c r="G17" s="760">
        <v>32</v>
      </c>
      <c r="H17" s="760">
        <v>98</v>
      </c>
      <c r="I17" s="760">
        <v>25</v>
      </c>
      <c r="J17" s="760">
        <v>87</v>
      </c>
      <c r="K17" s="760">
        <v>21</v>
      </c>
      <c r="L17" s="760">
        <v>70</v>
      </c>
      <c r="M17" s="760">
        <v>18</v>
      </c>
      <c r="N17" s="760">
        <v>67</v>
      </c>
      <c r="O17" s="760">
        <f t="shared" si="0"/>
        <v>147</v>
      </c>
      <c r="P17" s="760">
        <f t="shared" si="1"/>
        <v>509</v>
      </c>
      <c r="Q17" s="760">
        <f t="shared" si="2"/>
        <v>656</v>
      </c>
      <c r="R17" s="787" t="s">
        <v>311</v>
      </c>
      <c r="S17" s="1061"/>
    </row>
    <row r="18" spans="1:19" ht="18.95" customHeight="1">
      <c r="A18" s="760" t="s">
        <v>63</v>
      </c>
      <c r="B18" s="109"/>
      <c r="C18" s="760">
        <v>0</v>
      </c>
      <c r="D18" s="760">
        <v>0</v>
      </c>
      <c r="E18" s="760">
        <v>0</v>
      </c>
      <c r="F18" s="760">
        <v>0</v>
      </c>
      <c r="G18" s="760">
        <v>0</v>
      </c>
      <c r="H18" s="760">
        <v>0</v>
      </c>
      <c r="I18" s="760">
        <v>0</v>
      </c>
      <c r="J18" s="760">
        <v>0</v>
      </c>
      <c r="K18" s="760">
        <v>0</v>
      </c>
      <c r="L18" s="760">
        <v>0</v>
      </c>
      <c r="M18" s="760">
        <v>0</v>
      </c>
      <c r="N18" s="760">
        <v>0</v>
      </c>
      <c r="O18" s="760">
        <f t="shared" si="0"/>
        <v>0</v>
      </c>
      <c r="P18" s="760">
        <f t="shared" si="1"/>
        <v>0</v>
      </c>
      <c r="Q18" s="760">
        <f t="shared" si="2"/>
        <v>0</v>
      </c>
      <c r="R18" s="1056" t="s">
        <v>297</v>
      </c>
      <c r="S18" s="1056"/>
    </row>
    <row r="19" spans="1:19" ht="18.95" customHeight="1">
      <c r="A19" s="1081" t="s">
        <v>64</v>
      </c>
      <c r="B19" s="1081"/>
      <c r="C19" s="760">
        <v>11</v>
      </c>
      <c r="D19" s="760">
        <v>38</v>
      </c>
      <c r="E19" s="760">
        <v>9</v>
      </c>
      <c r="F19" s="760">
        <v>50</v>
      </c>
      <c r="G19" s="760">
        <v>7</v>
      </c>
      <c r="H19" s="760">
        <v>29</v>
      </c>
      <c r="I19" s="760">
        <v>15</v>
      </c>
      <c r="J19" s="760">
        <v>27</v>
      </c>
      <c r="K19" s="760">
        <v>10</v>
      </c>
      <c r="L19" s="760">
        <v>24</v>
      </c>
      <c r="M19" s="760">
        <v>13</v>
      </c>
      <c r="N19" s="760">
        <v>15</v>
      </c>
      <c r="O19" s="760">
        <f t="shared" si="0"/>
        <v>65</v>
      </c>
      <c r="P19" s="760">
        <f t="shared" si="1"/>
        <v>183</v>
      </c>
      <c r="Q19" s="760">
        <f t="shared" si="2"/>
        <v>248</v>
      </c>
      <c r="R19" s="1056" t="s">
        <v>186</v>
      </c>
      <c r="S19" s="1056"/>
    </row>
    <row r="20" spans="1:19" ht="18.95" customHeight="1">
      <c r="A20" s="1081" t="s">
        <v>65</v>
      </c>
      <c r="B20" s="1081"/>
      <c r="C20" s="760">
        <v>0</v>
      </c>
      <c r="D20" s="760">
        <v>44</v>
      </c>
      <c r="E20" s="760">
        <v>0</v>
      </c>
      <c r="F20" s="760">
        <v>43</v>
      </c>
      <c r="G20" s="760">
        <v>0</v>
      </c>
      <c r="H20" s="760">
        <v>38</v>
      </c>
      <c r="I20" s="760">
        <v>0</v>
      </c>
      <c r="J20" s="760">
        <v>33</v>
      </c>
      <c r="K20" s="760">
        <v>0</v>
      </c>
      <c r="L20" s="760">
        <v>37</v>
      </c>
      <c r="M20" s="760">
        <v>0</v>
      </c>
      <c r="N20" s="760">
        <v>25</v>
      </c>
      <c r="O20" s="760">
        <f t="shared" si="0"/>
        <v>0</v>
      </c>
      <c r="P20" s="760">
        <f t="shared" si="1"/>
        <v>220</v>
      </c>
      <c r="Q20" s="760">
        <f t="shared" si="2"/>
        <v>220</v>
      </c>
      <c r="R20" s="1056" t="s">
        <v>187</v>
      </c>
      <c r="S20" s="1056"/>
    </row>
    <row r="21" spans="1:19" ht="18.95" customHeight="1">
      <c r="A21" s="1081" t="s">
        <v>66</v>
      </c>
      <c r="B21" s="1081"/>
      <c r="C21" s="760">
        <v>74</v>
      </c>
      <c r="D21" s="760">
        <v>146</v>
      </c>
      <c r="E21" s="760">
        <v>48</v>
      </c>
      <c r="F21" s="760">
        <v>133</v>
      </c>
      <c r="G21" s="760">
        <v>53</v>
      </c>
      <c r="H21" s="760">
        <v>167</v>
      </c>
      <c r="I21" s="760">
        <v>80</v>
      </c>
      <c r="J21" s="760">
        <v>137</v>
      </c>
      <c r="K21" s="760">
        <v>67</v>
      </c>
      <c r="L21" s="760">
        <v>147</v>
      </c>
      <c r="M21" s="760">
        <v>70</v>
      </c>
      <c r="N21" s="760">
        <v>133</v>
      </c>
      <c r="O21" s="760">
        <f t="shared" si="0"/>
        <v>392</v>
      </c>
      <c r="P21" s="760">
        <f t="shared" si="1"/>
        <v>863</v>
      </c>
      <c r="Q21" s="760">
        <f t="shared" si="2"/>
        <v>1255</v>
      </c>
      <c r="R21" s="1056" t="s">
        <v>303</v>
      </c>
      <c r="S21" s="1056"/>
    </row>
    <row r="22" spans="1:19" ht="18.95" customHeight="1">
      <c r="A22" s="1081" t="s">
        <v>134</v>
      </c>
      <c r="B22" s="1081"/>
      <c r="C22" s="760">
        <v>111</v>
      </c>
      <c r="D22" s="760">
        <v>1</v>
      </c>
      <c r="E22" s="760">
        <v>132</v>
      </c>
      <c r="F22" s="760">
        <v>0</v>
      </c>
      <c r="G22" s="760">
        <v>127</v>
      </c>
      <c r="H22" s="760">
        <v>0</v>
      </c>
      <c r="I22" s="760">
        <v>121</v>
      </c>
      <c r="J22" s="760">
        <v>0</v>
      </c>
      <c r="K22" s="760">
        <v>105</v>
      </c>
      <c r="L22" s="760">
        <v>0</v>
      </c>
      <c r="M22" s="760">
        <v>102</v>
      </c>
      <c r="N22" s="760">
        <v>0</v>
      </c>
      <c r="O22" s="760">
        <f t="shared" si="0"/>
        <v>698</v>
      </c>
      <c r="P22" s="760">
        <f t="shared" si="1"/>
        <v>1</v>
      </c>
      <c r="Q22" s="760">
        <f t="shared" si="2"/>
        <v>699</v>
      </c>
      <c r="R22" s="1056" t="s">
        <v>304</v>
      </c>
      <c r="S22" s="1056"/>
    </row>
    <row r="23" spans="1:19" ht="18.95" customHeight="1">
      <c r="A23" s="1081" t="s">
        <v>68</v>
      </c>
      <c r="B23" s="1081"/>
      <c r="C23" s="760">
        <v>0</v>
      </c>
      <c r="D23" s="760">
        <v>36</v>
      </c>
      <c r="E23" s="760">
        <v>0</v>
      </c>
      <c r="F23" s="760">
        <v>27</v>
      </c>
      <c r="G23" s="760">
        <v>0</v>
      </c>
      <c r="H23" s="760">
        <v>26</v>
      </c>
      <c r="I23" s="760">
        <v>0</v>
      </c>
      <c r="J23" s="760">
        <v>22</v>
      </c>
      <c r="K23" s="760">
        <v>0</v>
      </c>
      <c r="L23" s="760">
        <v>18</v>
      </c>
      <c r="M23" s="760">
        <v>0</v>
      </c>
      <c r="N23" s="760">
        <v>21</v>
      </c>
      <c r="O23" s="760">
        <f t="shared" si="0"/>
        <v>0</v>
      </c>
      <c r="P23" s="760">
        <f t="shared" si="1"/>
        <v>150</v>
      </c>
      <c r="Q23" s="760">
        <f t="shared" si="2"/>
        <v>150</v>
      </c>
      <c r="R23" s="1056" t="s">
        <v>305</v>
      </c>
      <c r="S23" s="1056"/>
    </row>
    <row r="24" spans="1:19" ht="18.95" customHeight="1">
      <c r="A24" s="1081" t="s">
        <v>69</v>
      </c>
      <c r="B24" s="1081"/>
      <c r="C24" s="760">
        <v>31</v>
      </c>
      <c r="D24" s="760">
        <v>19</v>
      </c>
      <c r="E24" s="760">
        <v>21</v>
      </c>
      <c r="F24" s="760">
        <v>21</v>
      </c>
      <c r="G24" s="760">
        <v>17</v>
      </c>
      <c r="H24" s="760">
        <v>22</v>
      </c>
      <c r="I24" s="760">
        <v>20</v>
      </c>
      <c r="J24" s="760">
        <v>30</v>
      </c>
      <c r="K24" s="760">
        <v>16</v>
      </c>
      <c r="L24" s="760">
        <v>26</v>
      </c>
      <c r="M24" s="760">
        <v>16</v>
      </c>
      <c r="N24" s="760">
        <v>27</v>
      </c>
      <c r="O24" s="760">
        <f t="shared" si="0"/>
        <v>121</v>
      </c>
      <c r="P24" s="760">
        <f t="shared" si="1"/>
        <v>145</v>
      </c>
      <c r="Q24" s="760">
        <f t="shared" si="2"/>
        <v>266</v>
      </c>
      <c r="R24" s="1056" t="s">
        <v>191</v>
      </c>
      <c r="S24" s="1056"/>
    </row>
    <row r="25" spans="1:19" ht="18.95" customHeight="1">
      <c r="A25" s="1081" t="s">
        <v>70</v>
      </c>
      <c r="B25" s="1081"/>
      <c r="C25" s="760">
        <v>1</v>
      </c>
      <c r="D25" s="760">
        <v>35</v>
      </c>
      <c r="E25" s="760">
        <v>1</v>
      </c>
      <c r="F25" s="760">
        <v>40</v>
      </c>
      <c r="G25" s="760">
        <v>0</v>
      </c>
      <c r="H25" s="760">
        <v>39</v>
      </c>
      <c r="I25" s="760">
        <v>0</v>
      </c>
      <c r="J25" s="760">
        <v>38</v>
      </c>
      <c r="K25" s="760">
        <v>0</v>
      </c>
      <c r="L25" s="760">
        <v>39</v>
      </c>
      <c r="M25" s="760">
        <v>0</v>
      </c>
      <c r="N25" s="760">
        <v>32</v>
      </c>
      <c r="O25" s="760">
        <f t="shared" si="0"/>
        <v>2</v>
      </c>
      <c r="P25" s="760">
        <f t="shared" si="1"/>
        <v>223</v>
      </c>
      <c r="Q25" s="760">
        <f t="shared" si="2"/>
        <v>225</v>
      </c>
      <c r="R25" s="1056" t="s">
        <v>192</v>
      </c>
      <c r="S25" s="1056"/>
    </row>
    <row r="26" spans="1:19" ht="18.95" customHeight="1">
      <c r="A26" s="1081" t="s">
        <v>71</v>
      </c>
      <c r="B26" s="1081"/>
      <c r="C26" s="760">
        <v>32</v>
      </c>
      <c r="D26" s="760">
        <v>46</v>
      </c>
      <c r="E26" s="760">
        <v>29</v>
      </c>
      <c r="F26" s="760">
        <v>50</v>
      </c>
      <c r="G26" s="760">
        <v>27</v>
      </c>
      <c r="H26" s="760">
        <v>50</v>
      </c>
      <c r="I26" s="760">
        <v>31</v>
      </c>
      <c r="J26" s="760">
        <v>33</v>
      </c>
      <c r="K26" s="760">
        <v>20</v>
      </c>
      <c r="L26" s="760">
        <v>26</v>
      </c>
      <c r="M26" s="760">
        <v>19</v>
      </c>
      <c r="N26" s="760">
        <v>23</v>
      </c>
      <c r="O26" s="760">
        <f t="shared" si="0"/>
        <v>158</v>
      </c>
      <c r="P26" s="760">
        <f t="shared" si="1"/>
        <v>228</v>
      </c>
      <c r="Q26" s="760">
        <f t="shared" si="2"/>
        <v>386</v>
      </c>
      <c r="R26" s="1056" t="s">
        <v>193</v>
      </c>
      <c r="S26" s="1056"/>
    </row>
    <row r="27" spans="1:19" ht="18.95" customHeight="1" thickBot="1">
      <c r="A27" s="1202" t="s">
        <v>72</v>
      </c>
      <c r="B27" s="1202"/>
      <c r="C27" s="771">
        <v>59</v>
      </c>
      <c r="D27" s="771">
        <v>38</v>
      </c>
      <c r="E27" s="771">
        <v>69</v>
      </c>
      <c r="F27" s="771">
        <v>24</v>
      </c>
      <c r="G27" s="771">
        <v>77</v>
      </c>
      <c r="H27" s="771">
        <v>27</v>
      </c>
      <c r="I27" s="771">
        <v>78</v>
      </c>
      <c r="J27" s="771">
        <v>31</v>
      </c>
      <c r="K27" s="771">
        <v>65</v>
      </c>
      <c r="L27" s="771">
        <v>34</v>
      </c>
      <c r="M27" s="771">
        <v>51</v>
      </c>
      <c r="N27" s="771">
        <v>19</v>
      </c>
      <c r="O27" s="771">
        <f t="shared" si="0"/>
        <v>399</v>
      </c>
      <c r="P27" s="771">
        <f t="shared" si="1"/>
        <v>173</v>
      </c>
      <c r="Q27" s="771">
        <f t="shared" si="2"/>
        <v>572</v>
      </c>
      <c r="R27" s="1185" t="s">
        <v>298</v>
      </c>
      <c r="S27" s="1185"/>
    </row>
    <row r="28" spans="1:19" ht="18.95" customHeight="1" thickBot="1">
      <c r="A28" s="1283" t="s">
        <v>32</v>
      </c>
      <c r="B28" s="1283"/>
      <c r="C28" s="776">
        <f>SUM(C8:C27)</f>
        <v>448</v>
      </c>
      <c r="D28" s="776">
        <f t="shared" ref="D28:Q28" si="3">SUM(D8:D27)</f>
        <v>718</v>
      </c>
      <c r="E28" s="776">
        <f t="shared" si="3"/>
        <v>442</v>
      </c>
      <c r="F28" s="776">
        <f t="shared" si="3"/>
        <v>702</v>
      </c>
      <c r="G28" s="776">
        <f t="shared" si="3"/>
        <v>443</v>
      </c>
      <c r="H28" s="776">
        <f t="shared" si="3"/>
        <v>701</v>
      </c>
      <c r="I28" s="776">
        <f t="shared" si="3"/>
        <v>473</v>
      </c>
      <c r="J28" s="776">
        <f t="shared" si="3"/>
        <v>653</v>
      </c>
      <c r="K28" s="776">
        <f t="shared" si="3"/>
        <v>386</v>
      </c>
      <c r="L28" s="776">
        <f t="shared" si="3"/>
        <v>610</v>
      </c>
      <c r="M28" s="776">
        <f t="shared" si="3"/>
        <v>349</v>
      </c>
      <c r="N28" s="776">
        <f t="shared" si="3"/>
        <v>549</v>
      </c>
      <c r="O28" s="776">
        <f t="shared" si="3"/>
        <v>2541</v>
      </c>
      <c r="P28" s="776">
        <f t="shared" si="3"/>
        <v>3933</v>
      </c>
      <c r="Q28" s="776">
        <f t="shared" si="3"/>
        <v>6474</v>
      </c>
      <c r="R28" s="1187" t="s">
        <v>175</v>
      </c>
      <c r="S28" s="1187"/>
    </row>
    <row r="29" spans="1:19" ht="13.5" thickTop="1">
      <c r="R29" s="441"/>
      <c r="S29" s="441"/>
    </row>
    <row r="30" spans="1:19">
      <c r="R30" s="441"/>
      <c r="S30" s="441"/>
    </row>
    <row r="85" spans="3:15"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</row>
    <row r="86" spans="3:15"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</row>
    <row r="87" spans="3:15"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</row>
    <row r="88" spans="3:15"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</row>
  </sheetData>
  <mergeCells count="51">
    <mergeCell ref="A24:B24"/>
    <mergeCell ref="R24:S24"/>
    <mergeCell ref="A28:B28"/>
    <mergeCell ref="R28:S28"/>
    <mergeCell ref="A25:B25"/>
    <mergeCell ref="R25:S25"/>
    <mergeCell ref="A26:B26"/>
    <mergeCell ref="R26:S26"/>
    <mergeCell ref="A27:B27"/>
    <mergeCell ref="R27:S27"/>
    <mergeCell ref="A12:A17"/>
    <mergeCell ref="S12:S17"/>
    <mergeCell ref="R23:S23"/>
    <mergeCell ref="A19:B19"/>
    <mergeCell ref="R19:S19"/>
    <mergeCell ref="A20:B20"/>
    <mergeCell ref="R20:S20"/>
    <mergeCell ref="A21:B21"/>
    <mergeCell ref="R21:S21"/>
    <mergeCell ref="A22:B22"/>
    <mergeCell ref="R22:S22"/>
    <mergeCell ref="A23:B23"/>
    <mergeCell ref="R18:S18"/>
    <mergeCell ref="A10:B10"/>
    <mergeCell ref="R10:S10"/>
    <mergeCell ref="A11:B11"/>
    <mergeCell ref="R11:S11"/>
    <mergeCell ref="A9:B9"/>
    <mergeCell ref="R9:S9"/>
    <mergeCell ref="I4:J4"/>
    <mergeCell ref="K4:L4"/>
    <mergeCell ref="M4:N4"/>
    <mergeCell ref="O4:Q4"/>
    <mergeCell ref="C5:D5"/>
    <mergeCell ref="E5:F5"/>
    <mergeCell ref="R8:S8"/>
    <mergeCell ref="A8:B8"/>
    <mergeCell ref="A1:S1"/>
    <mergeCell ref="A2:S2"/>
    <mergeCell ref="G5:H5"/>
    <mergeCell ref="I5:J5"/>
    <mergeCell ref="K5:L5"/>
    <mergeCell ref="M5:N5"/>
    <mergeCell ref="A3:B3"/>
    <mergeCell ref="R3:S3"/>
    <mergeCell ref="R4:S7"/>
    <mergeCell ref="O5:Q5"/>
    <mergeCell ref="A4:B7"/>
    <mergeCell ref="C4:D4"/>
    <mergeCell ref="E4:F4"/>
    <mergeCell ref="G4:H4"/>
  </mergeCells>
  <printOptions horizontalCentered="1"/>
  <pageMargins left="1" right="1" top="1" bottom="1" header="1" footer="1"/>
  <pageSetup paperSize="9" scale="80" firstPageNumber="115" orientation="landscape" useFirstPageNumber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theme="1"/>
  </sheetPr>
  <dimension ref="A1:R119"/>
  <sheetViews>
    <sheetView rightToLeft="1" view="pageBreakPreview" topLeftCell="A2" zoomScale="80" zoomScaleSheetLayoutView="80" workbookViewId="0">
      <selection activeCell="R4" sqref="R4"/>
    </sheetView>
  </sheetViews>
  <sheetFormatPr defaultRowHeight="12.75"/>
  <cols>
    <col min="1" max="1" width="4.42578125" style="159" customWidth="1"/>
    <col min="2" max="2" width="11.42578125" style="159" customWidth="1"/>
    <col min="3" max="8" width="11" style="159" customWidth="1"/>
    <col min="9" max="9" width="9.42578125" style="159" customWidth="1"/>
    <col min="10" max="10" width="9.5703125" style="159" customWidth="1"/>
    <col min="11" max="11" width="11" style="159" customWidth="1"/>
    <col min="12" max="12" width="9.5703125" style="159" customWidth="1"/>
    <col min="13" max="13" width="11" style="159" customWidth="1"/>
    <col min="14" max="14" width="18" style="159" customWidth="1"/>
    <col min="15" max="15" width="5.42578125" style="159" customWidth="1"/>
    <col min="16" max="16384" width="9.140625" style="159"/>
  </cols>
  <sheetData>
    <row r="1" spans="1:16" ht="25.5" customHeight="1">
      <c r="A1" s="1178" t="s">
        <v>1301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9"/>
    </row>
    <row r="2" spans="1:16" ht="21.75" customHeight="1">
      <c r="A2" s="1180" t="s">
        <v>1302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</row>
    <row r="3" spans="1:16" s="209" customFormat="1" ht="24" customHeight="1" thickBot="1">
      <c r="A3" s="1100" t="s">
        <v>1303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116" t="s">
        <v>1304</v>
      </c>
      <c r="O3" s="1116"/>
      <c r="P3" s="208"/>
    </row>
    <row r="4" spans="1:16" ht="19.5" customHeight="1" thickTop="1">
      <c r="A4" s="1072" t="s">
        <v>40</v>
      </c>
      <c r="B4" s="1072"/>
      <c r="C4" s="1181" t="s">
        <v>393</v>
      </c>
      <c r="D4" s="1181"/>
      <c r="E4" s="1181" t="s">
        <v>394</v>
      </c>
      <c r="F4" s="1181"/>
      <c r="G4" s="1181" t="s">
        <v>395</v>
      </c>
      <c r="H4" s="1181"/>
      <c r="I4" s="1181" t="s">
        <v>396</v>
      </c>
      <c r="J4" s="1181"/>
      <c r="K4" s="1181" t="s">
        <v>397</v>
      </c>
      <c r="L4" s="1181"/>
      <c r="M4" s="1181"/>
      <c r="N4" s="1074" t="s">
        <v>174</v>
      </c>
      <c r="O4" s="1074"/>
      <c r="P4" s="166"/>
    </row>
    <row r="5" spans="1:16" ht="19.5" customHeight="1">
      <c r="A5" s="1092"/>
      <c r="B5" s="1092"/>
      <c r="C5" s="1183" t="s">
        <v>398</v>
      </c>
      <c r="D5" s="1183"/>
      <c r="E5" s="1183" t="s">
        <v>399</v>
      </c>
      <c r="F5" s="1183"/>
      <c r="G5" s="1183" t="s">
        <v>400</v>
      </c>
      <c r="H5" s="1183"/>
      <c r="I5" s="1183" t="s">
        <v>401</v>
      </c>
      <c r="J5" s="1183"/>
      <c r="K5" s="1183" t="s">
        <v>175</v>
      </c>
      <c r="L5" s="1183"/>
      <c r="M5" s="1183"/>
      <c r="N5" s="1096"/>
      <c r="O5" s="1096"/>
      <c r="P5" s="166"/>
    </row>
    <row r="6" spans="1:16" ht="18.75" customHeight="1">
      <c r="A6" s="1092"/>
      <c r="B6" s="1092"/>
      <c r="C6" s="321" t="s">
        <v>102</v>
      </c>
      <c r="D6" s="321" t="s">
        <v>103</v>
      </c>
      <c r="E6" s="321" t="s">
        <v>102</v>
      </c>
      <c r="F6" s="321" t="s">
        <v>103</v>
      </c>
      <c r="G6" s="321" t="s">
        <v>102</v>
      </c>
      <c r="H6" s="321" t="s">
        <v>103</v>
      </c>
      <c r="I6" s="321" t="s">
        <v>102</v>
      </c>
      <c r="J6" s="321" t="s">
        <v>103</v>
      </c>
      <c r="K6" s="321" t="s">
        <v>102</v>
      </c>
      <c r="L6" s="321" t="s">
        <v>103</v>
      </c>
      <c r="M6" s="321" t="s">
        <v>32</v>
      </c>
      <c r="N6" s="1096"/>
      <c r="O6" s="1096"/>
      <c r="P6" s="166"/>
    </row>
    <row r="7" spans="1:16" ht="23.25" customHeight="1" thickBot="1">
      <c r="A7" s="1092"/>
      <c r="B7" s="1092"/>
      <c r="C7" s="769" t="s">
        <v>352</v>
      </c>
      <c r="D7" s="769" t="s">
        <v>353</v>
      </c>
      <c r="E7" s="769" t="s">
        <v>352</v>
      </c>
      <c r="F7" s="769" t="s">
        <v>353</v>
      </c>
      <c r="G7" s="769" t="s">
        <v>352</v>
      </c>
      <c r="H7" s="769" t="s">
        <v>353</v>
      </c>
      <c r="I7" s="769" t="s">
        <v>352</v>
      </c>
      <c r="J7" s="769" t="s">
        <v>353</v>
      </c>
      <c r="K7" s="769" t="s">
        <v>352</v>
      </c>
      <c r="L7" s="769" t="s">
        <v>353</v>
      </c>
      <c r="M7" s="769" t="s">
        <v>175</v>
      </c>
      <c r="N7" s="1096"/>
      <c r="O7" s="1096"/>
    </row>
    <row r="8" spans="1:16" ht="19.5" customHeight="1">
      <c r="A8" s="1137" t="s">
        <v>52</v>
      </c>
      <c r="B8" s="1137"/>
      <c r="C8" s="446">
        <v>0</v>
      </c>
      <c r="D8" s="446">
        <v>0</v>
      </c>
      <c r="E8" s="446">
        <v>0</v>
      </c>
      <c r="F8" s="446">
        <v>0</v>
      </c>
      <c r="G8" s="446">
        <v>0</v>
      </c>
      <c r="H8" s="446">
        <v>0</v>
      </c>
      <c r="I8" s="446">
        <v>0</v>
      </c>
      <c r="J8" s="446">
        <v>0</v>
      </c>
      <c r="K8" s="446">
        <f>SUM(C8,E8,G8,I8)</f>
        <v>0</v>
      </c>
      <c r="L8" s="446">
        <f>SUM(D8,F8,H8,J8)</f>
        <v>0</v>
      </c>
      <c r="M8" s="446">
        <f>SUM(K8:L8)</f>
        <v>0</v>
      </c>
      <c r="N8" s="1058" t="s">
        <v>671</v>
      </c>
      <c r="O8" s="1058"/>
    </row>
    <row r="9" spans="1:16" ht="19.5" customHeight="1">
      <c r="A9" s="1182" t="s">
        <v>53</v>
      </c>
      <c r="B9" s="1182"/>
      <c r="C9" s="105">
        <v>0</v>
      </c>
      <c r="D9" s="105">
        <v>0</v>
      </c>
      <c r="E9" s="105">
        <v>0</v>
      </c>
      <c r="F9" s="105">
        <v>0</v>
      </c>
      <c r="G9" s="105">
        <v>0</v>
      </c>
      <c r="H9" s="105">
        <v>0</v>
      </c>
      <c r="I9" s="105">
        <v>0</v>
      </c>
      <c r="J9" s="105">
        <v>0</v>
      </c>
      <c r="K9" s="105">
        <f t="shared" ref="K9:K27" si="0">SUM(C9,E9,G9,I9)</f>
        <v>0</v>
      </c>
      <c r="L9" s="105">
        <f t="shared" ref="L9:L27" si="1">SUM(D9,F9,H9,J9)</f>
        <v>0</v>
      </c>
      <c r="M9" s="105">
        <f t="shared" ref="M9:M27" si="2">SUM(K9:L9)</f>
        <v>0</v>
      </c>
      <c r="N9" s="1059" t="s">
        <v>302</v>
      </c>
      <c r="O9" s="1059"/>
    </row>
    <row r="10" spans="1:16" ht="19.5" customHeight="1">
      <c r="A10" s="1182" t="s">
        <v>54</v>
      </c>
      <c r="B10" s="1182"/>
      <c r="C10" s="105">
        <v>0</v>
      </c>
      <c r="D10" s="105">
        <v>2</v>
      </c>
      <c r="E10" s="105">
        <v>0</v>
      </c>
      <c r="F10" s="105">
        <v>0</v>
      </c>
      <c r="G10" s="105">
        <v>0</v>
      </c>
      <c r="H10" s="105">
        <v>19</v>
      </c>
      <c r="I10" s="105">
        <v>0</v>
      </c>
      <c r="J10" s="105">
        <v>0</v>
      </c>
      <c r="K10" s="105">
        <f t="shared" si="0"/>
        <v>0</v>
      </c>
      <c r="L10" s="105">
        <f t="shared" si="1"/>
        <v>21</v>
      </c>
      <c r="M10" s="105">
        <f t="shared" si="2"/>
        <v>21</v>
      </c>
      <c r="N10" s="1056" t="s">
        <v>184</v>
      </c>
      <c r="O10" s="1056"/>
    </row>
    <row r="11" spans="1:16" ht="19.5" customHeight="1">
      <c r="A11" s="1182" t="s">
        <v>55</v>
      </c>
      <c r="B11" s="1182"/>
      <c r="C11" s="105">
        <v>1</v>
      </c>
      <c r="D11" s="105">
        <v>1</v>
      </c>
      <c r="E11" s="105">
        <v>0</v>
      </c>
      <c r="F11" s="105">
        <v>0</v>
      </c>
      <c r="G11" s="105">
        <v>7</v>
      </c>
      <c r="H11" s="105">
        <v>16</v>
      </c>
      <c r="I11" s="105">
        <v>1</v>
      </c>
      <c r="J11" s="105">
        <v>1</v>
      </c>
      <c r="K11" s="105">
        <f t="shared" si="0"/>
        <v>9</v>
      </c>
      <c r="L11" s="105">
        <f t="shared" si="1"/>
        <v>18</v>
      </c>
      <c r="M11" s="105">
        <f t="shared" si="2"/>
        <v>27</v>
      </c>
      <c r="N11" s="1056" t="s">
        <v>185</v>
      </c>
      <c r="O11" s="1056"/>
    </row>
    <row r="12" spans="1:16" ht="19.5" customHeight="1">
      <c r="A12" s="1086" t="s">
        <v>299</v>
      </c>
      <c r="B12" s="764" t="s">
        <v>282</v>
      </c>
      <c r="C12" s="105">
        <v>0</v>
      </c>
      <c r="D12" s="105">
        <v>1</v>
      </c>
      <c r="E12" s="105">
        <v>0</v>
      </c>
      <c r="F12" s="105">
        <v>1</v>
      </c>
      <c r="G12" s="105">
        <v>0</v>
      </c>
      <c r="H12" s="105">
        <v>9</v>
      </c>
      <c r="I12" s="105">
        <v>0</v>
      </c>
      <c r="J12" s="105">
        <v>0</v>
      </c>
      <c r="K12" s="105">
        <f t="shared" si="0"/>
        <v>0</v>
      </c>
      <c r="L12" s="105">
        <f t="shared" si="1"/>
        <v>11</v>
      </c>
      <c r="M12" s="105">
        <f t="shared" si="2"/>
        <v>11</v>
      </c>
      <c r="N12" s="787" t="s">
        <v>306</v>
      </c>
      <c r="O12" s="1061" t="s">
        <v>173</v>
      </c>
    </row>
    <row r="13" spans="1:16" ht="19.5" customHeight="1">
      <c r="A13" s="1086"/>
      <c r="B13" s="764" t="s">
        <v>283</v>
      </c>
      <c r="C13" s="105">
        <v>0</v>
      </c>
      <c r="D13" s="105">
        <v>2</v>
      </c>
      <c r="E13" s="105">
        <v>0</v>
      </c>
      <c r="F13" s="105">
        <v>1</v>
      </c>
      <c r="G13" s="105">
        <v>0</v>
      </c>
      <c r="H13" s="105">
        <v>25</v>
      </c>
      <c r="I13" s="105">
        <v>0</v>
      </c>
      <c r="J13" s="105">
        <v>1</v>
      </c>
      <c r="K13" s="105">
        <f t="shared" si="0"/>
        <v>0</v>
      </c>
      <c r="L13" s="105">
        <f t="shared" si="1"/>
        <v>29</v>
      </c>
      <c r="M13" s="105">
        <f t="shared" si="2"/>
        <v>29</v>
      </c>
      <c r="N13" s="787" t="s">
        <v>307</v>
      </c>
      <c r="O13" s="1061"/>
    </row>
    <row r="14" spans="1:16" ht="19.5" customHeight="1">
      <c r="A14" s="1086"/>
      <c r="B14" s="764" t="s">
        <v>284</v>
      </c>
      <c r="C14" s="105">
        <v>2</v>
      </c>
      <c r="D14" s="105">
        <v>1</v>
      </c>
      <c r="E14" s="105">
        <v>2</v>
      </c>
      <c r="F14" s="105">
        <v>1</v>
      </c>
      <c r="G14" s="105">
        <v>22</v>
      </c>
      <c r="H14" s="105">
        <v>25</v>
      </c>
      <c r="I14" s="105">
        <v>1</v>
      </c>
      <c r="J14" s="105">
        <v>1</v>
      </c>
      <c r="K14" s="105">
        <f t="shared" si="0"/>
        <v>27</v>
      </c>
      <c r="L14" s="105">
        <f t="shared" si="1"/>
        <v>28</v>
      </c>
      <c r="M14" s="105">
        <f t="shared" si="2"/>
        <v>55</v>
      </c>
      <c r="N14" s="787" t="s">
        <v>308</v>
      </c>
      <c r="O14" s="1061"/>
    </row>
    <row r="15" spans="1:16" ht="19.5" customHeight="1">
      <c r="A15" s="1086"/>
      <c r="B15" s="764" t="s">
        <v>279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f t="shared" si="0"/>
        <v>0</v>
      </c>
      <c r="L15" s="105">
        <f t="shared" si="1"/>
        <v>0</v>
      </c>
      <c r="M15" s="105">
        <f t="shared" si="2"/>
        <v>0</v>
      </c>
      <c r="N15" s="787" t="s">
        <v>309</v>
      </c>
      <c r="O15" s="1061"/>
    </row>
    <row r="16" spans="1:16" ht="19.5" customHeight="1">
      <c r="A16" s="1086"/>
      <c r="B16" s="764" t="s">
        <v>280</v>
      </c>
      <c r="C16" s="105">
        <v>1</v>
      </c>
      <c r="D16" s="105">
        <v>1</v>
      </c>
      <c r="E16" s="105">
        <v>1</v>
      </c>
      <c r="F16" s="105">
        <v>1</v>
      </c>
      <c r="G16" s="105">
        <v>4</v>
      </c>
      <c r="H16" s="105">
        <v>17</v>
      </c>
      <c r="I16" s="105">
        <v>1</v>
      </c>
      <c r="J16" s="105">
        <v>1</v>
      </c>
      <c r="K16" s="105">
        <f t="shared" si="0"/>
        <v>7</v>
      </c>
      <c r="L16" s="105">
        <f t="shared" si="1"/>
        <v>20</v>
      </c>
      <c r="M16" s="105">
        <f t="shared" si="2"/>
        <v>27</v>
      </c>
      <c r="N16" s="787" t="s">
        <v>310</v>
      </c>
      <c r="O16" s="1061"/>
    </row>
    <row r="17" spans="1:18" ht="19.5" customHeight="1">
      <c r="A17" s="1086"/>
      <c r="B17" s="764" t="s">
        <v>281</v>
      </c>
      <c r="C17" s="105">
        <v>1</v>
      </c>
      <c r="D17" s="105">
        <v>2</v>
      </c>
      <c r="E17" s="105">
        <v>0</v>
      </c>
      <c r="F17" s="105">
        <v>2</v>
      </c>
      <c r="G17" s="105">
        <v>7</v>
      </c>
      <c r="H17" s="105">
        <v>30</v>
      </c>
      <c r="I17" s="105">
        <v>0</v>
      </c>
      <c r="J17" s="105">
        <v>0</v>
      </c>
      <c r="K17" s="105">
        <f t="shared" si="0"/>
        <v>8</v>
      </c>
      <c r="L17" s="105">
        <f t="shared" si="1"/>
        <v>34</v>
      </c>
      <c r="M17" s="105">
        <f t="shared" si="2"/>
        <v>42</v>
      </c>
      <c r="N17" s="787" t="s">
        <v>311</v>
      </c>
      <c r="O17" s="1061"/>
    </row>
    <row r="18" spans="1:18" ht="19.5" customHeight="1">
      <c r="A18" s="1081" t="s">
        <v>63</v>
      </c>
      <c r="B18" s="1081"/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95">
        <v>0</v>
      </c>
      <c r="J18" s="102">
        <v>0</v>
      </c>
      <c r="K18" s="105">
        <f t="shared" si="0"/>
        <v>0</v>
      </c>
      <c r="L18" s="105">
        <f t="shared" si="1"/>
        <v>0</v>
      </c>
      <c r="M18" s="105">
        <f t="shared" si="2"/>
        <v>0</v>
      </c>
      <c r="N18" s="1056" t="s">
        <v>322</v>
      </c>
      <c r="O18" s="1056"/>
    </row>
    <row r="19" spans="1:18" ht="19.5" customHeight="1">
      <c r="A19" s="1182" t="s">
        <v>64</v>
      </c>
      <c r="B19" s="1182"/>
      <c r="C19" s="105">
        <v>1</v>
      </c>
      <c r="D19" s="105">
        <v>1</v>
      </c>
      <c r="E19" s="105">
        <v>0</v>
      </c>
      <c r="F19" s="105">
        <v>1</v>
      </c>
      <c r="G19" s="105">
        <v>8</v>
      </c>
      <c r="H19" s="105">
        <v>19</v>
      </c>
      <c r="I19" s="105">
        <v>0</v>
      </c>
      <c r="J19" s="105">
        <v>0</v>
      </c>
      <c r="K19" s="105">
        <f t="shared" si="0"/>
        <v>9</v>
      </c>
      <c r="L19" s="105">
        <f t="shared" si="1"/>
        <v>21</v>
      </c>
      <c r="M19" s="105">
        <f t="shared" si="2"/>
        <v>30</v>
      </c>
      <c r="N19" s="1056" t="s">
        <v>186</v>
      </c>
      <c r="O19" s="1056"/>
    </row>
    <row r="20" spans="1:18" ht="19.5" customHeight="1">
      <c r="A20" s="1182" t="s">
        <v>65</v>
      </c>
      <c r="B20" s="1182"/>
      <c r="C20" s="105">
        <v>0</v>
      </c>
      <c r="D20" s="105">
        <v>1</v>
      </c>
      <c r="E20" s="105">
        <v>0</v>
      </c>
      <c r="F20" s="105">
        <v>1</v>
      </c>
      <c r="G20" s="105">
        <v>0</v>
      </c>
      <c r="H20" s="105">
        <v>17</v>
      </c>
      <c r="I20" s="105">
        <v>0</v>
      </c>
      <c r="J20" s="105">
        <v>0</v>
      </c>
      <c r="K20" s="105">
        <f t="shared" si="0"/>
        <v>0</v>
      </c>
      <c r="L20" s="105">
        <f t="shared" si="1"/>
        <v>19</v>
      </c>
      <c r="M20" s="105">
        <f t="shared" si="2"/>
        <v>19</v>
      </c>
      <c r="N20" s="1056" t="s">
        <v>187</v>
      </c>
      <c r="O20" s="1056"/>
    </row>
    <row r="21" spans="1:18" ht="19.5" customHeight="1">
      <c r="A21" s="1182" t="s">
        <v>66</v>
      </c>
      <c r="B21" s="1182"/>
      <c r="C21" s="105">
        <v>2</v>
      </c>
      <c r="D21" s="105">
        <v>2</v>
      </c>
      <c r="E21" s="105">
        <v>3</v>
      </c>
      <c r="F21" s="105">
        <v>4</v>
      </c>
      <c r="G21" s="105">
        <v>24</v>
      </c>
      <c r="H21" s="105">
        <v>34</v>
      </c>
      <c r="I21" s="105">
        <v>0</v>
      </c>
      <c r="J21" s="105">
        <v>0</v>
      </c>
      <c r="K21" s="105">
        <f t="shared" si="0"/>
        <v>29</v>
      </c>
      <c r="L21" s="105">
        <f t="shared" si="1"/>
        <v>40</v>
      </c>
      <c r="M21" s="105">
        <f t="shared" si="2"/>
        <v>69</v>
      </c>
      <c r="N21" s="1056" t="s">
        <v>303</v>
      </c>
      <c r="O21" s="1056"/>
      <c r="Q21" s="210"/>
      <c r="R21" s="210"/>
    </row>
    <row r="22" spans="1:18" ht="19.5" customHeight="1">
      <c r="A22" s="1182" t="s">
        <v>134</v>
      </c>
      <c r="B22" s="1182"/>
      <c r="C22" s="105">
        <v>2</v>
      </c>
      <c r="D22" s="105">
        <v>0</v>
      </c>
      <c r="E22" s="105">
        <v>3</v>
      </c>
      <c r="F22" s="105">
        <v>0</v>
      </c>
      <c r="G22" s="105">
        <v>16</v>
      </c>
      <c r="H22" s="105">
        <v>28</v>
      </c>
      <c r="I22" s="105">
        <v>0</v>
      </c>
      <c r="J22" s="105">
        <v>0</v>
      </c>
      <c r="K22" s="105">
        <f t="shared" si="0"/>
        <v>21</v>
      </c>
      <c r="L22" s="105">
        <f t="shared" si="1"/>
        <v>28</v>
      </c>
      <c r="M22" s="105">
        <f t="shared" si="2"/>
        <v>49</v>
      </c>
      <c r="N22" s="1056" t="s">
        <v>304</v>
      </c>
      <c r="O22" s="1056"/>
    </row>
    <row r="23" spans="1:18" ht="19.5" customHeight="1">
      <c r="A23" s="1182" t="s">
        <v>68</v>
      </c>
      <c r="B23" s="1182"/>
      <c r="C23" s="105">
        <v>0</v>
      </c>
      <c r="D23" s="105">
        <v>1</v>
      </c>
      <c r="E23" s="105">
        <v>0</v>
      </c>
      <c r="F23" s="105">
        <v>1</v>
      </c>
      <c r="G23" s="105">
        <v>0</v>
      </c>
      <c r="H23" s="105">
        <v>7</v>
      </c>
      <c r="I23" s="105">
        <v>0</v>
      </c>
      <c r="J23" s="105">
        <v>0</v>
      </c>
      <c r="K23" s="105">
        <f t="shared" si="0"/>
        <v>0</v>
      </c>
      <c r="L23" s="105">
        <f t="shared" si="1"/>
        <v>9</v>
      </c>
      <c r="M23" s="105">
        <f t="shared" si="2"/>
        <v>9</v>
      </c>
      <c r="N23" s="1056" t="s">
        <v>305</v>
      </c>
      <c r="O23" s="1056"/>
    </row>
    <row r="24" spans="1:18" ht="19.5" customHeight="1">
      <c r="A24" s="1182" t="s">
        <v>69</v>
      </c>
      <c r="B24" s="1182"/>
      <c r="C24" s="105">
        <v>1</v>
      </c>
      <c r="D24" s="105">
        <v>1</v>
      </c>
      <c r="E24" s="105">
        <v>1</v>
      </c>
      <c r="F24" s="105">
        <v>0</v>
      </c>
      <c r="G24" s="105">
        <v>7</v>
      </c>
      <c r="H24" s="105">
        <v>16</v>
      </c>
      <c r="I24" s="105">
        <v>0</v>
      </c>
      <c r="J24" s="105">
        <v>0</v>
      </c>
      <c r="K24" s="105">
        <f t="shared" si="0"/>
        <v>9</v>
      </c>
      <c r="L24" s="105">
        <f t="shared" si="1"/>
        <v>17</v>
      </c>
      <c r="M24" s="105">
        <f t="shared" si="2"/>
        <v>26</v>
      </c>
      <c r="N24" s="1056" t="s">
        <v>191</v>
      </c>
      <c r="O24" s="1056"/>
    </row>
    <row r="25" spans="1:18" ht="19.5" customHeight="1">
      <c r="A25" s="1182" t="s">
        <v>70</v>
      </c>
      <c r="B25" s="1182"/>
      <c r="C25" s="105">
        <v>0</v>
      </c>
      <c r="D25" s="105">
        <v>1</v>
      </c>
      <c r="E25" s="105">
        <v>0</v>
      </c>
      <c r="F25" s="105">
        <v>1</v>
      </c>
      <c r="G25" s="105">
        <v>0</v>
      </c>
      <c r="H25" s="105">
        <v>16</v>
      </c>
      <c r="I25" s="105">
        <v>0</v>
      </c>
      <c r="J25" s="105">
        <v>0</v>
      </c>
      <c r="K25" s="105">
        <f t="shared" si="0"/>
        <v>0</v>
      </c>
      <c r="L25" s="105">
        <f t="shared" si="1"/>
        <v>18</v>
      </c>
      <c r="M25" s="105">
        <f t="shared" si="2"/>
        <v>18</v>
      </c>
      <c r="N25" s="1056" t="s">
        <v>192</v>
      </c>
      <c r="O25" s="1056"/>
    </row>
    <row r="26" spans="1:18" ht="19.5" customHeight="1">
      <c r="A26" s="1182" t="s">
        <v>71</v>
      </c>
      <c r="B26" s="1182"/>
      <c r="C26" s="105">
        <v>1</v>
      </c>
      <c r="D26" s="105">
        <v>1</v>
      </c>
      <c r="E26" s="105">
        <v>0</v>
      </c>
      <c r="F26" s="105">
        <v>1</v>
      </c>
      <c r="G26" s="105">
        <v>11</v>
      </c>
      <c r="H26" s="105">
        <v>20</v>
      </c>
      <c r="I26" s="105">
        <v>0</v>
      </c>
      <c r="J26" s="105">
        <v>0</v>
      </c>
      <c r="K26" s="105">
        <f t="shared" si="0"/>
        <v>12</v>
      </c>
      <c r="L26" s="105">
        <f t="shared" si="1"/>
        <v>22</v>
      </c>
      <c r="M26" s="105">
        <f t="shared" si="2"/>
        <v>34</v>
      </c>
      <c r="N26" s="1056" t="s">
        <v>193</v>
      </c>
      <c r="O26" s="1056"/>
    </row>
    <row r="27" spans="1:18" ht="19.5" customHeight="1" thickBot="1">
      <c r="A27" s="1184" t="s">
        <v>72</v>
      </c>
      <c r="B27" s="1184"/>
      <c r="C27" s="780">
        <v>1</v>
      </c>
      <c r="D27" s="780">
        <v>1</v>
      </c>
      <c r="E27" s="780">
        <v>2</v>
      </c>
      <c r="F27" s="780">
        <v>1</v>
      </c>
      <c r="G27" s="780">
        <v>6</v>
      </c>
      <c r="H27" s="780">
        <v>21</v>
      </c>
      <c r="I27" s="780">
        <v>0</v>
      </c>
      <c r="J27" s="780">
        <v>0</v>
      </c>
      <c r="K27" s="780">
        <f t="shared" si="0"/>
        <v>9</v>
      </c>
      <c r="L27" s="780">
        <f t="shared" si="1"/>
        <v>23</v>
      </c>
      <c r="M27" s="780">
        <f t="shared" si="2"/>
        <v>32</v>
      </c>
      <c r="N27" s="1185" t="s">
        <v>361</v>
      </c>
      <c r="O27" s="1185"/>
    </row>
    <row r="28" spans="1:18" ht="19.5" customHeight="1" thickBot="1">
      <c r="A28" s="1186" t="s">
        <v>32</v>
      </c>
      <c r="B28" s="1186"/>
      <c r="C28" s="877">
        <f>SUM(C8:C27)</f>
        <v>13</v>
      </c>
      <c r="D28" s="877">
        <f t="shared" ref="D28:M28" si="3">SUM(D8:D27)</f>
        <v>19</v>
      </c>
      <c r="E28" s="877">
        <f t="shared" si="3"/>
        <v>12</v>
      </c>
      <c r="F28" s="877">
        <f t="shared" si="3"/>
        <v>16</v>
      </c>
      <c r="G28" s="877">
        <f t="shared" si="3"/>
        <v>112</v>
      </c>
      <c r="H28" s="877">
        <f t="shared" si="3"/>
        <v>319</v>
      </c>
      <c r="I28" s="877">
        <f t="shared" si="3"/>
        <v>3</v>
      </c>
      <c r="J28" s="877">
        <f t="shared" si="3"/>
        <v>4</v>
      </c>
      <c r="K28" s="877">
        <f t="shared" si="3"/>
        <v>140</v>
      </c>
      <c r="L28" s="877">
        <f t="shared" si="3"/>
        <v>358</v>
      </c>
      <c r="M28" s="877">
        <f t="shared" si="3"/>
        <v>498</v>
      </c>
      <c r="N28" s="1187" t="s">
        <v>175</v>
      </c>
      <c r="O28" s="1187"/>
    </row>
    <row r="29" spans="1:18" ht="13.5" thickTop="1"/>
    <row r="116" spans="3:15"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</sheetData>
  <protectedRanges>
    <protectedRange sqref="F18:J18" name="نطاق1"/>
  </protectedRanges>
  <mergeCells count="48">
    <mergeCell ref="A1:O1"/>
    <mergeCell ref="A2:O2"/>
    <mergeCell ref="A3:B3"/>
    <mergeCell ref="N3:O3"/>
    <mergeCell ref="A4:B7"/>
    <mergeCell ref="C4:D4"/>
    <mergeCell ref="E4:F4"/>
    <mergeCell ref="G4:H4"/>
    <mergeCell ref="I4:J4"/>
    <mergeCell ref="K4:M4"/>
    <mergeCell ref="A11:B11"/>
    <mergeCell ref="N11:O11"/>
    <mergeCell ref="N4:O7"/>
    <mergeCell ref="C5:D5"/>
    <mergeCell ref="E5:F5"/>
    <mergeCell ref="G5:H5"/>
    <mergeCell ref="I5:J5"/>
    <mergeCell ref="N8:O8"/>
    <mergeCell ref="A9:B9"/>
    <mergeCell ref="N9:O9"/>
    <mergeCell ref="A10:B10"/>
    <mergeCell ref="N10:O10"/>
    <mergeCell ref="A8:B8"/>
    <mergeCell ref="K5:M5"/>
    <mergeCell ref="A12:A17"/>
    <mergeCell ref="O12:O17"/>
    <mergeCell ref="A18:B18"/>
    <mergeCell ref="N18:O18"/>
    <mergeCell ref="A19:B19"/>
    <mergeCell ref="N19:O19"/>
    <mergeCell ref="A20:B20"/>
    <mergeCell ref="N20:O20"/>
    <mergeCell ref="A21:B21"/>
    <mergeCell ref="N21:O21"/>
    <mergeCell ref="A22:B22"/>
    <mergeCell ref="N22:O22"/>
    <mergeCell ref="A23:B23"/>
    <mergeCell ref="N23:O23"/>
    <mergeCell ref="A24:B24"/>
    <mergeCell ref="N24:O24"/>
    <mergeCell ref="A25:B25"/>
    <mergeCell ref="N25:O25"/>
    <mergeCell ref="A26:B26"/>
    <mergeCell ref="N26:O26"/>
    <mergeCell ref="A27:B27"/>
    <mergeCell ref="N27:O27"/>
    <mergeCell ref="A28:B28"/>
    <mergeCell ref="N28:O28"/>
  </mergeCells>
  <printOptions horizontalCentered="1"/>
  <pageMargins left="1" right="1" top="1" bottom="1" header="1" footer="1"/>
  <pageSetup paperSize="9" scale="80" firstPageNumber="53" orientation="landscape" useFirstPageNumber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1"/>
  </sheetPr>
  <dimension ref="A1:BE54"/>
  <sheetViews>
    <sheetView rightToLeft="1" view="pageBreakPreview" topLeftCell="AE3" zoomScale="80" zoomScaleNormal="75" zoomScaleSheetLayoutView="80" workbookViewId="0">
      <selection activeCell="AO7" sqref="AO7:AQ7"/>
    </sheetView>
  </sheetViews>
  <sheetFormatPr defaultRowHeight="12.75"/>
  <cols>
    <col min="1" max="1" width="4.85546875" style="159" customWidth="1"/>
    <col min="2" max="2" width="10.140625" style="159" customWidth="1"/>
    <col min="3" max="3" width="5.140625" style="159" customWidth="1"/>
    <col min="4" max="4" width="7.140625" style="159" customWidth="1"/>
    <col min="5" max="5" width="8" style="159" customWidth="1"/>
    <col min="6" max="6" width="10.42578125" style="159" customWidth="1"/>
    <col min="7" max="7" width="8.5703125" style="159" customWidth="1"/>
    <col min="8" max="8" width="11.28515625" style="159" customWidth="1"/>
    <col min="9" max="9" width="5" style="159" customWidth="1"/>
    <col min="10" max="11" width="6.5703125" style="159" customWidth="1"/>
    <col min="12" max="12" width="7.85546875" style="159" customWidth="1"/>
    <col min="13" max="13" width="5.7109375" style="159" customWidth="1"/>
    <col min="14" max="14" width="7" style="159" customWidth="1"/>
    <col min="15" max="15" width="5.140625" style="159" customWidth="1"/>
    <col min="16" max="16" width="7.28515625" style="159" customWidth="1"/>
    <col min="17" max="17" width="6.5703125" style="159" customWidth="1"/>
    <col min="18" max="18" width="9" style="159" customWidth="1"/>
    <col min="19" max="19" width="15.42578125" style="159" customWidth="1"/>
    <col min="20" max="20" width="5.140625" style="159" customWidth="1"/>
    <col min="21" max="21" width="5" style="159" customWidth="1"/>
    <col min="22" max="22" width="10.28515625" style="159" customWidth="1"/>
    <col min="23" max="23" width="6.7109375" style="159" customWidth="1"/>
    <col min="24" max="24" width="7.28515625" style="159" customWidth="1"/>
    <col min="25" max="25" width="7.85546875" style="159" customWidth="1"/>
    <col min="26" max="26" width="8.140625" style="159" customWidth="1"/>
    <col min="27" max="27" width="8.28515625" style="159" customWidth="1"/>
    <col min="28" max="28" width="7.28515625" style="159" customWidth="1"/>
    <col min="29" max="29" width="8.140625" style="159" customWidth="1"/>
    <col min="30" max="30" width="7.85546875" style="159" customWidth="1"/>
    <col min="31" max="33" width="9.28515625" style="159" bestFit="1" customWidth="1"/>
    <col min="34" max="35" width="10" style="159" bestFit="1" customWidth="1"/>
    <col min="36" max="36" width="9.28515625" style="159" customWidth="1"/>
    <col min="37" max="37" width="16.7109375" style="159" customWidth="1"/>
    <col min="38" max="38" width="6.140625" style="159" customWidth="1"/>
    <col min="39" max="39" width="4.85546875" style="159" customWidth="1"/>
    <col min="40" max="40" width="10.5703125" style="159" customWidth="1"/>
    <col min="41" max="41" width="6.42578125" style="159" customWidth="1"/>
    <col min="42" max="42" width="7.85546875" style="159" customWidth="1"/>
    <col min="43" max="43" width="7" style="159" customWidth="1"/>
    <col min="44" max="44" width="7.5703125" style="159" customWidth="1"/>
    <col min="45" max="45" width="6.7109375" style="159" customWidth="1"/>
    <col min="46" max="46" width="7.5703125" style="159" customWidth="1"/>
    <col min="47" max="47" width="7.85546875" style="159" customWidth="1"/>
    <col min="48" max="48" width="9.140625" style="159"/>
    <col min="49" max="49" width="6.42578125" style="159" customWidth="1"/>
    <col min="50" max="50" width="7.7109375" style="159" customWidth="1"/>
    <col min="51" max="51" width="6.42578125" style="159" customWidth="1"/>
    <col min="52" max="52" width="9.85546875" style="159" customWidth="1"/>
    <col min="53" max="55" width="9.140625" style="159"/>
    <col min="56" max="56" width="14.85546875" style="159" customWidth="1"/>
    <col min="57" max="57" width="5.42578125" style="159" customWidth="1"/>
    <col min="58" max="16384" width="9.140625" style="159"/>
  </cols>
  <sheetData>
    <row r="1" spans="1:57" ht="20.25" customHeight="1">
      <c r="A1" s="1179" t="s">
        <v>1363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T1" s="1179"/>
    </row>
    <row r="2" spans="1:57" s="441" customFormat="1" ht="21" customHeight="1">
      <c r="A2" s="1180" t="s">
        <v>1305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  <c r="T2" s="1180"/>
    </row>
    <row r="3" spans="1:57" ht="18.75" customHeight="1" thickBot="1">
      <c r="A3" s="1070" t="s">
        <v>1306</v>
      </c>
      <c r="B3" s="1070"/>
      <c r="C3" s="1070"/>
      <c r="D3" s="312"/>
      <c r="S3" s="1188" t="s">
        <v>1000</v>
      </c>
      <c r="T3" s="1188"/>
      <c r="U3" s="1070" t="s">
        <v>1307</v>
      </c>
      <c r="V3" s="1070"/>
      <c r="W3" s="1070"/>
      <c r="X3" s="421"/>
      <c r="AK3" s="1188" t="s">
        <v>1308</v>
      </c>
      <c r="AL3" s="1188"/>
      <c r="AM3" s="1070" t="s">
        <v>1307</v>
      </c>
      <c r="AN3" s="1070"/>
      <c r="AO3" s="1070"/>
      <c r="AP3" s="421"/>
      <c r="BC3" s="1188" t="s">
        <v>1308</v>
      </c>
      <c r="BD3" s="1188"/>
      <c r="BE3" s="1188"/>
    </row>
    <row r="4" spans="1:57" ht="18.75" customHeight="1" thickTop="1">
      <c r="A4" s="1181" t="s">
        <v>40</v>
      </c>
      <c r="B4" s="1181"/>
      <c r="C4" s="1181" t="s">
        <v>402</v>
      </c>
      <c r="D4" s="1181"/>
      <c r="E4" s="1181" t="s">
        <v>403</v>
      </c>
      <c r="F4" s="1181"/>
      <c r="G4" s="1181" t="s">
        <v>404</v>
      </c>
      <c r="H4" s="1181"/>
      <c r="I4" s="1181" t="s">
        <v>405</v>
      </c>
      <c r="J4" s="1181"/>
      <c r="K4" s="1181" t="s">
        <v>406</v>
      </c>
      <c r="L4" s="1181"/>
      <c r="M4" s="1181" t="s">
        <v>407</v>
      </c>
      <c r="N4" s="1181"/>
      <c r="O4" s="1181" t="s">
        <v>408</v>
      </c>
      <c r="P4" s="1181"/>
      <c r="Q4" s="1181" t="s">
        <v>409</v>
      </c>
      <c r="R4" s="1190"/>
      <c r="S4" s="1072" t="s">
        <v>174</v>
      </c>
      <c r="T4" s="1072"/>
      <c r="U4" s="1181" t="s">
        <v>40</v>
      </c>
      <c r="V4" s="1181"/>
      <c r="W4" s="1181" t="s">
        <v>420</v>
      </c>
      <c r="X4" s="1181"/>
      <c r="Y4" s="1181" t="s">
        <v>418</v>
      </c>
      <c r="Z4" s="1181"/>
      <c r="AA4" s="1181" t="s">
        <v>419</v>
      </c>
      <c r="AB4" s="1181"/>
      <c r="AC4" s="1181" t="s">
        <v>433</v>
      </c>
      <c r="AD4" s="1181"/>
      <c r="AE4" s="1181" t="s">
        <v>432</v>
      </c>
      <c r="AF4" s="1181"/>
      <c r="AG4" s="1181" t="s">
        <v>423</v>
      </c>
      <c r="AH4" s="1181"/>
      <c r="AI4" s="1181" t="s">
        <v>421</v>
      </c>
      <c r="AJ4" s="1181"/>
      <c r="AK4" s="1074" t="s">
        <v>174</v>
      </c>
      <c r="AL4" s="1074"/>
      <c r="AM4" s="1181" t="s">
        <v>40</v>
      </c>
      <c r="AN4" s="1181"/>
      <c r="AO4" s="1181" t="s">
        <v>422</v>
      </c>
      <c r="AP4" s="1181"/>
      <c r="AQ4" s="1181" t="s">
        <v>434</v>
      </c>
      <c r="AR4" s="1181"/>
      <c r="AS4" s="1181" t="s">
        <v>435</v>
      </c>
      <c r="AT4" s="1181"/>
      <c r="AU4" s="1181" t="s">
        <v>436</v>
      </c>
      <c r="AV4" s="1181"/>
      <c r="AW4" s="1181" t="s">
        <v>437</v>
      </c>
      <c r="AX4" s="1181"/>
      <c r="AY4" s="1181" t="s">
        <v>424</v>
      </c>
      <c r="AZ4" s="1181"/>
      <c r="BA4" s="1181" t="s">
        <v>168</v>
      </c>
      <c r="BB4" s="1181"/>
      <c r="BC4" s="1181"/>
      <c r="BD4" s="1074" t="s">
        <v>174</v>
      </c>
      <c r="BE4" s="1074"/>
    </row>
    <row r="5" spans="1:57" s="441" customFormat="1" ht="20.25" customHeight="1">
      <c r="A5" s="1189"/>
      <c r="B5" s="1189"/>
      <c r="C5" s="1183" t="s">
        <v>410</v>
      </c>
      <c r="D5" s="1183"/>
      <c r="E5" s="1183" t="s">
        <v>411</v>
      </c>
      <c r="F5" s="1183"/>
      <c r="G5" s="1183" t="s">
        <v>412</v>
      </c>
      <c r="H5" s="1183"/>
      <c r="I5" s="1183" t="s">
        <v>413</v>
      </c>
      <c r="J5" s="1183"/>
      <c r="K5" s="1183" t="s">
        <v>414</v>
      </c>
      <c r="L5" s="1183"/>
      <c r="M5" s="1183" t="s">
        <v>415</v>
      </c>
      <c r="N5" s="1183"/>
      <c r="O5" s="1183" t="s">
        <v>416</v>
      </c>
      <c r="P5" s="1183"/>
      <c r="Q5" s="1183" t="s">
        <v>417</v>
      </c>
      <c r="R5" s="1183"/>
      <c r="S5" s="1092"/>
      <c r="T5" s="1092"/>
      <c r="U5" s="1189"/>
      <c r="V5" s="1189"/>
      <c r="W5" s="1183" t="s">
        <v>425</v>
      </c>
      <c r="X5" s="1183"/>
      <c r="Y5" s="1183" t="s">
        <v>426</v>
      </c>
      <c r="Z5" s="1183"/>
      <c r="AA5" s="1183" t="s">
        <v>427</v>
      </c>
      <c r="AB5" s="1183"/>
      <c r="AC5" s="1183" t="s">
        <v>439</v>
      </c>
      <c r="AD5" s="1183"/>
      <c r="AE5" s="1183" t="s">
        <v>438</v>
      </c>
      <c r="AF5" s="1183"/>
      <c r="AG5" s="1183" t="s">
        <v>430</v>
      </c>
      <c r="AH5" s="1183"/>
      <c r="AI5" s="1183" t="s">
        <v>428</v>
      </c>
      <c r="AJ5" s="1183"/>
      <c r="AK5" s="1096"/>
      <c r="AL5" s="1096"/>
      <c r="AM5" s="1189"/>
      <c r="AN5" s="1189"/>
      <c r="AO5" s="1183" t="s">
        <v>429</v>
      </c>
      <c r="AP5" s="1183"/>
      <c r="AQ5" s="1183" t="s">
        <v>440</v>
      </c>
      <c r="AR5" s="1183"/>
      <c r="AS5" s="1183" t="s">
        <v>441</v>
      </c>
      <c r="AT5" s="1183"/>
      <c r="AU5" s="1183" t="s">
        <v>442</v>
      </c>
      <c r="AV5" s="1183"/>
      <c r="AW5" s="1183" t="s">
        <v>443</v>
      </c>
      <c r="AX5" s="1183"/>
      <c r="AY5" s="1183" t="s">
        <v>431</v>
      </c>
      <c r="AZ5" s="1183"/>
      <c r="BA5" s="1183" t="s">
        <v>175</v>
      </c>
      <c r="BB5" s="1183"/>
      <c r="BC5" s="1183"/>
      <c r="BD5" s="1096"/>
      <c r="BE5" s="1096"/>
    </row>
    <row r="6" spans="1:57" ht="16.5" customHeight="1">
      <c r="A6" s="1189"/>
      <c r="B6" s="1189"/>
      <c r="C6" s="416" t="s">
        <v>102</v>
      </c>
      <c r="D6" s="416" t="s">
        <v>103</v>
      </c>
      <c r="E6" s="416" t="s">
        <v>102</v>
      </c>
      <c r="F6" s="416" t="s">
        <v>103</v>
      </c>
      <c r="G6" s="416" t="s">
        <v>102</v>
      </c>
      <c r="H6" s="416" t="s">
        <v>103</v>
      </c>
      <c r="I6" s="416" t="s">
        <v>102</v>
      </c>
      <c r="J6" s="416" t="s">
        <v>103</v>
      </c>
      <c r="K6" s="416" t="s">
        <v>102</v>
      </c>
      <c r="L6" s="416" t="s">
        <v>103</v>
      </c>
      <c r="M6" s="416" t="s">
        <v>102</v>
      </c>
      <c r="N6" s="416" t="s">
        <v>103</v>
      </c>
      <c r="O6" s="416" t="s">
        <v>102</v>
      </c>
      <c r="P6" s="416" t="s">
        <v>103</v>
      </c>
      <c r="Q6" s="416" t="s">
        <v>102</v>
      </c>
      <c r="R6" s="416" t="s">
        <v>103</v>
      </c>
      <c r="S6" s="1092"/>
      <c r="T6" s="1092"/>
      <c r="U6" s="1189"/>
      <c r="V6" s="1189"/>
      <c r="W6" s="416" t="s">
        <v>102</v>
      </c>
      <c r="X6" s="416" t="s">
        <v>103</v>
      </c>
      <c r="Y6" s="416" t="s">
        <v>102</v>
      </c>
      <c r="Z6" s="416" t="s">
        <v>103</v>
      </c>
      <c r="AA6" s="416" t="s">
        <v>102</v>
      </c>
      <c r="AB6" s="416" t="s">
        <v>103</v>
      </c>
      <c r="AC6" s="416" t="s">
        <v>102</v>
      </c>
      <c r="AD6" s="416" t="s">
        <v>103</v>
      </c>
      <c r="AE6" s="416" t="s">
        <v>102</v>
      </c>
      <c r="AF6" s="416" t="s">
        <v>103</v>
      </c>
      <c r="AG6" s="416" t="s">
        <v>102</v>
      </c>
      <c r="AH6" s="416" t="s">
        <v>103</v>
      </c>
      <c r="AI6" s="416" t="s">
        <v>102</v>
      </c>
      <c r="AJ6" s="416" t="s">
        <v>103</v>
      </c>
      <c r="AK6" s="1096"/>
      <c r="AL6" s="1096"/>
      <c r="AM6" s="1189"/>
      <c r="AN6" s="1189"/>
      <c r="AO6" s="416" t="s">
        <v>102</v>
      </c>
      <c r="AP6" s="416" t="s">
        <v>103</v>
      </c>
      <c r="AQ6" s="416" t="s">
        <v>102</v>
      </c>
      <c r="AR6" s="416" t="s">
        <v>103</v>
      </c>
      <c r="AS6" s="416" t="s">
        <v>102</v>
      </c>
      <c r="AT6" s="416" t="s">
        <v>103</v>
      </c>
      <c r="AU6" s="416" t="s">
        <v>102</v>
      </c>
      <c r="AV6" s="416" t="s">
        <v>103</v>
      </c>
      <c r="AW6" s="416" t="s">
        <v>102</v>
      </c>
      <c r="AX6" s="416" t="s">
        <v>103</v>
      </c>
      <c r="AY6" s="416" t="s">
        <v>102</v>
      </c>
      <c r="AZ6" s="416" t="s">
        <v>103</v>
      </c>
      <c r="BA6" s="416" t="s">
        <v>102</v>
      </c>
      <c r="BB6" s="416" t="s">
        <v>103</v>
      </c>
      <c r="BC6" s="416" t="s">
        <v>32</v>
      </c>
      <c r="BD6" s="1096"/>
      <c r="BE6" s="1096"/>
    </row>
    <row r="7" spans="1:57" s="442" customFormat="1" ht="51" customHeight="1" thickBot="1">
      <c r="A7" s="1304"/>
      <c r="B7" s="1304"/>
      <c r="C7" s="976" t="s">
        <v>352</v>
      </c>
      <c r="D7" s="977" t="s">
        <v>353</v>
      </c>
      <c r="E7" s="977" t="s">
        <v>352</v>
      </c>
      <c r="F7" s="977" t="s">
        <v>353</v>
      </c>
      <c r="G7" s="977" t="s">
        <v>352</v>
      </c>
      <c r="H7" s="977" t="s">
        <v>353</v>
      </c>
      <c r="I7" s="977" t="s">
        <v>352</v>
      </c>
      <c r="J7" s="977" t="s">
        <v>353</v>
      </c>
      <c r="K7" s="977" t="s">
        <v>352</v>
      </c>
      <c r="L7" s="977" t="s">
        <v>353</v>
      </c>
      <c r="M7" s="977" t="s">
        <v>352</v>
      </c>
      <c r="N7" s="977" t="s">
        <v>353</v>
      </c>
      <c r="O7" s="977" t="s">
        <v>352</v>
      </c>
      <c r="P7" s="977" t="s">
        <v>353</v>
      </c>
      <c r="Q7" s="977" t="s">
        <v>352</v>
      </c>
      <c r="R7" s="977" t="s">
        <v>353</v>
      </c>
      <c r="S7" s="1073"/>
      <c r="T7" s="1073"/>
      <c r="U7" s="1304"/>
      <c r="V7" s="1304"/>
      <c r="W7" s="978" t="s">
        <v>352</v>
      </c>
      <c r="X7" s="978" t="s">
        <v>353</v>
      </c>
      <c r="Y7" s="978" t="s">
        <v>352</v>
      </c>
      <c r="Z7" s="978" t="s">
        <v>353</v>
      </c>
      <c r="AA7" s="978" t="s">
        <v>352</v>
      </c>
      <c r="AB7" s="978" t="s">
        <v>353</v>
      </c>
      <c r="AC7" s="978" t="s">
        <v>352</v>
      </c>
      <c r="AD7" s="978" t="s">
        <v>353</v>
      </c>
      <c r="AE7" s="978" t="s">
        <v>352</v>
      </c>
      <c r="AF7" s="978" t="s">
        <v>353</v>
      </c>
      <c r="AG7" s="978" t="s">
        <v>352</v>
      </c>
      <c r="AH7" s="978" t="s">
        <v>353</v>
      </c>
      <c r="AI7" s="978" t="s">
        <v>352</v>
      </c>
      <c r="AJ7" s="978" t="s">
        <v>353</v>
      </c>
      <c r="AK7" s="1075"/>
      <c r="AL7" s="1075"/>
      <c r="AM7" s="1304"/>
      <c r="AN7" s="1304"/>
      <c r="AO7" s="979" t="s">
        <v>352</v>
      </c>
      <c r="AP7" s="978" t="s">
        <v>353</v>
      </c>
      <c r="AQ7" s="978" t="s">
        <v>352</v>
      </c>
      <c r="AR7" s="978" t="s">
        <v>353</v>
      </c>
      <c r="AS7" s="978" t="s">
        <v>352</v>
      </c>
      <c r="AT7" s="978" t="s">
        <v>353</v>
      </c>
      <c r="AU7" s="978" t="s">
        <v>352</v>
      </c>
      <c r="AV7" s="978" t="s">
        <v>353</v>
      </c>
      <c r="AW7" s="978" t="s">
        <v>352</v>
      </c>
      <c r="AX7" s="978" t="s">
        <v>353</v>
      </c>
      <c r="AY7" s="978" t="s">
        <v>352</v>
      </c>
      <c r="AZ7" s="978" t="s">
        <v>353</v>
      </c>
      <c r="BA7" s="978" t="s">
        <v>352</v>
      </c>
      <c r="BB7" s="978" t="s">
        <v>353</v>
      </c>
      <c r="BC7" s="978" t="s">
        <v>175</v>
      </c>
      <c r="BD7" s="1075"/>
      <c r="BE7" s="1075"/>
    </row>
    <row r="8" spans="1:57" ht="20.100000000000001" customHeight="1">
      <c r="A8" s="1192" t="s">
        <v>52</v>
      </c>
      <c r="B8" s="1192"/>
      <c r="C8" s="448">
        <v>0</v>
      </c>
      <c r="D8" s="448">
        <v>0</v>
      </c>
      <c r="E8" s="448">
        <v>0</v>
      </c>
      <c r="F8" s="448">
        <v>0</v>
      </c>
      <c r="G8" s="448">
        <v>0</v>
      </c>
      <c r="H8" s="448">
        <v>0</v>
      </c>
      <c r="I8" s="448">
        <v>0</v>
      </c>
      <c r="J8" s="448">
        <v>0</v>
      </c>
      <c r="K8" s="448">
        <v>0</v>
      </c>
      <c r="L8" s="448">
        <v>0</v>
      </c>
      <c r="M8" s="448">
        <v>0</v>
      </c>
      <c r="N8" s="448">
        <v>0</v>
      </c>
      <c r="O8" s="448">
        <v>0</v>
      </c>
      <c r="P8" s="448">
        <v>0</v>
      </c>
      <c r="Q8" s="448">
        <v>0</v>
      </c>
      <c r="R8" s="448">
        <v>0</v>
      </c>
      <c r="S8" s="1199" t="s">
        <v>671</v>
      </c>
      <c r="T8" s="1199"/>
      <c r="U8" s="1192" t="s">
        <v>52</v>
      </c>
      <c r="V8" s="1192"/>
      <c r="W8" s="448">
        <v>0</v>
      </c>
      <c r="X8" s="448">
        <v>0</v>
      </c>
      <c r="Y8" s="448">
        <v>0</v>
      </c>
      <c r="Z8" s="448">
        <v>0</v>
      </c>
      <c r="AA8" s="448">
        <v>0</v>
      </c>
      <c r="AB8" s="448">
        <v>0</v>
      </c>
      <c r="AC8" s="448">
        <v>0</v>
      </c>
      <c r="AD8" s="448">
        <v>0</v>
      </c>
      <c r="AE8" s="448">
        <v>0</v>
      </c>
      <c r="AF8" s="448">
        <v>0</v>
      </c>
      <c r="AG8" s="448">
        <v>0</v>
      </c>
      <c r="AH8" s="448">
        <v>0</v>
      </c>
      <c r="AI8" s="448">
        <v>0</v>
      </c>
      <c r="AJ8" s="448">
        <v>0</v>
      </c>
      <c r="AK8" s="1058" t="s">
        <v>671</v>
      </c>
      <c r="AL8" s="1058"/>
      <c r="AM8" s="1192" t="s">
        <v>52</v>
      </c>
      <c r="AN8" s="1192"/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f>SUM(C8,E8,G8,I8,K8,M8,O8,Q8,W8,Y8,AA8,AC8,AE8,AG8,AI8,AO8,AQ8,AS8,AU8,AW8,AY8)</f>
        <v>0</v>
      </c>
      <c r="BB8" s="448">
        <f>SUM(D8,F8,H8,J8,L8,N8,P8,R8,X8,Z8,AB8,AD8,AF8,AH8,AJ8,AP8,AR8,AT8,AV8,AX8,AZ8)</f>
        <v>0</v>
      </c>
      <c r="BC8" s="448">
        <f>SUM(BA8:BB8)</f>
        <v>0</v>
      </c>
      <c r="BD8" s="1058" t="s">
        <v>671</v>
      </c>
      <c r="BE8" s="1058"/>
    </row>
    <row r="9" spans="1:57" ht="20.100000000000001" customHeight="1">
      <c r="A9" s="1182" t="s">
        <v>53</v>
      </c>
      <c r="B9" s="1182"/>
      <c r="C9" s="329">
        <v>0</v>
      </c>
      <c r="D9" s="329">
        <v>0</v>
      </c>
      <c r="E9" s="329">
        <v>0</v>
      </c>
      <c r="F9" s="329">
        <v>0</v>
      </c>
      <c r="G9" s="329">
        <v>0</v>
      </c>
      <c r="H9" s="329">
        <v>0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  <c r="O9" s="329">
        <v>0</v>
      </c>
      <c r="P9" s="329">
        <v>0</v>
      </c>
      <c r="Q9" s="329">
        <v>0</v>
      </c>
      <c r="R9" s="329">
        <v>0</v>
      </c>
      <c r="S9" s="1091" t="s">
        <v>302</v>
      </c>
      <c r="T9" s="1091"/>
      <c r="U9" s="1182" t="s">
        <v>53</v>
      </c>
      <c r="V9" s="1182"/>
      <c r="W9" s="329">
        <v>0</v>
      </c>
      <c r="X9" s="329">
        <v>0</v>
      </c>
      <c r="Y9" s="329">
        <v>0</v>
      </c>
      <c r="Z9" s="329">
        <v>0</v>
      </c>
      <c r="AA9" s="329">
        <v>0</v>
      </c>
      <c r="AB9" s="329">
        <v>0</v>
      </c>
      <c r="AC9" s="329">
        <v>0</v>
      </c>
      <c r="AD9" s="329">
        <v>0</v>
      </c>
      <c r="AE9" s="329">
        <v>0</v>
      </c>
      <c r="AF9" s="329">
        <v>0</v>
      </c>
      <c r="AG9" s="329">
        <v>0</v>
      </c>
      <c r="AH9" s="329">
        <v>0</v>
      </c>
      <c r="AI9" s="329">
        <v>0</v>
      </c>
      <c r="AJ9" s="329">
        <v>0</v>
      </c>
      <c r="AK9" s="1059" t="s">
        <v>302</v>
      </c>
      <c r="AL9" s="1059"/>
      <c r="AM9" s="1182" t="s">
        <v>53</v>
      </c>
      <c r="AN9" s="1182"/>
      <c r="AO9" s="329">
        <v>0</v>
      </c>
      <c r="AP9" s="329">
        <v>0</v>
      </c>
      <c r="AQ9" s="329">
        <v>0</v>
      </c>
      <c r="AR9" s="329">
        <v>0</v>
      </c>
      <c r="AS9" s="329">
        <v>0</v>
      </c>
      <c r="AT9" s="329">
        <v>0</v>
      </c>
      <c r="AU9" s="329">
        <v>0</v>
      </c>
      <c r="AV9" s="329">
        <v>0</v>
      </c>
      <c r="AW9" s="329">
        <v>0</v>
      </c>
      <c r="AX9" s="329">
        <v>0</v>
      </c>
      <c r="AY9" s="329">
        <v>0</v>
      </c>
      <c r="AZ9" s="329">
        <v>0</v>
      </c>
      <c r="BA9" s="768">
        <f t="shared" ref="BA9:BA27" si="0">SUM(C9,E9,G9,I9,K9,M9,O9,Q9,W9,Y9,AA9,AC9,AE9,AG9,AI9,AO9,AQ9,AS9,AU9,AW9,AY9)</f>
        <v>0</v>
      </c>
      <c r="BB9" s="768">
        <f t="shared" ref="BB9:BB27" si="1">SUM(D9,F9,H9,J9,L9,N9,P9,R9,X9,Z9,AB9,AD9,AF9,AH9,AJ9,AP9,AR9,AT9,AV9,AX9,AZ9)</f>
        <v>0</v>
      </c>
      <c r="BC9" s="768">
        <f t="shared" ref="BC9:BC27" si="2">SUM(BA9:BB9)</f>
        <v>0</v>
      </c>
      <c r="BD9" s="1059" t="s">
        <v>302</v>
      </c>
      <c r="BE9" s="1059"/>
    </row>
    <row r="10" spans="1:57" ht="20.100000000000001" customHeight="1">
      <c r="A10" s="1182" t="s">
        <v>54</v>
      </c>
      <c r="B10" s="1182"/>
      <c r="C10" s="329">
        <v>0</v>
      </c>
      <c r="D10" s="329">
        <v>5</v>
      </c>
      <c r="E10" s="329">
        <v>0</v>
      </c>
      <c r="F10" s="329">
        <v>6</v>
      </c>
      <c r="G10" s="329">
        <v>0</v>
      </c>
      <c r="H10" s="329">
        <v>2</v>
      </c>
      <c r="I10" s="329">
        <v>0</v>
      </c>
      <c r="J10" s="329">
        <v>0</v>
      </c>
      <c r="K10" s="329">
        <v>0</v>
      </c>
      <c r="L10" s="329">
        <v>7</v>
      </c>
      <c r="M10" s="329">
        <v>0</v>
      </c>
      <c r="N10" s="329">
        <v>0</v>
      </c>
      <c r="O10" s="329">
        <v>0</v>
      </c>
      <c r="P10" s="329">
        <v>0</v>
      </c>
      <c r="Q10" s="329">
        <v>0</v>
      </c>
      <c r="R10" s="329">
        <v>0</v>
      </c>
      <c r="S10" s="1082" t="s">
        <v>184</v>
      </c>
      <c r="T10" s="1082"/>
      <c r="U10" s="1182" t="s">
        <v>54</v>
      </c>
      <c r="V10" s="1182"/>
      <c r="W10" s="329">
        <v>0</v>
      </c>
      <c r="X10" s="329">
        <v>0</v>
      </c>
      <c r="Y10" s="329">
        <v>0</v>
      </c>
      <c r="Z10" s="329">
        <v>0</v>
      </c>
      <c r="AA10" s="329">
        <v>0</v>
      </c>
      <c r="AB10" s="329">
        <v>0</v>
      </c>
      <c r="AC10" s="329">
        <v>0</v>
      </c>
      <c r="AD10" s="329">
        <v>0</v>
      </c>
      <c r="AE10" s="329">
        <v>0</v>
      </c>
      <c r="AF10" s="329">
        <v>0</v>
      </c>
      <c r="AG10" s="329">
        <v>0</v>
      </c>
      <c r="AH10" s="329">
        <v>0</v>
      </c>
      <c r="AI10" s="329">
        <v>0</v>
      </c>
      <c r="AJ10" s="329">
        <v>0</v>
      </c>
      <c r="AK10" s="1056" t="s">
        <v>184</v>
      </c>
      <c r="AL10" s="1056"/>
      <c r="AM10" s="1182" t="s">
        <v>54</v>
      </c>
      <c r="AN10" s="1182"/>
      <c r="AO10" s="329">
        <v>0</v>
      </c>
      <c r="AP10" s="329">
        <v>1</v>
      </c>
      <c r="AQ10" s="329">
        <v>0</v>
      </c>
      <c r="AR10" s="329">
        <v>0</v>
      </c>
      <c r="AS10" s="329">
        <v>0</v>
      </c>
      <c r="AT10" s="329">
        <v>0</v>
      </c>
      <c r="AU10" s="329">
        <v>0</v>
      </c>
      <c r="AV10" s="329">
        <v>0</v>
      </c>
      <c r="AW10" s="329">
        <v>0</v>
      </c>
      <c r="AX10" s="329">
        <v>0</v>
      </c>
      <c r="AY10" s="329">
        <v>0</v>
      </c>
      <c r="AZ10" s="329">
        <v>0</v>
      </c>
      <c r="BA10" s="768">
        <f t="shared" si="0"/>
        <v>0</v>
      </c>
      <c r="BB10" s="768">
        <f t="shared" si="1"/>
        <v>21</v>
      </c>
      <c r="BC10" s="768">
        <f t="shared" si="2"/>
        <v>21</v>
      </c>
      <c r="BD10" s="1056" t="s">
        <v>184</v>
      </c>
      <c r="BE10" s="1056"/>
    </row>
    <row r="11" spans="1:57" ht="20.100000000000001" customHeight="1">
      <c r="A11" s="1182" t="s">
        <v>55</v>
      </c>
      <c r="B11" s="1182"/>
      <c r="C11" s="329">
        <v>1</v>
      </c>
      <c r="D11" s="329">
        <v>4</v>
      </c>
      <c r="E11" s="329">
        <v>3</v>
      </c>
      <c r="F11" s="329">
        <v>4</v>
      </c>
      <c r="G11" s="329">
        <v>0</v>
      </c>
      <c r="H11" s="329">
        <v>3</v>
      </c>
      <c r="I11" s="329">
        <v>0</v>
      </c>
      <c r="J11" s="329">
        <v>0</v>
      </c>
      <c r="K11" s="329">
        <v>1</v>
      </c>
      <c r="L11" s="329">
        <v>4</v>
      </c>
      <c r="M11" s="329">
        <v>2</v>
      </c>
      <c r="N11" s="329">
        <v>1</v>
      </c>
      <c r="O11" s="329">
        <v>0</v>
      </c>
      <c r="P11" s="329">
        <v>0</v>
      </c>
      <c r="Q11" s="329">
        <v>0</v>
      </c>
      <c r="R11" s="329">
        <v>0</v>
      </c>
      <c r="S11" s="1082" t="s">
        <v>185</v>
      </c>
      <c r="T11" s="1082"/>
      <c r="U11" s="1182" t="s">
        <v>55</v>
      </c>
      <c r="V11" s="1182"/>
      <c r="W11" s="329">
        <v>0</v>
      </c>
      <c r="X11" s="329">
        <v>0</v>
      </c>
      <c r="Y11" s="329">
        <v>1</v>
      </c>
      <c r="Z11" s="329">
        <v>0</v>
      </c>
      <c r="AA11" s="329">
        <v>0</v>
      </c>
      <c r="AB11" s="329">
        <v>0</v>
      </c>
      <c r="AC11" s="329">
        <v>0</v>
      </c>
      <c r="AD11" s="329">
        <v>0</v>
      </c>
      <c r="AE11" s="329">
        <v>0</v>
      </c>
      <c r="AF11" s="329">
        <v>0</v>
      </c>
      <c r="AG11" s="329">
        <v>0</v>
      </c>
      <c r="AH11" s="329">
        <v>0</v>
      </c>
      <c r="AI11" s="329">
        <v>0</v>
      </c>
      <c r="AJ11" s="329">
        <v>1</v>
      </c>
      <c r="AK11" s="1056" t="s">
        <v>185</v>
      </c>
      <c r="AL11" s="1056"/>
      <c r="AM11" s="1182" t="s">
        <v>55</v>
      </c>
      <c r="AN11" s="1182"/>
      <c r="AO11" s="329">
        <v>1</v>
      </c>
      <c r="AP11" s="329">
        <v>1</v>
      </c>
      <c r="AQ11" s="329">
        <v>0</v>
      </c>
      <c r="AR11" s="329">
        <v>0</v>
      </c>
      <c r="AS11" s="329">
        <v>0</v>
      </c>
      <c r="AT11" s="329">
        <v>0</v>
      </c>
      <c r="AU11" s="329">
        <v>0</v>
      </c>
      <c r="AV11" s="329">
        <v>0</v>
      </c>
      <c r="AW11" s="329">
        <v>0</v>
      </c>
      <c r="AX11" s="329">
        <v>0</v>
      </c>
      <c r="AY11" s="329">
        <v>0</v>
      </c>
      <c r="AZ11" s="329">
        <v>0</v>
      </c>
      <c r="BA11" s="768">
        <f t="shared" si="0"/>
        <v>9</v>
      </c>
      <c r="BB11" s="768">
        <f t="shared" si="1"/>
        <v>18</v>
      </c>
      <c r="BC11" s="768">
        <f t="shared" si="2"/>
        <v>27</v>
      </c>
      <c r="BD11" s="1056" t="s">
        <v>185</v>
      </c>
      <c r="BE11" s="1056"/>
    </row>
    <row r="12" spans="1:57" ht="20.100000000000001" customHeight="1">
      <c r="A12" s="1086" t="s">
        <v>299</v>
      </c>
      <c r="B12" s="764" t="s">
        <v>282</v>
      </c>
      <c r="C12" s="329">
        <v>0</v>
      </c>
      <c r="D12" s="329">
        <v>2</v>
      </c>
      <c r="E12" s="329">
        <v>0</v>
      </c>
      <c r="F12" s="329">
        <v>3</v>
      </c>
      <c r="G12" s="329">
        <v>0</v>
      </c>
      <c r="H12" s="329">
        <v>1</v>
      </c>
      <c r="I12" s="329">
        <v>0</v>
      </c>
      <c r="J12" s="329">
        <v>0</v>
      </c>
      <c r="K12" s="329">
        <v>0</v>
      </c>
      <c r="L12" s="329">
        <v>2</v>
      </c>
      <c r="M12" s="329">
        <v>0</v>
      </c>
      <c r="N12" s="329">
        <v>0</v>
      </c>
      <c r="O12" s="329">
        <v>0</v>
      </c>
      <c r="P12" s="329">
        <v>0</v>
      </c>
      <c r="Q12" s="329">
        <v>0</v>
      </c>
      <c r="R12" s="329">
        <v>0</v>
      </c>
      <c r="S12" s="675" t="s">
        <v>306</v>
      </c>
      <c r="T12" s="1154" t="s">
        <v>173</v>
      </c>
      <c r="U12" s="1086" t="s">
        <v>299</v>
      </c>
      <c r="V12" s="764" t="s">
        <v>282</v>
      </c>
      <c r="W12" s="329">
        <v>0</v>
      </c>
      <c r="X12" s="329">
        <v>1</v>
      </c>
      <c r="Y12" s="329">
        <v>0</v>
      </c>
      <c r="Z12" s="329">
        <v>1</v>
      </c>
      <c r="AA12" s="329">
        <v>0</v>
      </c>
      <c r="AB12" s="329">
        <v>0</v>
      </c>
      <c r="AC12" s="329">
        <v>0</v>
      </c>
      <c r="AD12" s="329">
        <v>0</v>
      </c>
      <c r="AE12" s="329">
        <v>0</v>
      </c>
      <c r="AF12" s="329">
        <v>0</v>
      </c>
      <c r="AG12" s="329">
        <v>0</v>
      </c>
      <c r="AH12" s="329">
        <v>0</v>
      </c>
      <c r="AI12" s="329">
        <v>0</v>
      </c>
      <c r="AJ12" s="329">
        <v>0</v>
      </c>
      <c r="AK12" s="787" t="s">
        <v>306</v>
      </c>
      <c r="AL12" s="1061" t="s">
        <v>173</v>
      </c>
      <c r="AM12" s="1086" t="s">
        <v>299</v>
      </c>
      <c r="AN12" s="764" t="s">
        <v>282</v>
      </c>
      <c r="AO12" s="329">
        <v>0</v>
      </c>
      <c r="AP12" s="329">
        <v>1</v>
      </c>
      <c r="AQ12" s="329">
        <v>0</v>
      </c>
      <c r="AR12" s="329">
        <v>0</v>
      </c>
      <c r="AS12" s="329">
        <v>0</v>
      </c>
      <c r="AT12" s="329">
        <v>0</v>
      </c>
      <c r="AU12" s="329">
        <v>0</v>
      </c>
      <c r="AV12" s="329">
        <v>0</v>
      </c>
      <c r="AW12" s="329">
        <v>0</v>
      </c>
      <c r="AX12" s="329">
        <v>0</v>
      </c>
      <c r="AY12" s="329">
        <v>0</v>
      </c>
      <c r="AZ12" s="329">
        <v>0</v>
      </c>
      <c r="BA12" s="768">
        <f t="shared" si="0"/>
        <v>0</v>
      </c>
      <c r="BB12" s="768">
        <f t="shared" si="1"/>
        <v>11</v>
      </c>
      <c r="BC12" s="768">
        <f t="shared" si="2"/>
        <v>11</v>
      </c>
      <c r="BD12" s="787" t="s">
        <v>306</v>
      </c>
      <c r="BE12" s="1061" t="s">
        <v>173</v>
      </c>
    </row>
    <row r="13" spans="1:57" ht="20.100000000000001" customHeight="1">
      <c r="A13" s="1086"/>
      <c r="B13" s="764" t="s">
        <v>283</v>
      </c>
      <c r="C13" s="329">
        <v>0</v>
      </c>
      <c r="D13" s="329">
        <v>4</v>
      </c>
      <c r="E13" s="329">
        <v>0</v>
      </c>
      <c r="F13" s="329">
        <v>3</v>
      </c>
      <c r="G13" s="329">
        <v>0</v>
      </c>
      <c r="H13" s="329">
        <v>3</v>
      </c>
      <c r="I13" s="329">
        <v>0</v>
      </c>
      <c r="J13" s="329">
        <v>0</v>
      </c>
      <c r="K13" s="329">
        <v>0</v>
      </c>
      <c r="L13" s="329">
        <v>5</v>
      </c>
      <c r="M13" s="329">
        <v>0</v>
      </c>
      <c r="N13" s="329">
        <v>3</v>
      </c>
      <c r="O13" s="329">
        <v>0</v>
      </c>
      <c r="P13" s="329">
        <v>0</v>
      </c>
      <c r="Q13" s="329">
        <v>0</v>
      </c>
      <c r="R13" s="329">
        <v>0</v>
      </c>
      <c r="S13" s="675" t="s">
        <v>307</v>
      </c>
      <c r="T13" s="1154"/>
      <c r="U13" s="1086"/>
      <c r="V13" s="764" t="s">
        <v>283</v>
      </c>
      <c r="W13" s="329">
        <v>0</v>
      </c>
      <c r="X13" s="329">
        <v>2</v>
      </c>
      <c r="Y13" s="329">
        <v>0</v>
      </c>
      <c r="Z13" s="329">
        <v>0</v>
      </c>
      <c r="AA13" s="329">
        <v>0</v>
      </c>
      <c r="AB13" s="329">
        <v>1</v>
      </c>
      <c r="AC13" s="329">
        <v>0</v>
      </c>
      <c r="AD13" s="329">
        <v>0</v>
      </c>
      <c r="AE13" s="329">
        <v>0</v>
      </c>
      <c r="AF13" s="329">
        <v>0</v>
      </c>
      <c r="AG13" s="329">
        <v>0</v>
      </c>
      <c r="AH13" s="329">
        <v>0</v>
      </c>
      <c r="AI13" s="329">
        <v>0</v>
      </c>
      <c r="AJ13" s="329">
        <v>0</v>
      </c>
      <c r="AK13" s="787" t="s">
        <v>307</v>
      </c>
      <c r="AL13" s="1061"/>
      <c r="AM13" s="1086"/>
      <c r="AN13" s="764" t="s">
        <v>283</v>
      </c>
      <c r="AO13" s="329">
        <v>0</v>
      </c>
      <c r="AP13" s="329">
        <v>2</v>
      </c>
      <c r="AQ13" s="329">
        <v>0</v>
      </c>
      <c r="AR13" s="329">
        <v>0</v>
      </c>
      <c r="AS13" s="329">
        <v>0</v>
      </c>
      <c r="AT13" s="329">
        <v>0</v>
      </c>
      <c r="AU13" s="329">
        <v>0</v>
      </c>
      <c r="AV13" s="329">
        <v>0</v>
      </c>
      <c r="AW13" s="329">
        <v>0</v>
      </c>
      <c r="AX13" s="329">
        <v>6</v>
      </c>
      <c r="AY13" s="329">
        <v>0</v>
      </c>
      <c r="AZ13" s="329">
        <v>0</v>
      </c>
      <c r="BA13" s="768">
        <f t="shared" si="0"/>
        <v>0</v>
      </c>
      <c r="BB13" s="768">
        <f t="shared" si="1"/>
        <v>29</v>
      </c>
      <c r="BC13" s="768">
        <f t="shared" si="2"/>
        <v>29</v>
      </c>
      <c r="BD13" s="787" t="s">
        <v>307</v>
      </c>
      <c r="BE13" s="1061"/>
    </row>
    <row r="14" spans="1:57" ht="20.100000000000001" customHeight="1">
      <c r="A14" s="1086"/>
      <c r="B14" s="764" t="s">
        <v>284</v>
      </c>
      <c r="C14" s="329">
        <v>8</v>
      </c>
      <c r="D14" s="329">
        <v>3</v>
      </c>
      <c r="E14" s="329">
        <v>3</v>
      </c>
      <c r="F14" s="329">
        <v>2</v>
      </c>
      <c r="G14" s="329">
        <v>3</v>
      </c>
      <c r="H14" s="329">
        <v>6</v>
      </c>
      <c r="I14" s="329">
        <v>0</v>
      </c>
      <c r="J14" s="329">
        <v>0</v>
      </c>
      <c r="K14" s="329">
        <v>8</v>
      </c>
      <c r="L14" s="329">
        <v>2</v>
      </c>
      <c r="M14" s="329">
        <v>0</v>
      </c>
      <c r="N14" s="329">
        <v>4</v>
      </c>
      <c r="O14" s="329">
        <v>0</v>
      </c>
      <c r="P14" s="329">
        <v>0</v>
      </c>
      <c r="Q14" s="329">
        <v>0</v>
      </c>
      <c r="R14" s="329">
        <v>0</v>
      </c>
      <c r="S14" s="675" t="s">
        <v>308</v>
      </c>
      <c r="T14" s="1154"/>
      <c r="U14" s="1086"/>
      <c r="V14" s="764" t="s">
        <v>284</v>
      </c>
      <c r="W14" s="329">
        <v>0</v>
      </c>
      <c r="X14" s="329">
        <v>5</v>
      </c>
      <c r="Y14" s="329">
        <v>1</v>
      </c>
      <c r="Z14" s="329">
        <v>1</v>
      </c>
      <c r="AA14" s="329">
        <v>0</v>
      </c>
      <c r="AB14" s="329">
        <v>0</v>
      </c>
      <c r="AC14" s="329">
        <v>0</v>
      </c>
      <c r="AD14" s="329">
        <v>0</v>
      </c>
      <c r="AE14" s="329">
        <v>0</v>
      </c>
      <c r="AF14" s="329">
        <v>0</v>
      </c>
      <c r="AG14" s="329">
        <v>0</v>
      </c>
      <c r="AH14" s="329">
        <v>1</v>
      </c>
      <c r="AI14" s="329">
        <v>1</v>
      </c>
      <c r="AJ14" s="329">
        <v>1</v>
      </c>
      <c r="AK14" s="787" t="s">
        <v>308</v>
      </c>
      <c r="AL14" s="1061"/>
      <c r="AM14" s="1086"/>
      <c r="AN14" s="764" t="s">
        <v>284</v>
      </c>
      <c r="AO14" s="329">
        <v>1</v>
      </c>
      <c r="AP14" s="329">
        <v>2</v>
      </c>
      <c r="AQ14" s="329">
        <v>0</v>
      </c>
      <c r="AR14" s="329">
        <v>0</v>
      </c>
      <c r="AS14" s="329">
        <v>0</v>
      </c>
      <c r="AT14" s="329">
        <v>0</v>
      </c>
      <c r="AU14" s="329">
        <v>0</v>
      </c>
      <c r="AV14" s="329">
        <v>0</v>
      </c>
      <c r="AW14" s="329">
        <v>2</v>
      </c>
      <c r="AX14" s="329">
        <v>0</v>
      </c>
      <c r="AY14" s="329">
        <v>0</v>
      </c>
      <c r="AZ14" s="329">
        <v>1</v>
      </c>
      <c r="BA14" s="768">
        <f t="shared" si="0"/>
        <v>27</v>
      </c>
      <c r="BB14" s="768">
        <f t="shared" si="1"/>
        <v>28</v>
      </c>
      <c r="BC14" s="768">
        <f t="shared" si="2"/>
        <v>55</v>
      </c>
      <c r="BD14" s="787" t="s">
        <v>308</v>
      </c>
      <c r="BE14" s="1061"/>
    </row>
    <row r="15" spans="1:57" ht="20.100000000000001" customHeight="1">
      <c r="A15" s="1086"/>
      <c r="B15" s="764" t="s">
        <v>752</v>
      </c>
      <c r="C15" s="329">
        <v>0</v>
      </c>
      <c r="D15" s="329">
        <v>0</v>
      </c>
      <c r="E15" s="329">
        <v>0</v>
      </c>
      <c r="F15" s="329">
        <v>0</v>
      </c>
      <c r="G15" s="329">
        <v>0</v>
      </c>
      <c r="H15" s="329">
        <v>0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v>0</v>
      </c>
      <c r="P15" s="329">
        <v>0</v>
      </c>
      <c r="Q15" s="329">
        <v>0</v>
      </c>
      <c r="R15" s="329">
        <v>0</v>
      </c>
      <c r="S15" s="675" t="s">
        <v>309</v>
      </c>
      <c r="T15" s="1154"/>
      <c r="U15" s="1086"/>
      <c r="V15" s="764" t="s">
        <v>752</v>
      </c>
      <c r="W15" s="329">
        <v>0</v>
      </c>
      <c r="X15" s="329">
        <v>0</v>
      </c>
      <c r="Y15" s="329">
        <v>0</v>
      </c>
      <c r="Z15" s="329">
        <v>0</v>
      </c>
      <c r="AA15" s="329">
        <v>0</v>
      </c>
      <c r="AB15" s="329">
        <v>0</v>
      </c>
      <c r="AC15" s="329">
        <v>0</v>
      </c>
      <c r="AD15" s="329">
        <v>0</v>
      </c>
      <c r="AE15" s="329">
        <v>0</v>
      </c>
      <c r="AF15" s="329">
        <v>0</v>
      </c>
      <c r="AG15" s="329">
        <v>0</v>
      </c>
      <c r="AH15" s="329">
        <v>0</v>
      </c>
      <c r="AI15" s="329">
        <v>0</v>
      </c>
      <c r="AJ15" s="329">
        <v>0</v>
      </c>
      <c r="AK15" s="787" t="s">
        <v>309</v>
      </c>
      <c r="AL15" s="1061"/>
      <c r="AM15" s="1086"/>
      <c r="AN15" s="764" t="s">
        <v>752</v>
      </c>
      <c r="AO15" s="329">
        <v>0</v>
      </c>
      <c r="AP15" s="329">
        <v>0</v>
      </c>
      <c r="AQ15" s="329">
        <v>0</v>
      </c>
      <c r="AR15" s="329">
        <v>0</v>
      </c>
      <c r="AS15" s="329">
        <v>0</v>
      </c>
      <c r="AT15" s="329">
        <v>0</v>
      </c>
      <c r="AU15" s="329">
        <v>0</v>
      </c>
      <c r="AV15" s="329">
        <v>0</v>
      </c>
      <c r="AW15" s="329">
        <v>0</v>
      </c>
      <c r="AX15" s="329">
        <v>0</v>
      </c>
      <c r="AY15" s="329">
        <v>0</v>
      </c>
      <c r="AZ15" s="329">
        <v>0</v>
      </c>
      <c r="BA15" s="768">
        <f t="shared" si="0"/>
        <v>0</v>
      </c>
      <c r="BB15" s="768">
        <f t="shared" si="1"/>
        <v>0</v>
      </c>
      <c r="BC15" s="768">
        <f t="shared" si="2"/>
        <v>0</v>
      </c>
      <c r="BD15" s="787" t="s">
        <v>309</v>
      </c>
      <c r="BE15" s="1061"/>
    </row>
    <row r="16" spans="1:57" ht="20.100000000000001" customHeight="1">
      <c r="A16" s="1086"/>
      <c r="B16" s="764" t="s">
        <v>753</v>
      </c>
      <c r="C16" s="329">
        <v>0</v>
      </c>
      <c r="D16" s="329">
        <v>2</v>
      </c>
      <c r="E16" s="329">
        <v>0</v>
      </c>
      <c r="F16" s="329">
        <v>3</v>
      </c>
      <c r="G16" s="329">
        <v>1</v>
      </c>
      <c r="H16" s="329">
        <v>2</v>
      </c>
      <c r="I16" s="329">
        <v>0</v>
      </c>
      <c r="J16" s="329">
        <v>0</v>
      </c>
      <c r="K16" s="329">
        <v>0</v>
      </c>
      <c r="L16" s="329">
        <v>3</v>
      </c>
      <c r="M16" s="329">
        <v>1</v>
      </c>
      <c r="N16" s="329">
        <v>2</v>
      </c>
      <c r="O16" s="329">
        <v>1</v>
      </c>
      <c r="P16" s="329">
        <v>1</v>
      </c>
      <c r="Q16" s="329">
        <v>0</v>
      </c>
      <c r="R16" s="329">
        <v>0</v>
      </c>
      <c r="S16" s="675" t="s">
        <v>310</v>
      </c>
      <c r="T16" s="1154"/>
      <c r="U16" s="1086"/>
      <c r="V16" s="764" t="s">
        <v>753</v>
      </c>
      <c r="W16" s="329">
        <v>1</v>
      </c>
      <c r="X16" s="329">
        <v>2</v>
      </c>
      <c r="Y16" s="329">
        <v>0</v>
      </c>
      <c r="Z16" s="329">
        <v>2</v>
      </c>
      <c r="AA16" s="329">
        <v>0</v>
      </c>
      <c r="AB16" s="329">
        <v>0</v>
      </c>
      <c r="AC16" s="329">
        <v>0</v>
      </c>
      <c r="AD16" s="329">
        <v>0</v>
      </c>
      <c r="AE16" s="329">
        <v>0</v>
      </c>
      <c r="AF16" s="329">
        <v>0</v>
      </c>
      <c r="AG16" s="329">
        <v>0</v>
      </c>
      <c r="AH16" s="329">
        <v>0</v>
      </c>
      <c r="AI16" s="329">
        <v>1</v>
      </c>
      <c r="AJ16" s="329">
        <v>1</v>
      </c>
      <c r="AK16" s="787" t="s">
        <v>310</v>
      </c>
      <c r="AL16" s="1061"/>
      <c r="AM16" s="1086"/>
      <c r="AN16" s="764" t="s">
        <v>753</v>
      </c>
      <c r="AO16" s="329">
        <v>1</v>
      </c>
      <c r="AP16" s="329">
        <v>2</v>
      </c>
      <c r="AQ16" s="329">
        <v>0</v>
      </c>
      <c r="AR16" s="329">
        <v>0</v>
      </c>
      <c r="AS16" s="329">
        <v>0</v>
      </c>
      <c r="AT16" s="329">
        <v>0</v>
      </c>
      <c r="AU16" s="329">
        <v>0</v>
      </c>
      <c r="AV16" s="329">
        <v>0</v>
      </c>
      <c r="AW16" s="329">
        <v>1</v>
      </c>
      <c r="AX16" s="329">
        <v>0</v>
      </c>
      <c r="AY16" s="329">
        <v>0</v>
      </c>
      <c r="AZ16" s="329">
        <v>0</v>
      </c>
      <c r="BA16" s="768">
        <f t="shared" si="0"/>
        <v>7</v>
      </c>
      <c r="BB16" s="768">
        <f t="shared" si="1"/>
        <v>20</v>
      </c>
      <c r="BC16" s="768">
        <f t="shared" si="2"/>
        <v>27</v>
      </c>
      <c r="BD16" s="787" t="s">
        <v>310</v>
      </c>
      <c r="BE16" s="1061"/>
    </row>
    <row r="17" spans="1:57" ht="20.100000000000001" customHeight="1">
      <c r="A17" s="1086"/>
      <c r="B17" s="764" t="s">
        <v>754</v>
      </c>
      <c r="C17" s="329">
        <v>0</v>
      </c>
      <c r="D17" s="329">
        <v>9</v>
      </c>
      <c r="E17" s="329">
        <v>0</v>
      </c>
      <c r="F17" s="329">
        <v>9</v>
      </c>
      <c r="G17" s="329">
        <v>3</v>
      </c>
      <c r="H17" s="329">
        <v>4</v>
      </c>
      <c r="I17" s="329">
        <v>0</v>
      </c>
      <c r="J17" s="329">
        <v>0</v>
      </c>
      <c r="K17" s="329">
        <v>2</v>
      </c>
      <c r="L17" s="329">
        <v>6</v>
      </c>
      <c r="M17" s="329">
        <v>0</v>
      </c>
      <c r="N17" s="329">
        <v>0</v>
      </c>
      <c r="O17" s="329">
        <v>0</v>
      </c>
      <c r="P17" s="329">
        <v>0</v>
      </c>
      <c r="Q17" s="329">
        <v>0</v>
      </c>
      <c r="R17" s="329">
        <v>1</v>
      </c>
      <c r="S17" s="675" t="s">
        <v>311</v>
      </c>
      <c r="T17" s="1154"/>
      <c r="U17" s="1086"/>
      <c r="V17" s="764" t="s">
        <v>754</v>
      </c>
      <c r="W17" s="329">
        <v>1</v>
      </c>
      <c r="X17" s="329">
        <v>0</v>
      </c>
      <c r="Y17" s="329">
        <v>0</v>
      </c>
      <c r="Z17" s="329">
        <v>0</v>
      </c>
      <c r="AA17" s="329">
        <v>0</v>
      </c>
      <c r="AB17" s="329">
        <v>0</v>
      </c>
      <c r="AC17" s="329">
        <v>0</v>
      </c>
      <c r="AD17" s="329">
        <v>0</v>
      </c>
      <c r="AE17" s="329">
        <v>0</v>
      </c>
      <c r="AF17" s="329">
        <v>0</v>
      </c>
      <c r="AG17" s="329">
        <v>0</v>
      </c>
      <c r="AH17" s="329">
        <v>1</v>
      </c>
      <c r="AI17" s="329">
        <v>1</v>
      </c>
      <c r="AJ17" s="329">
        <v>0</v>
      </c>
      <c r="AK17" s="787" t="s">
        <v>311</v>
      </c>
      <c r="AL17" s="1061"/>
      <c r="AM17" s="1086"/>
      <c r="AN17" s="764" t="s">
        <v>754</v>
      </c>
      <c r="AO17" s="329">
        <v>1</v>
      </c>
      <c r="AP17" s="329">
        <v>2</v>
      </c>
      <c r="AQ17" s="329">
        <v>0</v>
      </c>
      <c r="AR17" s="329">
        <v>0</v>
      </c>
      <c r="AS17" s="329">
        <v>0</v>
      </c>
      <c r="AT17" s="329">
        <v>0</v>
      </c>
      <c r="AU17" s="329">
        <v>0</v>
      </c>
      <c r="AV17" s="329">
        <v>0</v>
      </c>
      <c r="AW17" s="329">
        <v>0</v>
      </c>
      <c r="AX17" s="329">
        <v>0</v>
      </c>
      <c r="AY17" s="329">
        <v>0</v>
      </c>
      <c r="AZ17" s="329">
        <v>2</v>
      </c>
      <c r="BA17" s="768">
        <f t="shared" si="0"/>
        <v>8</v>
      </c>
      <c r="BB17" s="768">
        <f t="shared" si="1"/>
        <v>34</v>
      </c>
      <c r="BC17" s="768">
        <f t="shared" si="2"/>
        <v>42</v>
      </c>
      <c r="BD17" s="787" t="s">
        <v>311</v>
      </c>
      <c r="BE17" s="1061"/>
    </row>
    <row r="18" spans="1:57" ht="20.100000000000001" customHeight="1">
      <c r="A18" s="1081" t="s">
        <v>63</v>
      </c>
      <c r="B18" s="1081"/>
      <c r="C18" s="760">
        <v>0</v>
      </c>
      <c r="D18" s="760">
        <v>0</v>
      </c>
      <c r="E18" s="760">
        <v>0</v>
      </c>
      <c r="F18" s="760">
        <v>0</v>
      </c>
      <c r="G18" s="760">
        <v>0</v>
      </c>
      <c r="H18" s="760">
        <v>0</v>
      </c>
      <c r="I18" s="78">
        <v>0</v>
      </c>
      <c r="J18" s="760">
        <v>0</v>
      </c>
      <c r="K18" s="760">
        <v>0</v>
      </c>
      <c r="L18" s="78">
        <v>0</v>
      </c>
      <c r="M18" s="760">
        <v>0</v>
      </c>
      <c r="N18" s="760">
        <v>0</v>
      </c>
      <c r="O18" s="760">
        <v>0</v>
      </c>
      <c r="P18" s="251">
        <v>0</v>
      </c>
      <c r="Q18" s="251">
        <v>0</v>
      </c>
      <c r="R18" s="251">
        <v>0</v>
      </c>
      <c r="S18" s="1082" t="s">
        <v>322</v>
      </c>
      <c r="T18" s="1082"/>
      <c r="U18" s="1081" t="s">
        <v>63</v>
      </c>
      <c r="V18" s="1081"/>
      <c r="W18" s="760">
        <v>0</v>
      </c>
      <c r="X18" s="760">
        <v>0</v>
      </c>
      <c r="Y18" s="760">
        <v>0</v>
      </c>
      <c r="Z18" s="760">
        <v>0</v>
      </c>
      <c r="AA18" s="760">
        <v>0</v>
      </c>
      <c r="AB18" s="760">
        <v>0</v>
      </c>
      <c r="AC18" s="78">
        <v>0</v>
      </c>
      <c r="AD18" s="760">
        <v>0</v>
      </c>
      <c r="AE18" s="760">
        <v>0</v>
      </c>
      <c r="AF18" s="78">
        <v>0</v>
      </c>
      <c r="AG18" s="760">
        <v>0</v>
      </c>
      <c r="AH18" s="760">
        <v>0</v>
      </c>
      <c r="AI18" s="760">
        <v>0</v>
      </c>
      <c r="AJ18" s="251">
        <v>0</v>
      </c>
      <c r="AK18" s="1056" t="s">
        <v>322</v>
      </c>
      <c r="AL18" s="1056"/>
      <c r="AM18" s="1081" t="s">
        <v>63</v>
      </c>
      <c r="AN18" s="1081"/>
      <c r="AO18" s="760">
        <v>0</v>
      </c>
      <c r="AP18" s="760">
        <v>0</v>
      </c>
      <c r="AQ18" s="760">
        <v>0</v>
      </c>
      <c r="AR18" s="760">
        <v>0</v>
      </c>
      <c r="AS18" s="760">
        <v>0</v>
      </c>
      <c r="AT18" s="760">
        <v>0</v>
      </c>
      <c r="AU18" s="78">
        <v>0</v>
      </c>
      <c r="AV18" s="760">
        <v>0</v>
      </c>
      <c r="AW18" s="760">
        <v>0</v>
      </c>
      <c r="AX18" s="78">
        <v>0</v>
      </c>
      <c r="AY18" s="760">
        <v>0</v>
      </c>
      <c r="AZ18" s="760">
        <v>0</v>
      </c>
      <c r="BA18" s="768">
        <f t="shared" si="0"/>
        <v>0</v>
      </c>
      <c r="BB18" s="768">
        <f t="shared" si="1"/>
        <v>0</v>
      </c>
      <c r="BC18" s="768">
        <f t="shared" si="2"/>
        <v>0</v>
      </c>
      <c r="BD18" s="1056" t="s">
        <v>322</v>
      </c>
      <c r="BE18" s="1056"/>
    </row>
    <row r="19" spans="1:57" ht="20.100000000000001" customHeight="1">
      <c r="A19" s="1182" t="s">
        <v>64</v>
      </c>
      <c r="B19" s="1182"/>
      <c r="C19" s="329">
        <v>1</v>
      </c>
      <c r="D19" s="329">
        <v>2</v>
      </c>
      <c r="E19" s="329">
        <v>3</v>
      </c>
      <c r="F19" s="329">
        <v>3</v>
      </c>
      <c r="G19" s="329">
        <v>2</v>
      </c>
      <c r="H19" s="329">
        <v>2</v>
      </c>
      <c r="I19" s="329">
        <v>0</v>
      </c>
      <c r="J19" s="329">
        <v>0</v>
      </c>
      <c r="K19" s="329">
        <v>1</v>
      </c>
      <c r="L19" s="329">
        <v>6</v>
      </c>
      <c r="M19" s="329">
        <v>0</v>
      </c>
      <c r="N19" s="329">
        <v>0</v>
      </c>
      <c r="O19" s="329">
        <v>0</v>
      </c>
      <c r="P19" s="329">
        <v>0</v>
      </c>
      <c r="Q19" s="329">
        <v>0</v>
      </c>
      <c r="R19" s="329">
        <v>0</v>
      </c>
      <c r="S19" s="1082" t="s">
        <v>186</v>
      </c>
      <c r="T19" s="1082"/>
      <c r="U19" s="1182" t="s">
        <v>64</v>
      </c>
      <c r="V19" s="1182"/>
      <c r="W19" s="329">
        <v>0</v>
      </c>
      <c r="X19" s="329">
        <v>0</v>
      </c>
      <c r="Y19" s="329">
        <v>0</v>
      </c>
      <c r="Z19" s="329">
        <v>2</v>
      </c>
      <c r="AA19" s="329">
        <v>0</v>
      </c>
      <c r="AB19" s="329">
        <v>1</v>
      </c>
      <c r="AC19" s="329">
        <v>0</v>
      </c>
      <c r="AD19" s="329">
        <v>0</v>
      </c>
      <c r="AE19" s="329">
        <v>0</v>
      </c>
      <c r="AF19" s="329">
        <v>0</v>
      </c>
      <c r="AG19" s="329">
        <v>0</v>
      </c>
      <c r="AH19" s="329">
        <v>0</v>
      </c>
      <c r="AI19" s="329">
        <v>1</v>
      </c>
      <c r="AJ19" s="329">
        <v>1</v>
      </c>
      <c r="AK19" s="1056" t="s">
        <v>186</v>
      </c>
      <c r="AL19" s="1056"/>
      <c r="AM19" s="1182" t="s">
        <v>64</v>
      </c>
      <c r="AN19" s="1182"/>
      <c r="AO19" s="329">
        <v>0</v>
      </c>
      <c r="AP19" s="329">
        <v>2</v>
      </c>
      <c r="AQ19" s="329">
        <v>0</v>
      </c>
      <c r="AR19" s="329">
        <v>1</v>
      </c>
      <c r="AS19" s="329">
        <v>0</v>
      </c>
      <c r="AT19" s="329">
        <v>0</v>
      </c>
      <c r="AU19" s="329">
        <v>0</v>
      </c>
      <c r="AV19" s="329">
        <v>0</v>
      </c>
      <c r="AW19" s="329">
        <v>1</v>
      </c>
      <c r="AX19" s="329">
        <v>1</v>
      </c>
      <c r="AY19" s="329">
        <v>0</v>
      </c>
      <c r="AZ19" s="329">
        <v>0</v>
      </c>
      <c r="BA19" s="768">
        <f t="shared" si="0"/>
        <v>9</v>
      </c>
      <c r="BB19" s="768">
        <f t="shared" si="1"/>
        <v>21</v>
      </c>
      <c r="BC19" s="768">
        <f t="shared" si="2"/>
        <v>30</v>
      </c>
      <c r="BD19" s="1056" t="s">
        <v>186</v>
      </c>
      <c r="BE19" s="1056"/>
    </row>
    <row r="20" spans="1:57" ht="20.100000000000001" customHeight="1">
      <c r="A20" s="1182" t="s">
        <v>65</v>
      </c>
      <c r="B20" s="1182"/>
      <c r="C20" s="329">
        <v>0</v>
      </c>
      <c r="D20" s="329">
        <v>5</v>
      </c>
      <c r="E20" s="329">
        <v>0</v>
      </c>
      <c r="F20" s="329">
        <v>6</v>
      </c>
      <c r="G20" s="329">
        <v>0</v>
      </c>
      <c r="H20" s="329">
        <v>2</v>
      </c>
      <c r="I20" s="329">
        <v>0</v>
      </c>
      <c r="J20" s="329">
        <v>0</v>
      </c>
      <c r="K20" s="329">
        <v>0</v>
      </c>
      <c r="L20" s="329">
        <v>4</v>
      </c>
      <c r="M20" s="329">
        <v>0</v>
      </c>
      <c r="N20" s="329">
        <v>1</v>
      </c>
      <c r="O20" s="329">
        <v>0</v>
      </c>
      <c r="P20" s="329">
        <v>0</v>
      </c>
      <c r="Q20" s="329">
        <v>0</v>
      </c>
      <c r="R20" s="329">
        <v>0</v>
      </c>
      <c r="S20" s="1082" t="s">
        <v>187</v>
      </c>
      <c r="T20" s="1082"/>
      <c r="U20" s="1182" t="s">
        <v>65</v>
      </c>
      <c r="V20" s="1182"/>
      <c r="W20" s="329">
        <v>0</v>
      </c>
      <c r="X20" s="329">
        <v>0</v>
      </c>
      <c r="Y20" s="329">
        <v>0</v>
      </c>
      <c r="Z20" s="329">
        <v>0</v>
      </c>
      <c r="AA20" s="329">
        <v>0</v>
      </c>
      <c r="AB20" s="329">
        <v>0</v>
      </c>
      <c r="AC20" s="329">
        <v>0</v>
      </c>
      <c r="AD20" s="329">
        <v>0</v>
      </c>
      <c r="AE20" s="329">
        <v>0</v>
      </c>
      <c r="AF20" s="329">
        <v>1</v>
      </c>
      <c r="AG20" s="329">
        <v>0</v>
      </c>
      <c r="AH20" s="329">
        <v>0</v>
      </c>
      <c r="AI20" s="329">
        <v>0</v>
      </c>
      <c r="AJ20" s="329">
        <v>0</v>
      </c>
      <c r="AK20" s="1056" t="s">
        <v>187</v>
      </c>
      <c r="AL20" s="1056"/>
      <c r="AM20" s="1182" t="s">
        <v>65</v>
      </c>
      <c r="AN20" s="1182"/>
      <c r="AO20" s="329">
        <v>0</v>
      </c>
      <c r="AP20" s="329">
        <v>0</v>
      </c>
      <c r="AQ20" s="329">
        <v>0</v>
      </c>
      <c r="AR20" s="329">
        <v>0</v>
      </c>
      <c r="AS20" s="329">
        <v>0</v>
      </c>
      <c r="AT20" s="329">
        <v>0</v>
      </c>
      <c r="AU20" s="329">
        <v>0</v>
      </c>
      <c r="AV20" s="329">
        <v>0</v>
      </c>
      <c r="AW20" s="329">
        <v>0</v>
      </c>
      <c r="AX20" s="329">
        <v>0</v>
      </c>
      <c r="AY20" s="329">
        <v>0</v>
      </c>
      <c r="AZ20" s="329">
        <v>0</v>
      </c>
      <c r="BA20" s="768">
        <f t="shared" si="0"/>
        <v>0</v>
      </c>
      <c r="BB20" s="768">
        <f t="shared" si="1"/>
        <v>19</v>
      </c>
      <c r="BC20" s="768">
        <f t="shared" si="2"/>
        <v>19</v>
      </c>
      <c r="BD20" s="1056" t="s">
        <v>187</v>
      </c>
      <c r="BE20" s="1056"/>
    </row>
    <row r="21" spans="1:57" ht="20.100000000000001" customHeight="1">
      <c r="A21" s="1182" t="s">
        <v>66</v>
      </c>
      <c r="B21" s="1182"/>
      <c r="C21" s="329">
        <v>7</v>
      </c>
      <c r="D21" s="329">
        <v>8</v>
      </c>
      <c r="E21" s="329">
        <v>7</v>
      </c>
      <c r="F21" s="329">
        <v>10</v>
      </c>
      <c r="G21" s="329">
        <v>3</v>
      </c>
      <c r="H21" s="329">
        <v>5</v>
      </c>
      <c r="I21" s="329">
        <v>0</v>
      </c>
      <c r="J21" s="329">
        <v>10</v>
      </c>
      <c r="K21" s="329">
        <v>5</v>
      </c>
      <c r="L21" s="329">
        <v>3</v>
      </c>
      <c r="M21" s="329">
        <v>1</v>
      </c>
      <c r="N21" s="329">
        <v>0</v>
      </c>
      <c r="O21" s="329">
        <v>0</v>
      </c>
      <c r="P21" s="329">
        <v>0</v>
      </c>
      <c r="Q21" s="329">
        <v>0</v>
      </c>
      <c r="R21" s="329">
        <v>0</v>
      </c>
      <c r="S21" s="1082" t="s">
        <v>303</v>
      </c>
      <c r="T21" s="1082"/>
      <c r="U21" s="1182" t="s">
        <v>66</v>
      </c>
      <c r="V21" s="1182"/>
      <c r="W21" s="329">
        <v>0</v>
      </c>
      <c r="X21" s="329">
        <v>1</v>
      </c>
      <c r="Y21" s="329">
        <v>0</v>
      </c>
      <c r="Z21" s="329">
        <v>0</v>
      </c>
      <c r="AA21" s="329">
        <v>1</v>
      </c>
      <c r="AB21" s="329">
        <v>1</v>
      </c>
      <c r="AC21" s="329">
        <v>0</v>
      </c>
      <c r="AD21" s="329">
        <v>0</v>
      </c>
      <c r="AE21" s="329">
        <v>0</v>
      </c>
      <c r="AF21" s="329">
        <v>0</v>
      </c>
      <c r="AG21" s="329">
        <v>0</v>
      </c>
      <c r="AH21" s="329">
        <v>0</v>
      </c>
      <c r="AI21" s="329">
        <v>1</v>
      </c>
      <c r="AJ21" s="329">
        <v>2</v>
      </c>
      <c r="AK21" s="1056" t="s">
        <v>303</v>
      </c>
      <c r="AL21" s="1056"/>
      <c r="AM21" s="1182" t="s">
        <v>66</v>
      </c>
      <c r="AN21" s="1182"/>
      <c r="AO21" s="329">
        <v>0</v>
      </c>
      <c r="AP21" s="329">
        <v>0</v>
      </c>
      <c r="AQ21" s="329">
        <v>0</v>
      </c>
      <c r="AR21" s="329">
        <v>0</v>
      </c>
      <c r="AS21" s="329">
        <v>0</v>
      </c>
      <c r="AT21" s="329">
        <v>0</v>
      </c>
      <c r="AU21" s="329">
        <v>0</v>
      </c>
      <c r="AV21" s="329">
        <v>0</v>
      </c>
      <c r="AW21" s="329">
        <v>0</v>
      </c>
      <c r="AX21" s="329">
        <v>0</v>
      </c>
      <c r="AY21" s="329">
        <v>4</v>
      </c>
      <c r="AZ21" s="329">
        <v>0</v>
      </c>
      <c r="BA21" s="768">
        <f t="shared" si="0"/>
        <v>29</v>
      </c>
      <c r="BB21" s="768">
        <f t="shared" si="1"/>
        <v>40</v>
      </c>
      <c r="BC21" s="768">
        <f t="shared" si="2"/>
        <v>69</v>
      </c>
      <c r="BD21" s="1056" t="s">
        <v>303</v>
      </c>
      <c r="BE21" s="1056"/>
    </row>
    <row r="22" spans="1:57" ht="20.100000000000001" customHeight="1">
      <c r="A22" s="1182" t="s">
        <v>134</v>
      </c>
      <c r="B22" s="1182"/>
      <c r="C22" s="329">
        <v>5</v>
      </c>
      <c r="D22" s="329">
        <v>5</v>
      </c>
      <c r="E22" s="329">
        <v>6</v>
      </c>
      <c r="F22" s="329">
        <v>6</v>
      </c>
      <c r="G22" s="329">
        <v>4</v>
      </c>
      <c r="H22" s="329">
        <v>5</v>
      </c>
      <c r="I22" s="329">
        <v>0</v>
      </c>
      <c r="J22" s="329">
        <v>0</v>
      </c>
      <c r="K22" s="329">
        <v>3</v>
      </c>
      <c r="L22" s="329">
        <v>8</v>
      </c>
      <c r="M22" s="329">
        <v>1</v>
      </c>
      <c r="N22" s="329">
        <v>0</v>
      </c>
      <c r="O22" s="329">
        <v>0</v>
      </c>
      <c r="P22" s="329">
        <v>0</v>
      </c>
      <c r="Q22" s="329">
        <v>0</v>
      </c>
      <c r="R22" s="394">
        <v>0</v>
      </c>
      <c r="S22" s="1082" t="s">
        <v>304</v>
      </c>
      <c r="T22" s="1082"/>
      <c r="U22" s="1182" t="s">
        <v>134</v>
      </c>
      <c r="V22" s="1182"/>
      <c r="W22" s="329">
        <v>0</v>
      </c>
      <c r="X22" s="329">
        <v>0</v>
      </c>
      <c r="Y22" s="329">
        <v>0</v>
      </c>
      <c r="Z22" s="329">
        <v>2</v>
      </c>
      <c r="AA22" s="329">
        <v>0</v>
      </c>
      <c r="AB22" s="329">
        <v>2</v>
      </c>
      <c r="AC22" s="329">
        <v>0</v>
      </c>
      <c r="AD22" s="329">
        <v>0</v>
      </c>
      <c r="AE22" s="329">
        <v>0</v>
      </c>
      <c r="AF22" s="329">
        <v>0</v>
      </c>
      <c r="AG22" s="329">
        <v>0</v>
      </c>
      <c r="AH22" s="329">
        <v>0</v>
      </c>
      <c r="AI22" s="329">
        <v>1</v>
      </c>
      <c r="AJ22" s="329">
        <v>0</v>
      </c>
      <c r="AK22" s="1056" t="s">
        <v>304</v>
      </c>
      <c r="AL22" s="1056"/>
      <c r="AM22" s="1182" t="s">
        <v>134</v>
      </c>
      <c r="AN22" s="1182"/>
      <c r="AO22" s="329">
        <v>1</v>
      </c>
      <c r="AP22" s="329">
        <v>0</v>
      </c>
      <c r="AQ22" s="329">
        <v>0</v>
      </c>
      <c r="AR22" s="329">
        <v>0</v>
      </c>
      <c r="AS22" s="329">
        <v>0</v>
      </c>
      <c r="AT22" s="329">
        <v>0</v>
      </c>
      <c r="AU22" s="329">
        <v>0</v>
      </c>
      <c r="AV22" s="329">
        <v>0</v>
      </c>
      <c r="AW22" s="329">
        <v>0</v>
      </c>
      <c r="AX22" s="329">
        <v>0</v>
      </c>
      <c r="AY22" s="329">
        <v>0</v>
      </c>
      <c r="AZ22" s="329">
        <v>0</v>
      </c>
      <c r="BA22" s="768">
        <f t="shared" si="0"/>
        <v>21</v>
      </c>
      <c r="BB22" s="768">
        <f t="shared" si="1"/>
        <v>28</v>
      </c>
      <c r="BC22" s="768">
        <f t="shared" si="2"/>
        <v>49</v>
      </c>
      <c r="BD22" s="1056" t="s">
        <v>304</v>
      </c>
      <c r="BE22" s="1056"/>
    </row>
    <row r="23" spans="1:57" ht="20.100000000000001" customHeight="1">
      <c r="A23" s="1182" t="s">
        <v>68</v>
      </c>
      <c r="B23" s="1182"/>
      <c r="C23" s="329">
        <v>0</v>
      </c>
      <c r="D23" s="329">
        <v>2</v>
      </c>
      <c r="E23" s="329">
        <v>0</v>
      </c>
      <c r="F23" s="329">
        <v>2</v>
      </c>
      <c r="G23" s="329">
        <v>0</v>
      </c>
      <c r="H23" s="329">
        <v>1</v>
      </c>
      <c r="I23" s="329">
        <v>0</v>
      </c>
      <c r="J23" s="329">
        <v>0</v>
      </c>
      <c r="K23" s="329">
        <v>0</v>
      </c>
      <c r="L23" s="329">
        <v>3</v>
      </c>
      <c r="M23" s="329">
        <v>0</v>
      </c>
      <c r="N23" s="329">
        <v>0</v>
      </c>
      <c r="O23" s="329">
        <v>0</v>
      </c>
      <c r="P23" s="329">
        <v>0</v>
      </c>
      <c r="Q23" s="329">
        <v>0</v>
      </c>
      <c r="R23" s="329">
        <v>0</v>
      </c>
      <c r="S23" s="1082" t="s">
        <v>305</v>
      </c>
      <c r="T23" s="1082"/>
      <c r="U23" s="1182" t="s">
        <v>68</v>
      </c>
      <c r="V23" s="1182"/>
      <c r="W23" s="329">
        <v>0</v>
      </c>
      <c r="X23" s="329">
        <v>0</v>
      </c>
      <c r="Y23" s="329">
        <v>0</v>
      </c>
      <c r="Z23" s="329">
        <v>0</v>
      </c>
      <c r="AA23" s="329">
        <v>0</v>
      </c>
      <c r="AB23" s="329">
        <v>0</v>
      </c>
      <c r="AC23" s="329">
        <v>0</v>
      </c>
      <c r="AD23" s="329">
        <v>0</v>
      </c>
      <c r="AE23" s="329">
        <v>0</v>
      </c>
      <c r="AF23" s="329">
        <v>1</v>
      </c>
      <c r="AG23" s="329">
        <v>0</v>
      </c>
      <c r="AH23" s="329">
        <v>0</v>
      </c>
      <c r="AI23" s="329">
        <v>0</v>
      </c>
      <c r="AJ23" s="329">
        <v>0</v>
      </c>
      <c r="AK23" s="1056" t="s">
        <v>305</v>
      </c>
      <c r="AL23" s="1056"/>
      <c r="AM23" s="1182" t="s">
        <v>68</v>
      </c>
      <c r="AN23" s="1182"/>
      <c r="AO23" s="329">
        <v>0</v>
      </c>
      <c r="AP23" s="329">
        <v>0</v>
      </c>
      <c r="AQ23" s="329">
        <v>0</v>
      </c>
      <c r="AR23" s="329">
        <v>0</v>
      </c>
      <c r="AS23" s="329">
        <v>0</v>
      </c>
      <c r="AT23" s="329">
        <v>0</v>
      </c>
      <c r="AU23" s="329">
        <v>0</v>
      </c>
      <c r="AV23" s="329">
        <v>0</v>
      </c>
      <c r="AW23" s="329">
        <v>0</v>
      </c>
      <c r="AX23" s="329">
        <v>0</v>
      </c>
      <c r="AY23" s="329">
        <v>0</v>
      </c>
      <c r="AZ23" s="329">
        <v>0</v>
      </c>
      <c r="BA23" s="768">
        <f t="shared" si="0"/>
        <v>0</v>
      </c>
      <c r="BB23" s="768">
        <f t="shared" si="1"/>
        <v>9</v>
      </c>
      <c r="BC23" s="768">
        <f t="shared" si="2"/>
        <v>9</v>
      </c>
      <c r="BD23" s="1056" t="s">
        <v>305</v>
      </c>
      <c r="BE23" s="1056"/>
    </row>
    <row r="24" spans="1:57" ht="20.100000000000001" customHeight="1">
      <c r="A24" s="1182" t="s">
        <v>69</v>
      </c>
      <c r="B24" s="1182"/>
      <c r="C24" s="329">
        <v>1</v>
      </c>
      <c r="D24" s="329">
        <v>1</v>
      </c>
      <c r="E24" s="329">
        <v>3</v>
      </c>
      <c r="F24" s="329">
        <v>4</v>
      </c>
      <c r="G24" s="329">
        <v>1</v>
      </c>
      <c r="H24" s="329">
        <v>3</v>
      </c>
      <c r="I24" s="329">
        <v>0</v>
      </c>
      <c r="J24" s="329">
        <v>0</v>
      </c>
      <c r="K24" s="329">
        <v>2</v>
      </c>
      <c r="L24" s="329">
        <v>6</v>
      </c>
      <c r="M24" s="329">
        <v>0</v>
      </c>
      <c r="N24" s="329">
        <v>0</v>
      </c>
      <c r="O24" s="329">
        <v>0</v>
      </c>
      <c r="P24" s="329">
        <v>0</v>
      </c>
      <c r="Q24" s="329">
        <v>0</v>
      </c>
      <c r="R24" s="329">
        <v>0</v>
      </c>
      <c r="S24" s="1082" t="s">
        <v>191</v>
      </c>
      <c r="T24" s="1082"/>
      <c r="U24" s="1182" t="s">
        <v>69</v>
      </c>
      <c r="V24" s="1182"/>
      <c r="W24" s="329">
        <v>0</v>
      </c>
      <c r="X24" s="329">
        <v>0</v>
      </c>
      <c r="Y24" s="329">
        <v>1</v>
      </c>
      <c r="Z24" s="329">
        <v>0</v>
      </c>
      <c r="AA24" s="329">
        <v>0</v>
      </c>
      <c r="AB24" s="329">
        <v>1</v>
      </c>
      <c r="AC24" s="329">
        <v>0</v>
      </c>
      <c r="AD24" s="329">
        <v>0</v>
      </c>
      <c r="AE24" s="329">
        <v>0</v>
      </c>
      <c r="AF24" s="329">
        <v>0</v>
      </c>
      <c r="AG24" s="329">
        <v>0</v>
      </c>
      <c r="AH24" s="329">
        <v>0</v>
      </c>
      <c r="AI24" s="329">
        <v>0</v>
      </c>
      <c r="AJ24" s="329">
        <v>0</v>
      </c>
      <c r="AK24" s="1056" t="s">
        <v>191</v>
      </c>
      <c r="AL24" s="1056"/>
      <c r="AM24" s="1182" t="s">
        <v>69</v>
      </c>
      <c r="AN24" s="1182"/>
      <c r="AO24" s="329">
        <v>0</v>
      </c>
      <c r="AP24" s="329">
        <v>1</v>
      </c>
      <c r="AQ24" s="329">
        <v>0</v>
      </c>
      <c r="AR24" s="329">
        <v>0</v>
      </c>
      <c r="AS24" s="329">
        <v>0</v>
      </c>
      <c r="AT24" s="329">
        <v>0</v>
      </c>
      <c r="AU24" s="329">
        <v>0</v>
      </c>
      <c r="AV24" s="329">
        <v>0</v>
      </c>
      <c r="AW24" s="329">
        <v>0</v>
      </c>
      <c r="AX24" s="329">
        <v>1</v>
      </c>
      <c r="AY24" s="329">
        <v>1</v>
      </c>
      <c r="AZ24" s="329">
        <v>0</v>
      </c>
      <c r="BA24" s="768">
        <f t="shared" si="0"/>
        <v>9</v>
      </c>
      <c r="BB24" s="768">
        <f t="shared" si="1"/>
        <v>17</v>
      </c>
      <c r="BC24" s="768">
        <f t="shared" si="2"/>
        <v>26</v>
      </c>
      <c r="BD24" s="1056" t="s">
        <v>191</v>
      </c>
      <c r="BE24" s="1056"/>
    </row>
    <row r="25" spans="1:57" ht="20.100000000000001" customHeight="1">
      <c r="A25" s="1182" t="s">
        <v>70</v>
      </c>
      <c r="B25" s="1182"/>
      <c r="C25" s="329">
        <v>0</v>
      </c>
      <c r="D25" s="329">
        <v>4</v>
      </c>
      <c r="E25" s="329">
        <v>0</v>
      </c>
      <c r="F25" s="329">
        <v>1</v>
      </c>
      <c r="G25" s="329">
        <v>0</v>
      </c>
      <c r="H25" s="329">
        <v>3</v>
      </c>
      <c r="I25" s="329">
        <v>0</v>
      </c>
      <c r="J25" s="329">
        <v>0</v>
      </c>
      <c r="K25" s="329">
        <v>0</v>
      </c>
      <c r="L25" s="329">
        <v>5</v>
      </c>
      <c r="M25" s="329">
        <v>0</v>
      </c>
      <c r="N25" s="329">
        <v>2</v>
      </c>
      <c r="O25" s="329">
        <v>0</v>
      </c>
      <c r="P25" s="329">
        <v>0</v>
      </c>
      <c r="Q25" s="329">
        <v>0</v>
      </c>
      <c r="R25" s="329">
        <v>0</v>
      </c>
      <c r="S25" s="1082" t="s">
        <v>192</v>
      </c>
      <c r="T25" s="1082"/>
      <c r="U25" s="1182" t="s">
        <v>70</v>
      </c>
      <c r="V25" s="1182"/>
      <c r="W25" s="329">
        <v>0</v>
      </c>
      <c r="X25" s="329">
        <v>1</v>
      </c>
      <c r="Y25" s="329">
        <v>0</v>
      </c>
      <c r="Z25" s="329">
        <v>0</v>
      </c>
      <c r="AA25" s="329">
        <v>0</v>
      </c>
      <c r="AB25" s="329">
        <v>0</v>
      </c>
      <c r="AC25" s="329">
        <v>0</v>
      </c>
      <c r="AD25" s="329">
        <v>0</v>
      </c>
      <c r="AE25" s="329">
        <v>0</v>
      </c>
      <c r="AF25" s="329">
        <v>0</v>
      </c>
      <c r="AG25" s="329">
        <v>0</v>
      </c>
      <c r="AH25" s="329">
        <v>0</v>
      </c>
      <c r="AI25" s="329">
        <v>0</v>
      </c>
      <c r="AJ25" s="329">
        <v>1</v>
      </c>
      <c r="AK25" s="1056" t="s">
        <v>192</v>
      </c>
      <c r="AL25" s="1056"/>
      <c r="AM25" s="1182" t="s">
        <v>70</v>
      </c>
      <c r="AN25" s="1182"/>
      <c r="AO25" s="329">
        <v>0</v>
      </c>
      <c r="AP25" s="329">
        <v>1</v>
      </c>
      <c r="AQ25" s="329">
        <v>0</v>
      </c>
      <c r="AR25" s="329">
        <v>0</v>
      </c>
      <c r="AS25" s="329">
        <v>0</v>
      </c>
      <c r="AT25" s="329">
        <v>0</v>
      </c>
      <c r="AU25" s="329">
        <v>0</v>
      </c>
      <c r="AV25" s="329">
        <v>0</v>
      </c>
      <c r="AW25" s="329">
        <v>0</v>
      </c>
      <c r="AX25" s="329">
        <v>0</v>
      </c>
      <c r="AY25" s="329">
        <v>0</v>
      </c>
      <c r="AZ25" s="329">
        <v>0</v>
      </c>
      <c r="BA25" s="768">
        <f t="shared" si="0"/>
        <v>0</v>
      </c>
      <c r="BB25" s="768">
        <f t="shared" si="1"/>
        <v>18</v>
      </c>
      <c r="BC25" s="768">
        <f t="shared" si="2"/>
        <v>18</v>
      </c>
      <c r="BD25" s="1056" t="s">
        <v>192</v>
      </c>
      <c r="BE25" s="1056"/>
    </row>
    <row r="26" spans="1:57" ht="20.100000000000001" customHeight="1">
      <c r="A26" s="1182" t="s">
        <v>71</v>
      </c>
      <c r="B26" s="1182"/>
      <c r="C26" s="329">
        <v>1</v>
      </c>
      <c r="D26" s="329">
        <v>2</v>
      </c>
      <c r="E26" s="329">
        <v>3</v>
      </c>
      <c r="F26" s="329">
        <v>5</v>
      </c>
      <c r="G26" s="329">
        <v>0</v>
      </c>
      <c r="H26" s="329">
        <v>5</v>
      </c>
      <c r="I26" s="329">
        <v>0</v>
      </c>
      <c r="J26" s="329">
        <v>0</v>
      </c>
      <c r="K26" s="329">
        <v>2</v>
      </c>
      <c r="L26" s="329">
        <v>8</v>
      </c>
      <c r="M26" s="329">
        <v>0</v>
      </c>
      <c r="N26" s="329">
        <v>1</v>
      </c>
      <c r="O26" s="329">
        <v>1</v>
      </c>
      <c r="P26" s="329">
        <v>0</v>
      </c>
      <c r="Q26" s="329">
        <v>0</v>
      </c>
      <c r="R26" s="329">
        <v>0</v>
      </c>
      <c r="S26" s="1082" t="s">
        <v>193</v>
      </c>
      <c r="T26" s="1082"/>
      <c r="U26" s="1182" t="s">
        <v>71</v>
      </c>
      <c r="V26" s="1182"/>
      <c r="W26" s="329">
        <v>0</v>
      </c>
      <c r="X26" s="329">
        <v>0</v>
      </c>
      <c r="Y26" s="329">
        <v>1</v>
      </c>
      <c r="Z26" s="329">
        <v>0</v>
      </c>
      <c r="AA26" s="329">
        <v>0</v>
      </c>
      <c r="AB26" s="329">
        <v>0</v>
      </c>
      <c r="AC26" s="329">
        <v>0</v>
      </c>
      <c r="AD26" s="329">
        <v>0</v>
      </c>
      <c r="AE26" s="329">
        <v>0</v>
      </c>
      <c r="AF26" s="329">
        <v>0</v>
      </c>
      <c r="AG26" s="329">
        <v>0</v>
      </c>
      <c r="AH26" s="329">
        <v>0</v>
      </c>
      <c r="AI26" s="329">
        <v>1</v>
      </c>
      <c r="AJ26" s="329">
        <v>1</v>
      </c>
      <c r="AK26" s="1056" t="s">
        <v>193</v>
      </c>
      <c r="AL26" s="1056"/>
      <c r="AM26" s="1182" t="s">
        <v>71</v>
      </c>
      <c r="AN26" s="1182"/>
      <c r="AO26" s="329">
        <v>3</v>
      </c>
      <c r="AP26" s="329">
        <v>0</v>
      </c>
      <c r="AQ26" s="329">
        <v>0</v>
      </c>
      <c r="AR26" s="329">
        <v>0</v>
      </c>
      <c r="AS26" s="329">
        <v>0</v>
      </c>
      <c r="AT26" s="329">
        <v>0</v>
      </c>
      <c r="AU26" s="329">
        <v>0</v>
      </c>
      <c r="AV26" s="329">
        <v>0</v>
      </c>
      <c r="AW26" s="329">
        <v>0</v>
      </c>
      <c r="AX26" s="329">
        <v>0</v>
      </c>
      <c r="AY26" s="329">
        <v>0</v>
      </c>
      <c r="AZ26" s="329">
        <v>0</v>
      </c>
      <c r="BA26" s="768">
        <f t="shared" si="0"/>
        <v>12</v>
      </c>
      <c r="BB26" s="768">
        <f t="shared" si="1"/>
        <v>22</v>
      </c>
      <c r="BC26" s="768">
        <f t="shared" si="2"/>
        <v>34</v>
      </c>
      <c r="BD26" s="1056" t="s">
        <v>193</v>
      </c>
      <c r="BE26" s="1056"/>
    </row>
    <row r="27" spans="1:57" ht="20.100000000000001" customHeight="1" thickBot="1">
      <c r="A27" s="1184" t="s">
        <v>72</v>
      </c>
      <c r="B27" s="1184"/>
      <c r="C27" s="480">
        <v>2</v>
      </c>
      <c r="D27" s="480">
        <v>5</v>
      </c>
      <c r="E27" s="480">
        <v>3</v>
      </c>
      <c r="F27" s="480">
        <v>6</v>
      </c>
      <c r="G27" s="480">
        <v>0</v>
      </c>
      <c r="H27" s="480">
        <v>3</v>
      </c>
      <c r="I27" s="480">
        <v>0</v>
      </c>
      <c r="J27" s="480">
        <v>0</v>
      </c>
      <c r="K27" s="480">
        <v>2</v>
      </c>
      <c r="L27" s="480">
        <v>7</v>
      </c>
      <c r="M27" s="480">
        <v>0</v>
      </c>
      <c r="N27" s="480">
        <v>0</v>
      </c>
      <c r="O27" s="480">
        <v>0</v>
      </c>
      <c r="P27" s="480">
        <v>0</v>
      </c>
      <c r="Q27" s="480">
        <v>0</v>
      </c>
      <c r="R27" s="480">
        <v>0</v>
      </c>
      <c r="S27" s="1378" t="s">
        <v>361</v>
      </c>
      <c r="T27" s="1378"/>
      <c r="U27" s="1184" t="s">
        <v>72</v>
      </c>
      <c r="V27" s="1184"/>
      <c r="W27" s="480">
        <v>0</v>
      </c>
      <c r="X27" s="480">
        <v>1</v>
      </c>
      <c r="Y27" s="480">
        <v>0</v>
      </c>
      <c r="Z27" s="480">
        <v>0</v>
      </c>
      <c r="AA27" s="480">
        <v>0</v>
      </c>
      <c r="AB27" s="480">
        <v>0</v>
      </c>
      <c r="AC27" s="480">
        <v>0</v>
      </c>
      <c r="AD27" s="480">
        <v>0</v>
      </c>
      <c r="AE27" s="480">
        <v>0</v>
      </c>
      <c r="AF27" s="480">
        <v>0</v>
      </c>
      <c r="AG27" s="480">
        <v>0</v>
      </c>
      <c r="AH27" s="480">
        <v>0</v>
      </c>
      <c r="AI27" s="480">
        <v>0</v>
      </c>
      <c r="AJ27" s="480">
        <v>0</v>
      </c>
      <c r="AK27" s="1193" t="s">
        <v>361</v>
      </c>
      <c r="AL27" s="1193"/>
      <c r="AM27" s="1184" t="s">
        <v>72</v>
      </c>
      <c r="AN27" s="1184"/>
      <c r="AO27" s="480">
        <v>1</v>
      </c>
      <c r="AP27" s="480">
        <v>1</v>
      </c>
      <c r="AQ27" s="480">
        <v>0</v>
      </c>
      <c r="AR27" s="480">
        <v>0</v>
      </c>
      <c r="AS27" s="480">
        <v>0</v>
      </c>
      <c r="AT27" s="480">
        <v>0</v>
      </c>
      <c r="AU27" s="480">
        <v>0</v>
      </c>
      <c r="AV27" s="480">
        <v>0</v>
      </c>
      <c r="AW27" s="480">
        <v>1</v>
      </c>
      <c r="AX27" s="480">
        <v>0</v>
      </c>
      <c r="AY27" s="480">
        <v>0</v>
      </c>
      <c r="AZ27" s="480">
        <v>0</v>
      </c>
      <c r="BA27" s="449">
        <f t="shared" si="0"/>
        <v>9</v>
      </c>
      <c r="BB27" s="449">
        <f t="shared" si="1"/>
        <v>23</v>
      </c>
      <c r="BC27" s="449">
        <f t="shared" si="2"/>
        <v>32</v>
      </c>
      <c r="BD27" s="1193" t="s">
        <v>361</v>
      </c>
      <c r="BE27" s="1193"/>
    </row>
    <row r="28" spans="1:57" ht="20.100000000000001" customHeight="1" thickBot="1">
      <c r="A28" s="1191" t="s">
        <v>32</v>
      </c>
      <c r="B28" s="1191"/>
      <c r="C28" s="395">
        <f>SUM(C8:C27)</f>
        <v>26</v>
      </c>
      <c r="D28" s="395">
        <f t="shared" ref="D28:R28" si="3">SUM(D8:D27)</f>
        <v>63</v>
      </c>
      <c r="E28" s="395">
        <f t="shared" si="3"/>
        <v>31</v>
      </c>
      <c r="F28" s="395">
        <f t="shared" si="3"/>
        <v>73</v>
      </c>
      <c r="G28" s="395">
        <f t="shared" si="3"/>
        <v>17</v>
      </c>
      <c r="H28" s="395">
        <f t="shared" si="3"/>
        <v>50</v>
      </c>
      <c r="I28" s="395">
        <f t="shared" si="3"/>
        <v>0</v>
      </c>
      <c r="J28" s="395">
        <f t="shared" si="3"/>
        <v>10</v>
      </c>
      <c r="K28" s="395">
        <f t="shared" si="3"/>
        <v>26</v>
      </c>
      <c r="L28" s="395">
        <f t="shared" si="3"/>
        <v>79</v>
      </c>
      <c r="M28" s="395">
        <f t="shared" si="3"/>
        <v>5</v>
      </c>
      <c r="N28" s="395">
        <f t="shared" si="3"/>
        <v>14</v>
      </c>
      <c r="O28" s="395">
        <f t="shared" si="3"/>
        <v>2</v>
      </c>
      <c r="P28" s="395">
        <f t="shared" si="3"/>
        <v>1</v>
      </c>
      <c r="Q28" s="395">
        <f t="shared" si="3"/>
        <v>0</v>
      </c>
      <c r="R28" s="395">
        <f t="shared" si="3"/>
        <v>1</v>
      </c>
      <c r="S28" s="1174" t="s">
        <v>175</v>
      </c>
      <c r="T28" s="1174"/>
      <c r="U28" s="1191" t="s">
        <v>32</v>
      </c>
      <c r="V28" s="1191"/>
      <c r="W28" s="395">
        <f>SUM(W8:W27)</f>
        <v>2</v>
      </c>
      <c r="X28" s="395">
        <f t="shared" ref="X28:AJ28" si="4">SUM(X8:X27)</f>
        <v>13</v>
      </c>
      <c r="Y28" s="395">
        <f t="shared" si="4"/>
        <v>4</v>
      </c>
      <c r="Z28" s="395">
        <f t="shared" si="4"/>
        <v>8</v>
      </c>
      <c r="AA28" s="395">
        <f t="shared" si="4"/>
        <v>1</v>
      </c>
      <c r="AB28" s="395">
        <f t="shared" si="4"/>
        <v>6</v>
      </c>
      <c r="AC28" s="395">
        <f t="shared" si="4"/>
        <v>0</v>
      </c>
      <c r="AD28" s="395">
        <f t="shared" si="4"/>
        <v>0</v>
      </c>
      <c r="AE28" s="395">
        <f t="shared" si="4"/>
        <v>0</v>
      </c>
      <c r="AF28" s="395">
        <f t="shared" si="4"/>
        <v>2</v>
      </c>
      <c r="AG28" s="395">
        <f t="shared" si="4"/>
        <v>0</v>
      </c>
      <c r="AH28" s="395">
        <f t="shared" si="4"/>
        <v>2</v>
      </c>
      <c r="AI28" s="395">
        <f t="shared" si="4"/>
        <v>7</v>
      </c>
      <c r="AJ28" s="395">
        <f t="shared" si="4"/>
        <v>8</v>
      </c>
      <c r="AK28" s="1187" t="s">
        <v>175</v>
      </c>
      <c r="AL28" s="1187"/>
      <c r="AM28" s="1191" t="s">
        <v>32</v>
      </c>
      <c r="AN28" s="1191"/>
      <c r="AO28" s="395">
        <f>SUM(AO8:AO27)</f>
        <v>9</v>
      </c>
      <c r="AP28" s="395">
        <f t="shared" ref="AP28:BC28" si="5">SUM(AP8:AP27)</f>
        <v>16</v>
      </c>
      <c r="AQ28" s="395">
        <f t="shared" si="5"/>
        <v>0</v>
      </c>
      <c r="AR28" s="395">
        <f t="shared" si="5"/>
        <v>1</v>
      </c>
      <c r="AS28" s="395">
        <f t="shared" si="5"/>
        <v>0</v>
      </c>
      <c r="AT28" s="395">
        <f t="shared" si="5"/>
        <v>0</v>
      </c>
      <c r="AU28" s="395">
        <f t="shared" si="5"/>
        <v>0</v>
      </c>
      <c r="AV28" s="395">
        <f t="shared" si="5"/>
        <v>0</v>
      </c>
      <c r="AW28" s="395">
        <f t="shared" si="5"/>
        <v>5</v>
      </c>
      <c r="AX28" s="395">
        <f t="shared" si="5"/>
        <v>8</v>
      </c>
      <c r="AY28" s="395">
        <f t="shared" si="5"/>
        <v>5</v>
      </c>
      <c r="AZ28" s="395">
        <f t="shared" si="5"/>
        <v>3</v>
      </c>
      <c r="BA28" s="395">
        <f t="shared" si="5"/>
        <v>140</v>
      </c>
      <c r="BB28" s="395">
        <f t="shared" si="5"/>
        <v>358</v>
      </c>
      <c r="BC28" s="395">
        <f t="shared" si="5"/>
        <v>498</v>
      </c>
      <c r="BD28" s="1187" t="s">
        <v>175</v>
      </c>
      <c r="BE28" s="1187"/>
    </row>
    <row r="29" spans="1:57" ht="13.5" thickTop="1"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</row>
    <row r="51" spans="3:15"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</row>
    <row r="52" spans="3:15"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</row>
    <row r="53" spans="3:15"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</row>
    <row r="54" spans="3:15"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</row>
  </sheetData>
  <protectedRanges>
    <protectedRange sqref="F18:N18 Z18:AH18 AR18:AZ18" name="نطاق1"/>
  </protectedRanges>
  <mergeCells count="154">
    <mergeCell ref="A1:T1"/>
    <mergeCell ref="A2:T2"/>
    <mergeCell ref="A3:C3"/>
    <mergeCell ref="S3:T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S4:T7"/>
    <mergeCell ref="M5:N5"/>
    <mergeCell ref="O5:P5"/>
    <mergeCell ref="Q5:R5"/>
    <mergeCell ref="A10:B10"/>
    <mergeCell ref="S10:T10"/>
    <mergeCell ref="A18:B18"/>
    <mergeCell ref="S18:T18"/>
    <mergeCell ref="S9:T9"/>
    <mergeCell ref="A11:B11"/>
    <mergeCell ref="S11:T11"/>
    <mergeCell ref="C5:D5"/>
    <mergeCell ref="E5:F5"/>
    <mergeCell ref="G5:H5"/>
    <mergeCell ref="I5:J5"/>
    <mergeCell ref="K5:L5"/>
    <mergeCell ref="S8:T8"/>
    <mergeCell ref="A9:B9"/>
    <mergeCell ref="A8:B8"/>
    <mergeCell ref="AM9:AN9"/>
    <mergeCell ref="AC5:AD5"/>
    <mergeCell ref="A28:B28"/>
    <mergeCell ref="S28:T28"/>
    <mergeCell ref="A25:B25"/>
    <mergeCell ref="S25:T25"/>
    <mergeCell ref="A26:B26"/>
    <mergeCell ref="S26:T26"/>
    <mergeCell ref="A27:B27"/>
    <mergeCell ref="S27:T27"/>
    <mergeCell ref="A22:B22"/>
    <mergeCell ref="S22:T22"/>
    <mergeCell ref="A23:B23"/>
    <mergeCell ref="S23:T23"/>
    <mergeCell ref="A24:B24"/>
    <mergeCell ref="S24:T24"/>
    <mergeCell ref="A19:B19"/>
    <mergeCell ref="S19:T19"/>
    <mergeCell ref="A20:B20"/>
    <mergeCell ref="S20:T20"/>
    <mergeCell ref="A21:B21"/>
    <mergeCell ref="S21:T21"/>
    <mergeCell ref="A12:A17"/>
    <mergeCell ref="T12:T17"/>
    <mergeCell ref="AY4:AZ4"/>
    <mergeCell ref="AK4:AL7"/>
    <mergeCell ref="AO5:AP5"/>
    <mergeCell ref="AG5:AH5"/>
    <mergeCell ref="AY5:AZ5"/>
    <mergeCell ref="U4:V7"/>
    <mergeCell ref="Y4:Z4"/>
    <mergeCell ref="AA4:AB4"/>
    <mergeCell ref="W4:X4"/>
    <mergeCell ref="AI4:AJ4"/>
    <mergeCell ref="W5:X5"/>
    <mergeCell ref="Y5:Z5"/>
    <mergeCell ref="AA5:AB5"/>
    <mergeCell ref="AI5:AJ5"/>
    <mergeCell ref="U19:V19"/>
    <mergeCell ref="AK19:AL19"/>
    <mergeCell ref="U20:V20"/>
    <mergeCell ref="AK20:AL20"/>
    <mergeCell ref="U21:V21"/>
    <mergeCell ref="AK21:AL21"/>
    <mergeCell ref="U11:V11"/>
    <mergeCell ref="AK11:AL11"/>
    <mergeCell ref="U12:U17"/>
    <mergeCell ref="AL12:AL17"/>
    <mergeCell ref="U18:V18"/>
    <mergeCell ref="AK18:AL18"/>
    <mergeCell ref="BE12:BE17"/>
    <mergeCell ref="U28:V28"/>
    <mergeCell ref="AK28:AL28"/>
    <mergeCell ref="AM4:AN7"/>
    <mergeCell ref="AE4:AF4"/>
    <mergeCell ref="AC4:AD4"/>
    <mergeCell ref="AM8:AN8"/>
    <mergeCell ref="AM11:AN11"/>
    <mergeCell ref="AM19:AN19"/>
    <mergeCell ref="AM22:AN22"/>
    <mergeCell ref="AM25:AN25"/>
    <mergeCell ref="AM28:AN28"/>
    <mergeCell ref="U25:V25"/>
    <mergeCell ref="AK25:AL25"/>
    <mergeCell ref="U26:V26"/>
    <mergeCell ref="AK26:AL26"/>
    <mergeCell ref="U27:V27"/>
    <mergeCell ref="AK27:AL27"/>
    <mergeCell ref="U22:V22"/>
    <mergeCell ref="AK22:AL22"/>
    <mergeCell ref="U23:V23"/>
    <mergeCell ref="AK23:AL23"/>
    <mergeCell ref="U24:V24"/>
    <mergeCell ref="AK24:AL24"/>
    <mergeCell ref="AM10:AN10"/>
    <mergeCell ref="BD10:BE10"/>
    <mergeCell ref="BD4:BE7"/>
    <mergeCell ref="AE5:AF5"/>
    <mergeCell ref="U3:W3"/>
    <mergeCell ref="AK3:AL3"/>
    <mergeCell ref="AM3:AO3"/>
    <mergeCell ref="BC3:BE3"/>
    <mergeCell ref="AQ5:AR5"/>
    <mergeCell ref="AS5:AT5"/>
    <mergeCell ref="AU5:AV5"/>
    <mergeCell ref="AW5:AX5"/>
    <mergeCell ref="AQ4:AR4"/>
    <mergeCell ref="AS4:AT4"/>
    <mergeCell ref="AU4:AV4"/>
    <mergeCell ref="AW4:AX4"/>
    <mergeCell ref="U8:V8"/>
    <mergeCell ref="AK8:AL8"/>
    <mergeCell ref="U9:V9"/>
    <mergeCell ref="AK9:AL9"/>
    <mergeCell ref="U10:V10"/>
    <mergeCell ref="AK10:AL10"/>
    <mergeCell ref="AO4:AP4"/>
    <mergeCell ref="AG4:AH4"/>
    <mergeCell ref="BD28:BE28"/>
    <mergeCell ref="BA4:BC4"/>
    <mergeCell ref="BA5:BC5"/>
    <mergeCell ref="BD25:BE25"/>
    <mergeCell ref="AM26:AN26"/>
    <mergeCell ref="BD26:BE26"/>
    <mergeCell ref="AM27:AN27"/>
    <mergeCell ref="BD27:BE27"/>
    <mergeCell ref="BD22:BE22"/>
    <mergeCell ref="AM23:AN23"/>
    <mergeCell ref="BD23:BE23"/>
    <mergeCell ref="AM24:AN24"/>
    <mergeCell ref="BD24:BE24"/>
    <mergeCell ref="BD19:BE19"/>
    <mergeCell ref="AM20:AN20"/>
    <mergeCell ref="BD20:BE20"/>
    <mergeCell ref="AM21:AN21"/>
    <mergeCell ref="BD21:BE21"/>
    <mergeCell ref="BD11:BE11"/>
    <mergeCell ref="AM12:AM17"/>
    <mergeCell ref="AM18:AN18"/>
    <mergeCell ref="BD18:BE18"/>
    <mergeCell ref="BD8:BE8"/>
    <mergeCell ref="BD9:BE9"/>
  </mergeCells>
  <printOptions horizontalCentered="1"/>
  <pageMargins left="1" right="1" top="1" bottom="0.75" header="1" footer="0.75"/>
  <pageSetup paperSize="9" scale="80" firstPageNumber="54" orientation="landscape" useFirstPageNumber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theme="1"/>
  </sheetPr>
  <dimension ref="A1:AA48"/>
  <sheetViews>
    <sheetView rightToLeft="1" view="pageBreakPreview" topLeftCell="A2" zoomScale="80" zoomScaleNormal="75" zoomScaleSheetLayoutView="80" workbookViewId="0">
      <selection activeCell="AE9" sqref="AE9"/>
    </sheetView>
  </sheetViews>
  <sheetFormatPr defaultRowHeight="12.75"/>
  <cols>
    <col min="1" max="1" width="4" style="159" customWidth="1"/>
    <col min="2" max="2" width="10.140625" style="159" customWidth="1"/>
    <col min="3" max="3" width="5.7109375" style="159" customWidth="1"/>
    <col min="4" max="4" width="6.7109375" style="159" customWidth="1"/>
    <col min="5" max="5" width="5.85546875" style="159" customWidth="1"/>
    <col min="6" max="6" width="5.7109375" style="159" customWidth="1"/>
    <col min="7" max="7" width="6.85546875" style="159" customWidth="1"/>
    <col min="8" max="9" width="5.7109375" style="159" customWidth="1"/>
    <col min="10" max="10" width="6.42578125" style="159" customWidth="1"/>
    <col min="11" max="12" width="6.85546875" style="159" customWidth="1"/>
    <col min="13" max="13" width="5.85546875" style="159" customWidth="1"/>
    <col min="14" max="14" width="7.5703125" style="159" customWidth="1"/>
    <col min="15" max="16" width="5.5703125" style="159" customWidth="1"/>
    <col min="17" max="17" width="3.85546875" style="159" customWidth="1"/>
    <col min="18" max="18" width="5.7109375" style="159" customWidth="1"/>
    <col min="19" max="19" width="5" style="159" customWidth="1"/>
    <col min="20" max="20" width="5.42578125" style="159" customWidth="1"/>
    <col min="21" max="21" width="4.7109375" style="159" customWidth="1"/>
    <col min="22" max="22" width="4.85546875" style="159" customWidth="1"/>
    <col min="23" max="23" width="5" style="159" customWidth="1"/>
    <col min="24" max="24" width="5.42578125" style="159" customWidth="1"/>
    <col min="25" max="25" width="7.5703125" style="159" customWidth="1"/>
    <col min="26" max="26" width="13.140625" style="159" customWidth="1"/>
    <col min="27" max="27" width="4" style="159" customWidth="1"/>
    <col min="28" max="16384" width="9.140625" style="159"/>
  </cols>
  <sheetData>
    <row r="1" spans="1:27" ht="21.75" customHeight="1">
      <c r="A1" s="1179" t="s">
        <v>940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T1" s="1179"/>
      <c r="U1" s="1179"/>
      <c r="V1" s="1179"/>
      <c r="W1" s="1179"/>
      <c r="X1" s="1179"/>
      <c r="Y1" s="1179"/>
      <c r="Z1" s="1179"/>
      <c r="AA1" s="1179"/>
    </row>
    <row r="2" spans="1:27" ht="21" customHeight="1">
      <c r="A2" s="1180" t="s">
        <v>941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  <c r="Y2" s="1180"/>
      <c r="Z2" s="1180"/>
      <c r="AA2" s="1180"/>
    </row>
    <row r="3" spans="1:27" s="209" customFormat="1" ht="18" customHeight="1" thickBot="1">
      <c r="A3" s="1194" t="s">
        <v>1330</v>
      </c>
      <c r="B3" s="1194"/>
      <c r="C3" s="1194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14"/>
      <c r="Q3" s="214"/>
      <c r="R3" s="320"/>
      <c r="S3" s="320"/>
      <c r="T3" s="320"/>
      <c r="U3" s="320"/>
      <c r="V3" s="320"/>
      <c r="W3" s="320"/>
      <c r="X3" s="320"/>
      <c r="Y3" s="320"/>
      <c r="Z3" s="1195" t="s">
        <v>1331</v>
      </c>
      <c r="AA3" s="1195"/>
    </row>
    <row r="4" spans="1:27" ht="30.75" customHeight="1" thickTop="1">
      <c r="A4" s="1181" t="s">
        <v>40</v>
      </c>
      <c r="B4" s="1181"/>
      <c r="C4" s="1181" t="s">
        <v>446</v>
      </c>
      <c r="D4" s="1181"/>
      <c r="E4" s="1181" t="s">
        <v>447</v>
      </c>
      <c r="F4" s="1181"/>
      <c r="G4" s="1181" t="s">
        <v>445</v>
      </c>
      <c r="H4" s="1181"/>
      <c r="I4" s="1196" t="s">
        <v>448</v>
      </c>
      <c r="J4" s="1196"/>
      <c r="K4" s="1181" t="s">
        <v>449</v>
      </c>
      <c r="L4" s="1181"/>
      <c r="M4" s="1181"/>
      <c r="N4" s="1181"/>
      <c r="O4" s="1181" t="s">
        <v>450</v>
      </c>
      <c r="P4" s="1181"/>
      <c r="Q4" s="1181"/>
      <c r="R4" s="1181"/>
      <c r="S4" s="1181"/>
      <c r="T4" s="1181"/>
      <c r="U4" s="1181" t="s">
        <v>424</v>
      </c>
      <c r="V4" s="1181"/>
      <c r="W4" s="317" t="s">
        <v>32</v>
      </c>
      <c r="X4" s="317"/>
      <c r="Y4" s="317"/>
      <c r="Z4" s="1307" t="s">
        <v>174</v>
      </c>
      <c r="AA4" s="1307"/>
    </row>
    <row r="5" spans="1:27" ht="31.5" customHeight="1">
      <c r="A5" s="1189"/>
      <c r="B5" s="1189"/>
      <c r="C5" s="1454" t="s">
        <v>452</v>
      </c>
      <c r="D5" s="1454"/>
      <c r="E5" s="1454" t="s">
        <v>453</v>
      </c>
      <c r="F5" s="1454"/>
      <c r="G5" s="1454" t="s">
        <v>451</v>
      </c>
      <c r="H5" s="1454"/>
      <c r="I5" s="1454" t="s">
        <v>454</v>
      </c>
      <c r="J5" s="1454"/>
      <c r="K5" s="1455" t="s">
        <v>455</v>
      </c>
      <c r="L5" s="1455"/>
      <c r="M5" s="1455"/>
      <c r="N5" s="1455"/>
      <c r="O5" s="1455" t="s">
        <v>456</v>
      </c>
      <c r="P5" s="1455"/>
      <c r="Q5" s="1455"/>
      <c r="R5" s="1455"/>
      <c r="S5" s="1455"/>
      <c r="T5" s="1455"/>
      <c r="U5" s="1455" t="s">
        <v>457</v>
      </c>
      <c r="V5" s="1455"/>
      <c r="W5" s="1455" t="s">
        <v>175</v>
      </c>
      <c r="X5" s="1455"/>
      <c r="Y5" s="1455"/>
      <c r="Z5" s="1183"/>
      <c r="AA5" s="1183"/>
    </row>
    <row r="6" spans="1:27" ht="15.75" customHeight="1">
      <c r="A6" s="1189"/>
      <c r="B6" s="1189"/>
      <c r="C6" s="1189" t="s">
        <v>102</v>
      </c>
      <c r="D6" s="1189" t="s">
        <v>103</v>
      </c>
      <c r="E6" s="1189" t="s">
        <v>102</v>
      </c>
      <c r="F6" s="1189" t="s">
        <v>103</v>
      </c>
      <c r="G6" s="1189" t="s">
        <v>102</v>
      </c>
      <c r="H6" s="1189" t="s">
        <v>103</v>
      </c>
      <c r="I6" s="1189" t="s">
        <v>102</v>
      </c>
      <c r="J6" s="1189" t="s">
        <v>103</v>
      </c>
      <c r="K6" s="1189" t="s">
        <v>458</v>
      </c>
      <c r="L6" s="1189"/>
      <c r="M6" s="1189" t="s">
        <v>459</v>
      </c>
      <c r="N6" s="1189"/>
      <c r="O6" s="1189" t="s">
        <v>460</v>
      </c>
      <c r="P6" s="1189"/>
      <c r="Q6" s="1189" t="s">
        <v>461</v>
      </c>
      <c r="R6" s="1189"/>
      <c r="S6" s="1189" t="s">
        <v>462</v>
      </c>
      <c r="T6" s="1189"/>
      <c r="U6" s="1189" t="s">
        <v>102</v>
      </c>
      <c r="V6" s="1189" t="s">
        <v>103</v>
      </c>
      <c r="W6" s="1189" t="s">
        <v>102</v>
      </c>
      <c r="X6" s="1189" t="s">
        <v>103</v>
      </c>
      <c r="Y6" s="1189" t="s">
        <v>32</v>
      </c>
      <c r="Z6" s="1183"/>
      <c r="AA6" s="1183"/>
    </row>
    <row r="7" spans="1:27" ht="36" customHeight="1">
      <c r="A7" s="1189"/>
      <c r="B7" s="1189"/>
      <c r="C7" s="1189"/>
      <c r="D7" s="1189"/>
      <c r="E7" s="1189"/>
      <c r="F7" s="1189"/>
      <c r="G7" s="1189"/>
      <c r="H7" s="1189"/>
      <c r="I7" s="1189"/>
      <c r="J7" s="1189"/>
      <c r="K7" s="1183" t="s">
        <v>463</v>
      </c>
      <c r="L7" s="1183"/>
      <c r="M7" s="1198" t="s">
        <v>464</v>
      </c>
      <c r="N7" s="1198"/>
      <c r="O7" s="1183" t="s">
        <v>465</v>
      </c>
      <c r="P7" s="1183"/>
      <c r="Q7" s="1183" t="s">
        <v>466</v>
      </c>
      <c r="R7" s="1183"/>
      <c r="S7" s="1183" t="s">
        <v>467</v>
      </c>
      <c r="T7" s="1183"/>
      <c r="U7" s="1189"/>
      <c r="V7" s="1189"/>
      <c r="W7" s="1189"/>
      <c r="X7" s="1189"/>
      <c r="Y7" s="1189"/>
      <c r="Z7" s="1183"/>
      <c r="AA7" s="1183"/>
    </row>
    <row r="8" spans="1:27" ht="16.5" customHeight="1">
      <c r="A8" s="1189"/>
      <c r="B8" s="1189"/>
      <c r="C8" s="1189"/>
      <c r="D8" s="1189"/>
      <c r="E8" s="1189"/>
      <c r="F8" s="1189"/>
      <c r="G8" s="1189"/>
      <c r="H8" s="1189"/>
      <c r="I8" s="1189"/>
      <c r="J8" s="1189"/>
      <c r="K8" s="321" t="s">
        <v>374</v>
      </c>
      <c r="L8" s="321" t="s">
        <v>103</v>
      </c>
      <c r="M8" s="321" t="s">
        <v>102</v>
      </c>
      <c r="N8" s="321" t="s">
        <v>103</v>
      </c>
      <c r="O8" s="321" t="s">
        <v>102</v>
      </c>
      <c r="P8" s="321" t="s">
        <v>103</v>
      </c>
      <c r="Q8" s="321" t="s">
        <v>102</v>
      </c>
      <c r="R8" s="321" t="s">
        <v>103</v>
      </c>
      <c r="S8" s="321" t="s">
        <v>102</v>
      </c>
      <c r="T8" s="321" t="s">
        <v>103</v>
      </c>
      <c r="U8" s="1189"/>
      <c r="V8" s="1189"/>
      <c r="W8" s="1189"/>
      <c r="X8" s="1189"/>
      <c r="Y8" s="1189"/>
      <c r="Z8" s="1183"/>
      <c r="AA8" s="1183"/>
    </row>
    <row r="9" spans="1:27" s="444" customFormat="1" ht="39.75" customHeight="1" thickBot="1">
      <c r="A9" s="1189"/>
      <c r="B9" s="1189"/>
      <c r="C9" s="980" t="s">
        <v>352</v>
      </c>
      <c r="D9" s="980" t="s">
        <v>353</v>
      </c>
      <c r="E9" s="980" t="s">
        <v>352</v>
      </c>
      <c r="F9" s="980" t="s">
        <v>353</v>
      </c>
      <c r="G9" s="980" t="s">
        <v>352</v>
      </c>
      <c r="H9" s="980" t="s">
        <v>353</v>
      </c>
      <c r="I9" s="980" t="s">
        <v>352</v>
      </c>
      <c r="J9" s="980" t="s">
        <v>353</v>
      </c>
      <c r="K9" s="980" t="s">
        <v>352</v>
      </c>
      <c r="L9" s="980" t="s">
        <v>353</v>
      </c>
      <c r="M9" s="980" t="s">
        <v>352</v>
      </c>
      <c r="N9" s="980" t="s">
        <v>353</v>
      </c>
      <c r="O9" s="980" t="s">
        <v>352</v>
      </c>
      <c r="P9" s="980" t="s">
        <v>353</v>
      </c>
      <c r="Q9" s="980" t="s">
        <v>352</v>
      </c>
      <c r="R9" s="980" t="s">
        <v>353</v>
      </c>
      <c r="S9" s="980" t="s">
        <v>352</v>
      </c>
      <c r="T9" s="980" t="s">
        <v>353</v>
      </c>
      <c r="U9" s="980" t="s">
        <v>352</v>
      </c>
      <c r="V9" s="980" t="s">
        <v>353</v>
      </c>
      <c r="W9" s="980" t="s">
        <v>352</v>
      </c>
      <c r="X9" s="980" t="s">
        <v>353</v>
      </c>
      <c r="Y9" s="980" t="s">
        <v>175</v>
      </c>
      <c r="Z9" s="1183"/>
      <c r="AA9" s="1183"/>
    </row>
    <row r="10" spans="1:27" ht="18.75" customHeight="1">
      <c r="A10" s="446" t="s">
        <v>52</v>
      </c>
      <c r="B10" s="446"/>
      <c r="C10" s="447">
        <v>0</v>
      </c>
      <c r="D10" s="447">
        <v>0</v>
      </c>
      <c r="E10" s="447">
        <v>0</v>
      </c>
      <c r="F10" s="447">
        <v>0</v>
      </c>
      <c r="G10" s="447">
        <v>0</v>
      </c>
      <c r="H10" s="447">
        <v>0</v>
      </c>
      <c r="I10" s="447">
        <v>0</v>
      </c>
      <c r="J10" s="447">
        <v>0</v>
      </c>
      <c r="K10" s="447">
        <v>0</v>
      </c>
      <c r="L10" s="447">
        <v>0</v>
      </c>
      <c r="M10" s="447">
        <v>0</v>
      </c>
      <c r="N10" s="447">
        <v>0</v>
      </c>
      <c r="O10" s="447">
        <v>0</v>
      </c>
      <c r="P10" s="447">
        <v>0</v>
      </c>
      <c r="Q10" s="447">
        <v>0</v>
      </c>
      <c r="R10" s="447">
        <v>0</v>
      </c>
      <c r="S10" s="447">
        <v>0</v>
      </c>
      <c r="T10" s="447">
        <v>0</v>
      </c>
      <c r="U10" s="447">
        <v>0</v>
      </c>
      <c r="V10" s="447">
        <v>0</v>
      </c>
      <c r="W10" s="448">
        <f>SUM(C10,E10,G10,I10,K10,M10,O10,Q10,S10,U10)</f>
        <v>0</v>
      </c>
      <c r="X10" s="448">
        <f>SUM(D10,F10,H10,J10,L10,N10,P10,R10,T10,V10)</f>
        <v>0</v>
      </c>
      <c r="Y10" s="448">
        <f>SUM(W10:X10)</f>
        <v>0</v>
      </c>
      <c r="Z10" s="1058" t="s">
        <v>671</v>
      </c>
      <c r="AA10" s="1058"/>
    </row>
    <row r="11" spans="1:27" ht="18.75" customHeight="1">
      <c r="A11" s="1182" t="s">
        <v>53</v>
      </c>
      <c r="B11" s="1182"/>
      <c r="C11" s="415">
        <v>0</v>
      </c>
      <c r="D11" s="415">
        <v>0</v>
      </c>
      <c r="E11" s="329">
        <v>0</v>
      </c>
      <c r="F11" s="329">
        <v>0</v>
      </c>
      <c r="G11" s="329">
        <v>0</v>
      </c>
      <c r="H11" s="329">
        <v>0</v>
      </c>
      <c r="I11" s="329">
        <v>0</v>
      </c>
      <c r="J11" s="329">
        <v>0</v>
      </c>
      <c r="K11" s="329">
        <v>0</v>
      </c>
      <c r="L11" s="329">
        <v>0</v>
      </c>
      <c r="M11" s="329">
        <v>0</v>
      </c>
      <c r="N11" s="329">
        <v>0</v>
      </c>
      <c r="O11" s="329">
        <v>0</v>
      </c>
      <c r="P11" s="329">
        <v>0</v>
      </c>
      <c r="Q11" s="329">
        <v>0</v>
      </c>
      <c r="R11" s="329">
        <v>0</v>
      </c>
      <c r="S11" s="329">
        <v>0</v>
      </c>
      <c r="T11" s="329">
        <v>0</v>
      </c>
      <c r="U11" s="329">
        <v>0</v>
      </c>
      <c r="V11" s="329">
        <v>0</v>
      </c>
      <c r="W11" s="415">
        <f t="shared" ref="W11:W29" si="0">SUM(C11,E11,G11,I11,K11,M11,O11,Q11,S11,U11)</f>
        <v>0</v>
      </c>
      <c r="X11" s="415">
        <f t="shared" ref="X11:X29" si="1">SUM(D11,F11,H11,J11,L11,N11,P11,R11,T11,V11)</f>
        <v>0</v>
      </c>
      <c r="Y11" s="415">
        <f t="shared" ref="Y11:Y30" si="2">SUM(W11:X11)</f>
        <v>0</v>
      </c>
      <c r="Z11" s="1059" t="s">
        <v>302</v>
      </c>
      <c r="AA11" s="1059"/>
    </row>
    <row r="12" spans="1:27" ht="18.75" customHeight="1">
      <c r="A12" s="1182" t="s">
        <v>54</v>
      </c>
      <c r="B12" s="1182"/>
      <c r="C12" s="415">
        <v>0</v>
      </c>
      <c r="D12" s="415">
        <v>0</v>
      </c>
      <c r="E12" s="329">
        <v>0</v>
      </c>
      <c r="F12" s="329">
        <v>21</v>
      </c>
      <c r="G12" s="329">
        <v>0</v>
      </c>
      <c r="H12" s="329">
        <v>0</v>
      </c>
      <c r="I12" s="329">
        <v>0</v>
      </c>
      <c r="J12" s="329">
        <v>0</v>
      </c>
      <c r="K12" s="329">
        <v>0</v>
      </c>
      <c r="L12" s="329">
        <v>0</v>
      </c>
      <c r="M12" s="329">
        <v>0</v>
      </c>
      <c r="N12" s="329">
        <v>0</v>
      </c>
      <c r="O12" s="329">
        <v>0</v>
      </c>
      <c r="P12" s="329">
        <v>0</v>
      </c>
      <c r="Q12" s="329">
        <v>0</v>
      </c>
      <c r="R12" s="329">
        <v>0</v>
      </c>
      <c r="S12" s="329">
        <v>0</v>
      </c>
      <c r="T12" s="329">
        <v>0</v>
      </c>
      <c r="U12" s="329">
        <v>0</v>
      </c>
      <c r="V12" s="329">
        <v>0</v>
      </c>
      <c r="W12" s="415">
        <f t="shared" si="0"/>
        <v>0</v>
      </c>
      <c r="X12" s="415">
        <f t="shared" si="1"/>
        <v>21</v>
      </c>
      <c r="Y12" s="415">
        <f t="shared" si="2"/>
        <v>21</v>
      </c>
      <c r="Z12" s="1056" t="s">
        <v>184</v>
      </c>
      <c r="AA12" s="1056"/>
    </row>
    <row r="13" spans="1:27" ht="18.75" customHeight="1">
      <c r="A13" s="1182" t="s">
        <v>55</v>
      </c>
      <c r="B13" s="1182"/>
      <c r="C13" s="415">
        <v>0</v>
      </c>
      <c r="D13" s="415">
        <v>0</v>
      </c>
      <c r="E13" s="329">
        <v>9</v>
      </c>
      <c r="F13" s="329">
        <v>18</v>
      </c>
      <c r="G13" s="329">
        <v>0</v>
      </c>
      <c r="H13" s="329">
        <v>0</v>
      </c>
      <c r="I13" s="329">
        <v>0</v>
      </c>
      <c r="J13" s="329">
        <v>0</v>
      </c>
      <c r="K13" s="329">
        <v>0</v>
      </c>
      <c r="L13" s="329">
        <v>0</v>
      </c>
      <c r="M13" s="329">
        <v>0</v>
      </c>
      <c r="N13" s="329">
        <v>0</v>
      </c>
      <c r="O13" s="329">
        <v>0</v>
      </c>
      <c r="P13" s="329">
        <v>0</v>
      </c>
      <c r="Q13" s="329">
        <v>0</v>
      </c>
      <c r="R13" s="329">
        <v>0</v>
      </c>
      <c r="S13" s="329">
        <v>0</v>
      </c>
      <c r="T13" s="329">
        <v>0</v>
      </c>
      <c r="U13" s="329">
        <v>0</v>
      </c>
      <c r="V13" s="329">
        <v>0</v>
      </c>
      <c r="W13" s="415">
        <f t="shared" si="0"/>
        <v>9</v>
      </c>
      <c r="X13" s="415">
        <f t="shared" si="1"/>
        <v>18</v>
      </c>
      <c r="Y13" s="415">
        <f t="shared" si="2"/>
        <v>27</v>
      </c>
      <c r="Z13" s="1056" t="s">
        <v>185</v>
      </c>
      <c r="AA13" s="1056"/>
    </row>
    <row r="14" spans="1:27" ht="18.75" customHeight="1">
      <c r="A14" s="1086" t="s">
        <v>299</v>
      </c>
      <c r="B14" s="410" t="s">
        <v>282</v>
      </c>
      <c r="C14" s="415">
        <v>0</v>
      </c>
      <c r="D14" s="415">
        <v>0</v>
      </c>
      <c r="E14" s="329">
        <v>0</v>
      </c>
      <c r="F14" s="329">
        <v>5</v>
      </c>
      <c r="G14" s="329">
        <v>0</v>
      </c>
      <c r="H14" s="329">
        <v>2</v>
      </c>
      <c r="I14" s="329">
        <v>0</v>
      </c>
      <c r="J14" s="329">
        <v>0</v>
      </c>
      <c r="K14" s="329">
        <v>0</v>
      </c>
      <c r="L14" s="329">
        <v>4</v>
      </c>
      <c r="M14" s="329">
        <v>0</v>
      </c>
      <c r="N14" s="329">
        <v>0</v>
      </c>
      <c r="O14" s="329">
        <v>0</v>
      </c>
      <c r="P14" s="329">
        <v>0</v>
      </c>
      <c r="Q14" s="329">
        <v>0</v>
      </c>
      <c r="R14" s="329">
        <v>0</v>
      </c>
      <c r="S14" s="329">
        <v>0</v>
      </c>
      <c r="T14" s="329">
        <v>0</v>
      </c>
      <c r="U14" s="329">
        <v>0</v>
      </c>
      <c r="V14" s="329">
        <v>0</v>
      </c>
      <c r="W14" s="415">
        <f t="shared" si="0"/>
        <v>0</v>
      </c>
      <c r="X14" s="415">
        <f t="shared" si="1"/>
        <v>11</v>
      </c>
      <c r="Y14" s="415">
        <f t="shared" si="2"/>
        <v>11</v>
      </c>
      <c r="Z14" s="787" t="s">
        <v>306</v>
      </c>
      <c r="AA14" s="1061" t="s">
        <v>173</v>
      </c>
    </row>
    <row r="15" spans="1:27" ht="18.75" customHeight="1">
      <c r="A15" s="1086"/>
      <c r="B15" s="410" t="s">
        <v>283</v>
      </c>
      <c r="C15" s="415">
        <v>0</v>
      </c>
      <c r="D15" s="415">
        <v>0</v>
      </c>
      <c r="E15" s="329">
        <v>0</v>
      </c>
      <c r="F15" s="329">
        <v>9</v>
      </c>
      <c r="G15" s="329">
        <v>0</v>
      </c>
      <c r="H15" s="329">
        <v>2</v>
      </c>
      <c r="I15" s="329">
        <v>0</v>
      </c>
      <c r="J15" s="329">
        <v>0</v>
      </c>
      <c r="K15" s="329">
        <v>0</v>
      </c>
      <c r="L15" s="329">
        <v>14</v>
      </c>
      <c r="M15" s="329">
        <v>0</v>
      </c>
      <c r="N15" s="329">
        <v>4</v>
      </c>
      <c r="O15" s="329">
        <v>0</v>
      </c>
      <c r="P15" s="329">
        <v>0</v>
      </c>
      <c r="Q15" s="329">
        <v>0</v>
      </c>
      <c r="R15" s="329">
        <v>0</v>
      </c>
      <c r="S15" s="329">
        <v>0</v>
      </c>
      <c r="T15" s="329">
        <v>0</v>
      </c>
      <c r="U15" s="329">
        <v>0</v>
      </c>
      <c r="V15" s="329">
        <v>0</v>
      </c>
      <c r="W15" s="415">
        <f t="shared" si="0"/>
        <v>0</v>
      </c>
      <c r="X15" s="415">
        <f t="shared" si="1"/>
        <v>29</v>
      </c>
      <c r="Y15" s="415">
        <f t="shared" si="2"/>
        <v>29</v>
      </c>
      <c r="Z15" s="787" t="s">
        <v>307</v>
      </c>
      <c r="AA15" s="1061"/>
    </row>
    <row r="16" spans="1:27" ht="18.75" customHeight="1">
      <c r="A16" s="1086"/>
      <c r="B16" s="410" t="s">
        <v>284</v>
      </c>
      <c r="C16" s="415">
        <v>0</v>
      </c>
      <c r="D16" s="415">
        <v>0</v>
      </c>
      <c r="E16" s="329">
        <v>21</v>
      </c>
      <c r="F16" s="329">
        <v>18</v>
      </c>
      <c r="G16" s="329">
        <v>2</v>
      </c>
      <c r="H16" s="329">
        <v>0</v>
      </c>
      <c r="I16" s="329">
        <v>0</v>
      </c>
      <c r="J16" s="329">
        <v>0</v>
      </c>
      <c r="K16" s="329">
        <v>4</v>
      </c>
      <c r="L16" s="329">
        <v>9</v>
      </c>
      <c r="M16" s="329">
        <v>0</v>
      </c>
      <c r="N16" s="329">
        <v>1</v>
      </c>
      <c r="O16" s="329">
        <v>0</v>
      </c>
      <c r="P16" s="329">
        <v>0</v>
      </c>
      <c r="Q16" s="329">
        <v>0</v>
      </c>
      <c r="R16" s="329">
        <v>0</v>
      </c>
      <c r="S16" s="329">
        <v>0</v>
      </c>
      <c r="T16" s="329">
        <v>0</v>
      </c>
      <c r="U16" s="329">
        <v>0</v>
      </c>
      <c r="V16" s="329">
        <v>0</v>
      </c>
      <c r="W16" s="415">
        <f t="shared" si="0"/>
        <v>27</v>
      </c>
      <c r="X16" s="415">
        <f t="shared" si="1"/>
        <v>28</v>
      </c>
      <c r="Y16" s="415">
        <f t="shared" si="2"/>
        <v>55</v>
      </c>
      <c r="Z16" s="787" t="s">
        <v>308</v>
      </c>
      <c r="AA16" s="1061"/>
    </row>
    <row r="17" spans="1:27" ht="18.75" customHeight="1">
      <c r="A17" s="1086"/>
      <c r="B17" s="410" t="s">
        <v>279</v>
      </c>
      <c r="C17" s="415">
        <v>0</v>
      </c>
      <c r="D17" s="415">
        <v>0</v>
      </c>
      <c r="E17" s="329">
        <v>0</v>
      </c>
      <c r="F17" s="329">
        <v>0</v>
      </c>
      <c r="G17" s="329">
        <v>0</v>
      </c>
      <c r="H17" s="329">
        <v>0</v>
      </c>
      <c r="I17" s="329">
        <v>0</v>
      </c>
      <c r="J17" s="329">
        <v>0</v>
      </c>
      <c r="K17" s="329">
        <v>0</v>
      </c>
      <c r="L17" s="329">
        <v>0</v>
      </c>
      <c r="M17" s="329">
        <v>0</v>
      </c>
      <c r="N17" s="329">
        <v>0</v>
      </c>
      <c r="O17" s="329">
        <v>0</v>
      </c>
      <c r="P17" s="329">
        <v>0</v>
      </c>
      <c r="Q17" s="329">
        <v>0</v>
      </c>
      <c r="R17" s="329">
        <v>0</v>
      </c>
      <c r="S17" s="329">
        <v>0</v>
      </c>
      <c r="T17" s="329">
        <v>0</v>
      </c>
      <c r="U17" s="329">
        <v>0</v>
      </c>
      <c r="V17" s="329">
        <v>0</v>
      </c>
      <c r="W17" s="415">
        <f t="shared" si="0"/>
        <v>0</v>
      </c>
      <c r="X17" s="415">
        <f t="shared" si="1"/>
        <v>0</v>
      </c>
      <c r="Y17" s="415">
        <f t="shared" si="2"/>
        <v>0</v>
      </c>
      <c r="Z17" s="787" t="s">
        <v>309</v>
      </c>
      <c r="AA17" s="1061"/>
    </row>
    <row r="18" spans="1:27" ht="18.75" customHeight="1">
      <c r="A18" s="1086"/>
      <c r="B18" s="410" t="s">
        <v>280</v>
      </c>
      <c r="C18" s="415">
        <v>0</v>
      </c>
      <c r="D18" s="415">
        <v>0</v>
      </c>
      <c r="E18" s="329">
        <v>4</v>
      </c>
      <c r="F18" s="329">
        <v>20</v>
      </c>
      <c r="G18" s="329">
        <v>1</v>
      </c>
      <c r="H18" s="329">
        <v>0</v>
      </c>
      <c r="I18" s="329">
        <v>0</v>
      </c>
      <c r="J18" s="329">
        <v>0</v>
      </c>
      <c r="K18" s="329">
        <v>2</v>
      </c>
      <c r="L18" s="329">
        <v>0</v>
      </c>
      <c r="M18" s="329">
        <v>0</v>
      </c>
      <c r="N18" s="329">
        <v>0</v>
      </c>
      <c r="O18" s="329">
        <v>0</v>
      </c>
      <c r="P18" s="329">
        <v>0</v>
      </c>
      <c r="Q18" s="329">
        <v>0</v>
      </c>
      <c r="R18" s="329">
        <v>0</v>
      </c>
      <c r="S18" s="329">
        <v>0</v>
      </c>
      <c r="T18" s="329">
        <v>0</v>
      </c>
      <c r="U18" s="329">
        <v>0</v>
      </c>
      <c r="V18" s="329">
        <v>0</v>
      </c>
      <c r="W18" s="415">
        <f t="shared" si="0"/>
        <v>7</v>
      </c>
      <c r="X18" s="415">
        <f t="shared" si="1"/>
        <v>20</v>
      </c>
      <c r="Y18" s="415">
        <f t="shared" si="2"/>
        <v>27</v>
      </c>
      <c r="Z18" s="787" t="s">
        <v>310</v>
      </c>
      <c r="AA18" s="1061"/>
    </row>
    <row r="19" spans="1:27" ht="18.75" customHeight="1">
      <c r="A19" s="1086"/>
      <c r="B19" s="410" t="s">
        <v>281</v>
      </c>
      <c r="C19" s="415">
        <v>0</v>
      </c>
      <c r="D19" s="415">
        <v>0</v>
      </c>
      <c r="E19" s="329">
        <v>7</v>
      </c>
      <c r="F19" s="329">
        <v>25</v>
      </c>
      <c r="G19" s="329">
        <v>0</v>
      </c>
      <c r="H19" s="329">
        <v>0</v>
      </c>
      <c r="I19" s="329">
        <v>1</v>
      </c>
      <c r="J19" s="329">
        <v>3</v>
      </c>
      <c r="K19" s="329">
        <v>0</v>
      </c>
      <c r="L19" s="329">
        <v>1</v>
      </c>
      <c r="M19" s="329">
        <v>0</v>
      </c>
      <c r="N19" s="329">
        <v>4</v>
      </c>
      <c r="O19" s="329">
        <v>0</v>
      </c>
      <c r="P19" s="329">
        <v>1</v>
      </c>
      <c r="Q19" s="329">
        <v>0</v>
      </c>
      <c r="R19" s="329">
        <v>0</v>
      </c>
      <c r="S19" s="329">
        <v>0</v>
      </c>
      <c r="T19" s="329">
        <v>0</v>
      </c>
      <c r="U19" s="329">
        <v>0</v>
      </c>
      <c r="V19" s="329">
        <v>0</v>
      </c>
      <c r="W19" s="415">
        <f t="shared" si="0"/>
        <v>8</v>
      </c>
      <c r="X19" s="415">
        <f t="shared" si="1"/>
        <v>34</v>
      </c>
      <c r="Y19" s="415">
        <f t="shared" si="2"/>
        <v>42</v>
      </c>
      <c r="Z19" s="787" t="s">
        <v>311</v>
      </c>
      <c r="AA19" s="1061"/>
    </row>
    <row r="20" spans="1:27" ht="18.75" customHeight="1">
      <c r="A20" s="1081" t="s">
        <v>63</v>
      </c>
      <c r="B20" s="1081"/>
      <c r="C20" s="415">
        <v>0</v>
      </c>
      <c r="D20" s="415">
        <v>0</v>
      </c>
      <c r="E20" s="408">
        <v>0</v>
      </c>
      <c r="F20" s="408">
        <v>0</v>
      </c>
      <c r="G20" s="408">
        <v>0</v>
      </c>
      <c r="H20" s="408">
        <v>0</v>
      </c>
      <c r="I20" s="78">
        <v>0</v>
      </c>
      <c r="J20" s="408">
        <v>0</v>
      </c>
      <c r="K20" s="408">
        <v>0</v>
      </c>
      <c r="L20" s="78">
        <v>0</v>
      </c>
      <c r="M20" s="408">
        <v>0</v>
      </c>
      <c r="N20" s="408">
        <v>0</v>
      </c>
      <c r="O20" s="408">
        <v>0</v>
      </c>
      <c r="P20" s="251">
        <v>0</v>
      </c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415">
        <f t="shared" si="0"/>
        <v>0</v>
      </c>
      <c r="X20" s="415">
        <f t="shared" si="1"/>
        <v>0</v>
      </c>
      <c r="Y20" s="415">
        <f t="shared" si="2"/>
        <v>0</v>
      </c>
      <c r="Z20" s="1056" t="s">
        <v>297</v>
      </c>
      <c r="AA20" s="1056"/>
    </row>
    <row r="21" spans="1:27" ht="18.75" customHeight="1">
      <c r="A21" s="1182" t="s">
        <v>64</v>
      </c>
      <c r="B21" s="1182"/>
      <c r="C21" s="415">
        <v>0</v>
      </c>
      <c r="D21" s="415">
        <v>0</v>
      </c>
      <c r="E21" s="329">
        <v>8</v>
      </c>
      <c r="F21" s="329">
        <v>18</v>
      </c>
      <c r="G21" s="329">
        <v>0</v>
      </c>
      <c r="H21" s="329">
        <v>1</v>
      </c>
      <c r="I21" s="329">
        <v>0</v>
      </c>
      <c r="J21" s="329">
        <v>0</v>
      </c>
      <c r="K21" s="329">
        <v>1</v>
      </c>
      <c r="L21" s="329">
        <v>2</v>
      </c>
      <c r="M21" s="329">
        <v>0</v>
      </c>
      <c r="N21" s="329">
        <v>0</v>
      </c>
      <c r="O21" s="329">
        <v>0</v>
      </c>
      <c r="P21" s="329">
        <v>0</v>
      </c>
      <c r="Q21" s="329">
        <v>0</v>
      </c>
      <c r="R21" s="329">
        <v>0</v>
      </c>
      <c r="S21" s="329">
        <v>0</v>
      </c>
      <c r="T21" s="329">
        <v>0</v>
      </c>
      <c r="U21" s="329">
        <v>0</v>
      </c>
      <c r="V21" s="329">
        <v>0</v>
      </c>
      <c r="W21" s="415">
        <f t="shared" si="0"/>
        <v>9</v>
      </c>
      <c r="X21" s="415">
        <f t="shared" si="1"/>
        <v>21</v>
      </c>
      <c r="Y21" s="415">
        <f t="shared" si="2"/>
        <v>30</v>
      </c>
      <c r="Z21" s="1056" t="s">
        <v>186</v>
      </c>
      <c r="AA21" s="1056"/>
    </row>
    <row r="22" spans="1:27" ht="18.75" customHeight="1">
      <c r="A22" s="1182" t="s">
        <v>65</v>
      </c>
      <c r="B22" s="1182"/>
      <c r="C22" s="415">
        <v>0</v>
      </c>
      <c r="D22" s="415">
        <v>0</v>
      </c>
      <c r="E22" s="329">
        <v>0</v>
      </c>
      <c r="F22" s="329">
        <v>18</v>
      </c>
      <c r="G22" s="329">
        <v>0</v>
      </c>
      <c r="H22" s="329">
        <v>0</v>
      </c>
      <c r="I22" s="329">
        <v>0</v>
      </c>
      <c r="J22" s="329">
        <v>0</v>
      </c>
      <c r="K22" s="329">
        <v>0</v>
      </c>
      <c r="L22" s="329">
        <v>0</v>
      </c>
      <c r="M22" s="329">
        <v>0</v>
      </c>
      <c r="N22" s="329">
        <v>1</v>
      </c>
      <c r="O22" s="329">
        <v>0</v>
      </c>
      <c r="P22" s="329">
        <v>0</v>
      </c>
      <c r="Q22" s="329">
        <v>0</v>
      </c>
      <c r="R22" s="329">
        <v>0</v>
      </c>
      <c r="S22" s="329">
        <v>0</v>
      </c>
      <c r="T22" s="329">
        <v>0</v>
      </c>
      <c r="U22" s="329">
        <v>0</v>
      </c>
      <c r="V22" s="329">
        <v>0</v>
      </c>
      <c r="W22" s="415">
        <f t="shared" si="0"/>
        <v>0</v>
      </c>
      <c r="X22" s="415">
        <f t="shared" si="1"/>
        <v>19</v>
      </c>
      <c r="Y22" s="415">
        <f t="shared" si="2"/>
        <v>19</v>
      </c>
      <c r="Z22" s="1056" t="s">
        <v>187</v>
      </c>
      <c r="AA22" s="1056"/>
    </row>
    <row r="23" spans="1:27" ht="18.75" customHeight="1">
      <c r="A23" s="1182" t="s">
        <v>66</v>
      </c>
      <c r="B23" s="1182"/>
      <c r="C23" s="415">
        <v>0</v>
      </c>
      <c r="D23" s="415">
        <v>0</v>
      </c>
      <c r="E23" s="329">
        <v>14</v>
      </c>
      <c r="F23" s="329">
        <v>33</v>
      </c>
      <c r="G23" s="329">
        <v>1</v>
      </c>
      <c r="H23" s="329">
        <v>0</v>
      </c>
      <c r="I23" s="329">
        <v>0</v>
      </c>
      <c r="J23" s="329">
        <v>0</v>
      </c>
      <c r="K23" s="329">
        <v>10</v>
      </c>
      <c r="L23" s="329">
        <v>7</v>
      </c>
      <c r="M23" s="329">
        <v>4</v>
      </c>
      <c r="N23" s="329">
        <v>0</v>
      </c>
      <c r="O23" s="329">
        <v>0</v>
      </c>
      <c r="P23" s="329">
        <v>0</v>
      </c>
      <c r="Q23" s="329">
        <v>0</v>
      </c>
      <c r="R23" s="329">
        <v>0</v>
      </c>
      <c r="S23" s="329">
        <v>0</v>
      </c>
      <c r="T23" s="329">
        <v>0</v>
      </c>
      <c r="U23" s="329">
        <v>0</v>
      </c>
      <c r="V23" s="329">
        <v>0</v>
      </c>
      <c r="W23" s="415">
        <f t="shared" si="0"/>
        <v>29</v>
      </c>
      <c r="X23" s="415">
        <f t="shared" si="1"/>
        <v>40</v>
      </c>
      <c r="Y23" s="415">
        <f t="shared" si="2"/>
        <v>69</v>
      </c>
      <c r="Z23" s="1056" t="s">
        <v>303</v>
      </c>
      <c r="AA23" s="1056"/>
    </row>
    <row r="24" spans="1:27" ht="18.75" customHeight="1">
      <c r="A24" s="1182" t="s">
        <v>134</v>
      </c>
      <c r="B24" s="1182"/>
      <c r="C24" s="415">
        <v>0</v>
      </c>
      <c r="D24" s="415">
        <v>1</v>
      </c>
      <c r="E24" s="329">
        <v>17</v>
      </c>
      <c r="F24" s="329">
        <v>21</v>
      </c>
      <c r="G24" s="329">
        <v>1</v>
      </c>
      <c r="H24" s="329">
        <v>0</v>
      </c>
      <c r="I24" s="329">
        <v>1</v>
      </c>
      <c r="J24" s="329">
        <v>0</v>
      </c>
      <c r="K24" s="329">
        <v>2</v>
      </c>
      <c r="L24" s="329">
        <v>6</v>
      </c>
      <c r="M24" s="329">
        <v>0</v>
      </c>
      <c r="N24" s="329">
        <v>0</v>
      </c>
      <c r="O24" s="329">
        <v>0</v>
      </c>
      <c r="P24" s="329">
        <v>0</v>
      </c>
      <c r="Q24" s="329">
        <v>0</v>
      </c>
      <c r="R24" s="329">
        <v>0</v>
      </c>
      <c r="S24" s="329">
        <v>0</v>
      </c>
      <c r="T24" s="329">
        <v>0</v>
      </c>
      <c r="U24" s="329">
        <v>0</v>
      </c>
      <c r="V24" s="329">
        <v>0</v>
      </c>
      <c r="W24" s="415">
        <f t="shared" si="0"/>
        <v>21</v>
      </c>
      <c r="X24" s="415">
        <f t="shared" si="1"/>
        <v>28</v>
      </c>
      <c r="Y24" s="415">
        <f t="shared" si="2"/>
        <v>49</v>
      </c>
      <c r="Z24" s="1056" t="s">
        <v>304</v>
      </c>
      <c r="AA24" s="1056"/>
    </row>
    <row r="25" spans="1:27" ht="18.75" customHeight="1">
      <c r="A25" s="1182" t="s">
        <v>68</v>
      </c>
      <c r="B25" s="1182"/>
      <c r="C25" s="415">
        <v>0</v>
      </c>
      <c r="D25" s="415">
        <v>0</v>
      </c>
      <c r="E25" s="329">
        <v>0</v>
      </c>
      <c r="F25" s="329">
        <v>9</v>
      </c>
      <c r="G25" s="329">
        <v>0</v>
      </c>
      <c r="H25" s="329">
        <v>0</v>
      </c>
      <c r="I25" s="329">
        <v>0</v>
      </c>
      <c r="J25" s="329">
        <v>0</v>
      </c>
      <c r="K25" s="329">
        <v>0</v>
      </c>
      <c r="L25" s="329">
        <v>0</v>
      </c>
      <c r="M25" s="329">
        <v>0</v>
      </c>
      <c r="N25" s="329">
        <v>0</v>
      </c>
      <c r="O25" s="329">
        <v>0</v>
      </c>
      <c r="P25" s="329">
        <v>0</v>
      </c>
      <c r="Q25" s="329">
        <v>0</v>
      </c>
      <c r="R25" s="329">
        <v>0</v>
      </c>
      <c r="S25" s="329">
        <v>0</v>
      </c>
      <c r="T25" s="329">
        <v>0</v>
      </c>
      <c r="U25" s="329">
        <v>0</v>
      </c>
      <c r="V25" s="329">
        <v>0</v>
      </c>
      <c r="W25" s="415">
        <f t="shared" si="0"/>
        <v>0</v>
      </c>
      <c r="X25" s="415">
        <f t="shared" si="1"/>
        <v>9</v>
      </c>
      <c r="Y25" s="415">
        <f t="shared" si="2"/>
        <v>9</v>
      </c>
      <c r="Z25" s="1056" t="s">
        <v>305</v>
      </c>
      <c r="AA25" s="1056"/>
    </row>
    <row r="26" spans="1:27" ht="18.75" customHeight="1">
      <c r="A26" s="1182" t="s">
        <v>69</v>
      </c>
      <c r="B26" s="1182"/>
      <c r="C26" s="415">
        <v>0</v>
      </c>
      <c r="D26" s="415">
        <v>13</v>
      </c>
      <c r="E26" s="329">
        <v>5</v>
      </c>
      <c r="F26" s="329">
        <v>1</v>
      </c>
      <c r="G26" s="329">
        <v>0</v>
      </c>
      <c r="H26" s="329">
        <v>1</v>
      </c>
      <c r="I26" s="329">
        <v>0</v>
      </c>
      <c r="J26" s="329">
        <v>0</v>
      </c>
      <c r="K26" s="329">
        <v>4</v>
      </c>
      <c r="L26" s="329">
        <v>2</v>
      </c>
      <c r="M26" s="329">
        <v>0</v>
      </c>
      <c r="N26" s="329">
        <v>0</v>
      </c>
      <c r="O26" s="329">
        <v>0</v>
      </c>
      <c r="P26" s="329">
        <v>0</v>
      </c>
      <c r="Q26" s="329">
        <v>0</v>
      </c>
      <c r="R26" s="329">
        <v>0</v>
      </c>
      <c r="S26" s="329">
        <v>0</v>
      </c>
      <c r="T26" s="329">
        <v>0</v>
      </c>
      <c r="U26" s="329">
        <v>0</v>
      </c>
      <c r="V26" s="329">
        <v>0</v>
      </c>
      <c r="W26" s="415">
        <f t="shared" si="0"/>
        <v>9</v>
      </c>
      <c r="X26" s="415">
        <f t="shared" si="1"/>
        <v>17</v>
      </c>
      <c r="Y26" s="415">
        <f t="shared" si="2"/>
        <v>26</v>
      </c>
      <c r="Z26" s="1056" t="s">
        <v>191</v>
      </c>
      <c r="AA26" s="1056"/>
    </row>
    <row r="27" spans="1:27" ht="18.75" customHeight="1">
      <c r="A27" s="1182" t="s">
        <v>70</v>
      </c>
      <c r="B27" s="1182"/>
      <c r="C27" s="415">
        <v>0</v>
      </c>
      <c r="D27" s="415">
        <v>18</v>
      </c>
      <c r="E27" s="329">
        <v>0</v>
      </c>
      <c r="F27" s="329">
        <v>0</v>
      </c>
      <c r="G27" s="329">
        <v>0</v>
      </c>
      <c r="H27" s="329">
        <v>0</v>
      </c>
      <c r="I27" s="329">
        <v>0</v>
      </c>
      <c r="J27" s="329">
        <v>0</v>
      </c>
      <c r="K27" s="329">
        <v>0</v>
      </c>
      <c r="L27" s="329">
        <v>0</v>
      </c>
      <c r="M27" s="329">
        <v>0</v>
      </c>
      <c r="N27" s="329">
        <v>0</v>
      </c>
      <c r="O27" s="329">
        <v>0</v>
      </c>
      <c r="P27" s="329">
        <v>0</v>
      </c>
      <c r="Q27" s="329">
        <v>0</v>
      </c>
      <c r="R27" s="329">
        <v>0</v>
      </c>
      <c r="S27" s="329">
        <v>0</v>
      </c>
      <c r="T27" s="329">
        <v>0</v>
      </c>
      <c r="U27" s="329">
        <v>0</v>
      </c>
      <c r="V27" s="329">
        <v>0</v>
      </c>
      <c r="W27" s="415">
        <f t="shared" si="0"/>
        <v>0</v>
      </c>
      <c r="X27" s="415">
        <f t="shared" si="1"/>
        <v>18</v>
      </c>
      <c r="Y27" s="415">
        <f t="shared" si="2"/>
        <v>18</v>
      </c>
      <c r="Z27" s="1056" t="s">
        <v>192</v>
      </c>
      <c r="AA27" s="1056"/>
    </row>
    <row r="28" spans="1:27" ht="18.75" customHeight="1">
      <c r="A28" s="1182" t="s">
        <v>71</v>
      </c>
      <c r="B28" s="1182"/>
      <c r="C28" s="415">
        <v>0</v>
      </c>
      <c r="D28" s="415">
        <v>0</v>
      </c>
      <c r="E28" s="329">
        <v>12</v>
      </c>
      <c r="F28" s="329">
        <v>18</v>
      </c>
      <c r="G28" s="329">
        <v>0</v>
      </c>
      <c r="H28" s="329">
        <v>0</v>
      </c>
      <c r="I28" s="329">
        <v>0</v>
      </c>
      <c r="J28" s="329">
        <v>0</v>
      </c>
      <c r="K28" s="329">
        <v>0</v>
      </c>
      <c r="L28" s="329">
        <v>4</v>
      </c>
      <c r="M28" s="329">
        <v>0</v>
      </c>
      <c r="N28" s="329">
        <v>0</v>
      </c>
      <c r="O28" s="329">
        <v>0</v>
      </c>
      <c r="P28" s="329">
        <v>0</v>
      </c>
      <c r="Q28" s="329">
        <v>0</v>
      </c>
      <c r="R28" s="329">
        <v>0</v>
      </c>
      <c r="S28" s="329">
        <v>0</v>
      </c>
      <c r="T28" s="329">
        <v>0</v>
      </c>
      <c r="U28" s="329">
        <v>0</v>
      </c>
      <c r="V28" s="329">
        <v>0</v>
      </c>
      <c r="W28" s="415">
        <f t="shared" si="0"/>
        <v>12</v>
      </c>
      <c r="X28" s="415">
        <f t="shared" si="1"/>
        <v>22</v>
      </c>
      <c r="Y28" s="415">
        <f t="shared" si="2"/>
        <v>34</v>
      </c>
      <c r="Z28" s="1056" t="s">
        <v>193</v>
      </c>
      <c r="AA28" s="1056"/>
    </row>
    <row r="29" spans="1:27" ht="18.75" customHeight="1" thickBot="1">
      <c r="A29" s="1184" t="s">
        <v>72</v>
      </c>
      <c r="B29" s="1184"/>
      <c r="C29" s="449">
        <v>0</v>
      </c>
      <c r="D29" s="449">
        <v>0</v>
      </c>
      <c r="E29" s="450">
        <v>9</v>
      </c>
      <c r="F29" s="450">
        <v>22</v>
      </c>
      <c r="G29" s="450">
        <v>0</v>
      </c>
      <c r="H29" s="450">
        <v>0</v>
      </c>
      <c r="I29" s="450">
        <v>0</v>
      </c>
      <c r="J29" s="450">
        <v>0</v>
      </c>
      <c r="K29" s="450">
        <v>0</v>
      </c>
      <c r="L29" s="450">
        <v>0</v>
      </c>
      <c r="M29" s="450">
        <v>0</v>
      </c>
      <c r="N29" s="450">
        <v>1</v>
      </c>
      <c r="O29" s="450">
        <v>0</v>
      </c>
      <c r="P29" s="450">
        <v>0</v>
      </c>
      <c r="Q29" s="450">
        <v>0</v>
      </c>
      <c r="R29" s="450">
        <v>0</v>
      </c>
      <c r="S29" s="450">
        <v>0</v>
      </c>
      <c r="T29" s="450">
        <v>0</v>
      </c>
      <c r="U29" s="450">
        <v>0</v>
      </c>
      <c r="V29" s="450">
        <v>0</v>
      </c>
      <c r="W29" s="451">
        <f t="shared" si="0"/>
        <v>9</v>
      </c>
      <c r="X29" s="451">
        <f t="shared" si="1"/>
        <v>23</v>
      </c>
      <c r="Y29" s="451">
        <f t="shared" si="2"/>
        <v>32</v>
      </c>
      <c r="Z29" s="1185" t="s">
        <v>361</v>
      </c>
      <c r="AA29" s="1185"/>
    </row>
    <row r="30" spans="1:27" ht="18.75" customHeight="1" thickBot="1">
      <c r="A30" s="1186" t="s">
        <v>32</v>
      </c>
      <c r="B30" s="1186"/>
      <c r="C30" s="396">
        <f>SUM(C10:C29)</f>
        <v>0</v>
      </c>
      <c r="D30" s="396">
        <f t="shared" ref="D30:V30" si="3">SUM(D10:D29)</f>
        <v>32</v>
      </c>
      <c r="E30" s="396">
        <f t="shared" si="3"/>
        <v>106</v>
      </c>
      <c r="F30" s="396">
        <f t="shared" si="3"/>
        <v>256</v>
      </c>
      <c r="G30" s="396">
        <f t="shared" si="3"/>
        <v>5</v>
      </c>
      <c r="H30" s="396">
        <f t="shared" si="3"/>
        <v>6</v>
      </c>
      <c r="I30" s="396">
        <f t="shared" si="3"/>
        <v>2</v>
      </c>
      <c r="J30" s="396">
        <f t="shared" si="3"/>
        <v>3</v>
      </c>
      <c r="K30" s="396">
        <f t="shared" si="3"/>
        <v>23</v>
      </c>
      <c r="L30" s="396">
        <f t="shared" si="3"/>
        <v>49</v>
      </c>
      <c r="M30" s="396">
        <f t="shared" si="3"/>
        <v>4</v>
      </c>
      <c r="N30" s="396">
        <f t="shared" si="3"/>
        <v>11</v>
      </c>
      <c r="O30" s="396">
        <f t="shared" si="3"/>
        <v>0</v>
      </c>
      <c r="P30" s="396">
        <f t="shared" si="3"/>
        <v>1</v>
      </c>
      <c r="Q30" s="396">
        <f t="shared" si="3"/>
        <v>0</v>
      </c>
      <c r="R30" s="396">
        <f t="shared" si="3"/>
        <v>0</v>
      </c>
      <c r="S30" s="396">
        <f t="shared" si="3"/>
        <v>0</v>
      </c>
      <c r="T30" s="396">
        <f t="shared" si="3"/>
        <v>0</v>
      </c>
      <c r="U30" s="396">
        <f t="shared" si="3"/>
        <v>0</v>
      </c>
      <c r="V30" s="396">
        <f t="shared" si="3"/>
        <v>0</v>
      </c>
      <c r="W30" s="396">
        <f t="shared" ref="W30:X30" si="4">SUM(W10:W29)</f>
        <v>140</v>
      </c>
      <c r="X30" s="396">
        <f t="shared" si="4"/>
        <v>358</v>
      </c>
      <c r="Y30" s="395">
        <f t="shared" si="2"/>
        <v>498</v>
      </c>
      <c r="Z30" s="1187" t="s">
        <v>175</v>
      </c>
      <c r="AA30" s="1187"/>
    </row>
    <row r="31" spans="1:27" ht="16.5" thickTop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417"/>
      <c r="Z31" s="441"/>
      <c r="AA31" s="441"/>
    </row>
    <row r="32" spans="1:27" ht="15.75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417"/>
      <c r="Z32" s="441"/>
      <c r="AA32" s="441"/>
    </row>
    <row r="33" spans="3:27">
      <c r="Y33" s="392"/>
      <c r="Z33" s="441"/>
      <c r="AA33" s="441"/>
    </row>
    <row r="34" spans="3:27">
      <c r="Y34" s="392"/>
    </row>
    <row r="35" spans="3:27">
      <c r="Y35" s="392"/>
    </row>
    <row r="36" spans="3:27">
      <c r="Y36" s="392"/>
    </row>
    <row r="37" spans="3:27">
      <c r="Y37" s="392"/>
    </row>
    <row r="45" spans="3:27"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</row>
    <row r="46" spans="3:27"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</row>
    <row r="47" spans="3:27"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</row>
    <row r="48" spans="3:27"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</row>
  </sheetData>
  <protectedRanges>
    <protectedRange sqref="G20:N20" name="نطاق1"/>
  </protectedRanges>
  <mergeCells count="75">
    <mergeCell ref="A1:AA1"/>
    <mergeCell ref="A2:AA2"/>
    <mergeCell ref="A3:C3"/>
    <mergeCell ref="Z3:AA3"/>
    <mergeCell ref="A4:B9"/>
    <mergeCell ref="G4:H4"/>
    <mergeCell ref="C4:D4"/>
    <mergeCell ref="E4:F4"/>
    <mergeCell ref="I4:J4"/>
    <mergeCell ref="K4:N4"/>
    <mergeCell ref="O4:T4"/>
    <mergeCell ref="U4:V4"/>
    <mergeCell ref="Z4:AA9"/>
    <mergeCell ref="G5:H5"/>
    <mergeCell ref="C5:D5"/>
    <mergeCell ref="K5:N5"/>
    <mergeCell ref="O5:T5"/>
    <mergeCell ref="U6:U8"/>
    <mergeCell ref="U5:V5"/>
    <mergeCell ref="W5:Y5"/>
    <mergeCell ref="H6:H8"/>
    <mergeCell ref="I6:I8"/>
    <mergeCell ref="J6:J8"/>
    <mergeCell ref="E5:F5"/>
    <mergeCell ref="I5:J5"/>
    <mergeCell ref="C6:C8"/>
    <mergeCell ref="D6:D8"/>
    <mergeCell ref="E6:E8"/>
    <mergeCell ref="F6:F8"/>
    <mergeCell ref="G6:G8"/>
    <mergeCell ref="A13:B13"/>
    <mergeCell ref="Z13:AA13"/>
    <mergeCell ref="V6:V8"/>
    <mergeCell ref="W6:W8"/>
    <mergeCell ref="X6:X8"/>
    <mergeCell ref="Y6:Y8"/>
    <mergeCell ref="K7:L7"/>
    <mergeCell ref="M7:N7"/>
    <mergeCell ref="O7:P7"/>
    <mergeCell ref="Q7:R7"/>
    <mergeCell ref="S7:T7"/>
    <mergeCell ref="K6:L6"/>
    <mergeCell ref="M6:N6"/>
    <mergeCell ref="O6:P6"/>
    <mergeCell ref="Q6:R6"/>
    <mergeCell ref="S6:T6"/>
    <mergeCell ref="Z10:AA10"/>
    <mergeCell ref="A11:B11"/>
    <mergeCell ref="Z11:AA11"/>
    <mergeCell ref="A12:B12"/>
    <mergeCell ref="Z12:AA12"/>
    <mergeCell ref="A14:A19"/>
    <mergeCell ref="AA14:AA19"/>
    <mergeCell ref="A20:B20"/>
    <mergeCell ref="Z20:AA20"/>
    <mergeCell ref="A21:B21"/>
    <mergeCell ref="Z21:AA21"/>
    <mergeCell ref="A22:B22"/>
    <mergeCell ref="Z22:AA22"/>
    <mergeCell ref="A23:B23"/>
    <mergeCell ref="Z23:AA23"/>
    <mergeCell ref="A24:B24"/>
    <mergeCell ref="Z24:AA24"/>
    <mergeCell ref="A25:B25"/>
    <mergeCell ref="Z25:AA25"/>
    <mergeCell ref="A26:B26"/>
    <mergeCell ref="Z26:AA26"/>
    <mergeCell ref="A27:B27"/>
    <mergeCell ref="Z27:AA27"/>
    <mergeCell ref="A28:B28"/>
    <mergeCell ref="Z28:AA28"/>
    <mergeCell ref="A29:B29"/>
    <mergeCell ref="Z29:AA29"/>
    <mergeCell ref="A30:B30"/>
    <mergeCell ref="Z30:AA30"/>
  </mergeCells>
  <printOptions horizontalCentered="1"/>
  <pageMargins left="0.5" right="0.5" top="1" bottom="0.5" header="1" footer="0.5"/>
  <pageSetup paperSize="9" scale="75" firstPageNumber="57" orientation="landscape" useFirstPageNumber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theme="1"/>
  </sheetPr>
  <dimension ref="A1:Q119"/>
  <sheetViews>
    <sheetView rightToLeft="1" view="pageBreakPreview" topLeftCell="B2" zoomScale="90" zoomScaleSheetLayoutView="90" workbookViewId="0">
      <selection activeCell="F3" sqref="F3:G3"/>
    </sheetView>
  </sheetViews>
  <sheetFormatPr defaultRowHeight="12.75"/>
  <cols>
    <col min="1" max="1" width="4.42578125" style="146" customWidth="1"/>
    <col min="2" max="2" width="12.7109375" style="146" customWidth="1"/>
    <col min="3" max="5" width="26.7109375" style="146" customWidth="1"/>
    <col min="6" max="6" width="16.5703125" style="146" customWidth="1"/>
    <col min="7" max="7" width="5.140625" style="146" customWidth="1"/>
    <col min="8" max="16384" width="9.140625" style="146"/>
  </cols>
  <sheetData>
    <row r="1" spans="1:17" ht="24" customHeight="1">
      <c r="A1" s="1138" t="s">
        <v>1309</v>
      </c>
      <c r="B1" s="1138"/>
      <c r="C1" s="1138"/>
      <c r="D1" s="1138"/>
      <c r="E1" s="1138"/>
      <c r="F1" s="1138"/>
      <c r="G1" s="1138"/>
      <c r="H1" s="307"/>
      <c r="I1" s="307"/>
      <c r="J1" s="307"/>
      <c r="K1" s="307"/>
    </row>
    <row r="2" spans="1:17" ht="37.5" customHeight="1">
      <c r="A2" s="1099" t="s">
        <v>1310</v>
      </c>
      <c r="B2" s="1099"/>
      <c r="C2" s="1099"/>
      <c r="D2" s="1099"/>
      <c r="E2" s="1099"/>
      <c r="F2" s="1099"/>
      <c r="G2" s="1099"/>
      <c r="H2" s="307"/>
      <c r="I2" s="307"/>
      <c r="J2" s="307"/>
      <c r="K2" s="307"/>
    </row>
    <row r="3" spans="1:17" ht="20.25" customHeight="1" thickBot="1">
      <c r="A3" s="1100" t="s">
        <v>1332</v>
      </c>
      <c r="B3" s="1100"/>
      <c r="C3" s="1100"/>
      <c r="D3" s="169"/>
      <c r="E3" s="169"/>
      <c r="F3" s="1116" t="s">
        <v>1333</v>
      </c>
      <c r="G3" s="1116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20.25" customHeight="1" thickTop="1">
      <c r="A4" s="1072" t="s">
        <v>40</v>
      </c>
      <c r="B4" s="1072"/>
      <c r="C4" s="1102" t="s">
        <v>942</v>
      </c>
      <c r="D4" s="1102"/>
      <c r="E4" s="1102"/>
      <c r="F4" s="1074" t="s">
        <v>174</v>
      </c>
      <c r="G4" s="1074"/>
      <c r="H4" s="217"/>
      <c r="I4" s="217"/>
      <c r="J4" s="217"/>
      <c r="K4" s="217"/>
      <c r="L4" s="217"/>
      <c r="M4" s="217"/>
      <c r="N4" s="217"/>
      <c r="O4" s="217"/>
      <c r="P4" s="217"/>
      <c r="Q4" s="217"/>
    </row>
    <row r="5" spans="1:17" ht="20.25" customHeight="1">
      <c r="A5" s="1092"/>
      <c r="B5" s="1092"/>
      <c r="C5" s="753"/>
      <c r="D5" s="753" t="s">
        <v>1249</v>
      </c>
      <c r="E5" s="753"/>
      <c r="F5" s="1096"/>
      <c r="G5" s="1096"/>
      <c r="H5" s="217"/>
      <c r="I5" s="217"/>
      <c r="J5" s="217"/>
      <c r="K5" s="217"/>
      <c r="L5" s="217"/>
      <c r="M5" s="217"/>
      <c r="N5" s="217"/>
      <c r="O5" s="217"/>
      <c r="P5" s="217"/>
      <c r="Q5" s="217"/>
    </row>
    <row r="6" spans="1:17" ht="17.25" customHeight="1">
      <c r="A6" s="1092"/>
      <c r="B6" s="1092"/>
      <c r="C6" s="786" t="s">
        <v>102</v>
      </c>
      <c r="D6" s="786" t="s">
        <v>103</v>
      </c>
      <c r="E6" s="786" t="s">
        <v>35</v>
      </c>
      <c r="F6" s="1096"/>
      <c r="G6" s="1096"/>
    </row>
    <row r="7" spans="1:17" ht="22.5" customHeight="1" thickBot="1">
      <c r="A7" s="1092"/>
      <c r="B7" s="1092"/>
      <c r="C7" s="774" t="s">
        <v>352</v>
      </c>
      <c r="D7" s="774" t="s">
        <v>353</v>
      </c>
      <c r="E7" s="774" t="s">
        <v>175</v>
      </c>
      <c r="F7" s="1096"/>
      <c r="G7" s="1096"/>
    </row>
    <row r="8" spans="1:17" ht="18.95" customHeight="1">
      <c r="A8" s="456" t="s">
        <v>52</v>
      </c>
      <c r="B8" s="456"/>
      <c r="C8" s="457">
        <v>0</v>
      </c>
      <c r="D8" s="457">
        <v>0</v>
      </c>
      <c r="E8" s="457">
        <v>0</v>
      </c>
      <c r="F8" s="1058" t="s">
        <v>671</v>
      </c>
      <c r="G8" s="1058"/>
    </row>
    <row r="9" spans="1:17" ht="18.95" customHeight="1">
      <c r="A9" s="1122" t="s">
        <v>53</v>
      </c>
      <c r="B9" s="1123"/>
      <c r="C9" s="95">
        <v>0</v>
      </c>
      <c r="D9" s="95">
        <v>0</v>
      </c>
      <c r="E9" s="95">
        <v>0</v>
      </c>
      <c r="F9" s="1281" t="s">
        <v>302</v>
      </c>
      <c r="G9" s="1375"/>
      <c r="J9" s="307"/>
    </row>
    <row r="10" spans="1:17" ht="18.95" customHeight="1">
      <c r="A10" s="1122" t="s">
        <v>54</v>
      </c>
      <c r="B10" s="1123"/>
      <c r="C10" s="95">
        <v>0</v>
      </c>
      <c r="D10" s="95">
        <v>17</v>
      </c>
      <c r="E10" s="95">
        <v>17</v>
      </c>
      <c r="F10" s="1373" t="s">
        <v>184</v>
      </c>
      <c r="G10" s="1374"/>
    </row>
    <row r="11" spans="1:17" ht="18.95" customHeight="1">
      <c r="A11" s="1122" t="s">
        <v>55</v>
      </c>
      <c r="B11" s="1123"/>
      <c r="C11" s="95">
        <v>9</v>
      </c>
      <c r="D11" s="95">
        <v>18</v>
      </c>
      <c r="E11" s="95">
        <v>27</v>
      </c>
      <c r="F11" s="1373" t="s">
        <v>185</v>
      </c>
      <c r="G11" s="1374"/>
    </row>
    <row r="12" spans="1:17" ht="18.95" customHeight="1">
      <c r="A12" s="1086" t="s">
        <v>299</v>
      </c>
      <c r="B12" s="764" t="s">
        <v>282</v>
      </c>
      <c r="C12" s="95">
        <v>0</v>
      </c>
      <c r="D12" s="95">
        <v>11</v>
      </c>
      <c r="E12" s="95">
        <v>11</v>
      </c>
      <c r="F12" s="787" t="s">
        <v>306</v>
      </c>
      <c r="G12" s="1061" t="s">
        <v>173</v>
      </c>
    </row>
    <row r="13" spans="1:17" ht="18.95" customHeight="1">
      <c r="A13" s="1086"/>
      <c r="B13" s="764" t="s">
        <v>283</v>
      </c>
      <c r="C13" s="95">
        <v>0</v>
      </c>
      <c r="D13" s="95">
        <v>29</v>
      </c>
      <c r="E13" s="95">
        <v>29</v>
      </c>
      <c r="F13" s="787" t="s">
        <v>307</v>
      </c>
      <c r="G13" s="1061"/>
    </row>
    <row r="14" spans="1:17" ht="18.95" customHeight="1">
      <c r="A14" s="1086"/>
      <c r="B14" s="764" t="s">
        <v>284</v>
      </c>
      <c r="C14" s="95">
        <v>27</v>
      </c>
      <c r="D14" s="95">
        <v>27</v>
      </c>
      <c r="E14" s="95">
        <v>54</v>
      </c>
      <c r="F14" s="787" t="s">
        <v>308</v>
      </c>
      <c r="G14" s="1061"/>
    </row>
    <row r="15" spans="1:17" ht="18.95" customHeight="1">
      <c r="A15" s="1086"/>
      <c r="B15" s="764" t="s">
        <v>279</v>
      </c>
      <c r="C15" s="95">
        <v>0</v>
      </c>
      <c r="D15" s="95">
        <v>0</v>
      </c>
      <c r="E15" s="95">
        <v>0</v>
      </c>
      <c r="F15" s="787" t="s">
        <v>309</v>
      </c>
      <c r="G15" s="1061"/>
    </row>
    <row r="16" spans="1:17" ht="18.95" customHeight="1">
      <c r="A16" s="1086"/>
      <c r="B16" s="764" t="s">
        <v>280</v>
      </c>
      <c r="C16" s="95">
        <v>7</v>
      </c>
      <c r="D16" s="95">
        <v>19</v>
      </c>
      <c r="E16" s="95">
        <v>26</v>
      </c>
      <c r="F16" s="787" t="s">
        <v>310</v>
      </c>
      <c r="G16" s="1061"/>
    </row>
    <row r="17" spans="1:7" ht="18.95" customHeight="1">
      <c r="A17" s="1086"/>
      <c r="B17" s="764" t="s">
        <v>281</v>
      </c>
      <c r="C17" s="95">
        <v>7</v>
      </c>
      <c r="D17" s="95">
        <v>30</v>
      </c>
      <c r="E17" s="95">
        <v>37</v>
      </c>
      <c r="F17" s="787" t="s">
        <v>311</v>
      </c>
      <c r="G17" s="1061"/>
    </row>
    <row r="18" spans="1:7" ht="18.95" customHeight="1">
      <c r="A18" s="1122" t="s">
        <v>63</v>
      </c>
      <c r="B18" s="1123"/>
      <c r="C18" s="95">
        <v>0</v>
      </c>
      <c r="D18" s="95">
        <v>0</v>
      </c>
      <c r="E18" s="95">
        <v>0</v>
      </c>
      <c r="F18" s="1373" t="s">
        <v>297</v>
      </c>
      <c r="G18" s="1374"/>
    </row>
    <row r="19" spans="1:7" ht="18.95" customHeight="1">
      <c r="A19" s="1122" t="s">
        <v>64</v>
      </c>
      <c r="B19" s="1123"/>
      <c r="C19" s="95">
        <v>9</v>
      </c>
      <c r="D19" s="95">
        <v>15</v>
      </c>
      <c r="E19" s="95">
        <v>24</v>
      </c>
      <c r="F19" s="1373" t="s">
        <v>186</v>
      </c>
      <c r="G19" s="1374"/>
    </row>
    <row r="20" spans="1:7" ht="18.95" customHeight="1">
      <c r="A20" s="1122" t="s">
        <v>65</v>
      </c>
      <c r="B20" s="1123"/>
      <c r="C20" s="95">
        <v>0</v>
      </c>
      <c r="D20" s="95">
        <v>17</v>
      </c>
      <c r="E20" s="95">
        <v>17</v>
      </c>
      <c r="F20" s="1373" t="s">
        <v>187</v>
      </c>
      <c r="G20" s="1374"/>
    </row>
    <row r="21" spans="1:7" ht="18.95" customHeight="1">
      <c r="A21" s="1122" t="s">
        <v>66</v>
      </c>
      <c r="B21" s="1123"/>
      <c r="C21" s="95">
        <v>29</v>
      </c>
      <c r="D21" s="95">
        <v>35</v>
      </c>
      <c r="E21" s="95">
        <v>64</v>
      </c>
      <c r="F21" s="1373" t="s">
        <v>303</v>
      </c>
      <c r="G21" s="1374"/>
    </row>
    <row r="22" spans="1:7" ht="18.95" customHeight="1">
      <c r="A22" s="1122" t="s">
        <v>134</v>
      </c>
      <c r="B22" s="1123"/>
      <c r="C22" s="95">
        <v>20</v>
      </c>
      <c r="D22" s="95">
        <v>23</v>
      </c>
      <c r="E22" s="95">
        <v>43</v>
      </c>
      <c r="F22" s="1373" t="s">
        <v>304</v>
      </c>
      <c r="G22" s="1374"/>
    </row>
    <row r="23" spans="1:7" ht="18.95" customHeight="1">
      <c r="A23" s="1122" t="s">
        <v>68</v>
      </c>
      <c r="B23" s="1123"/>
      <c r="C23" s="95">
        <v>0</v>
      </c>
      <c r="D23" s="95">
        <v>8</v>
      </c>
      <c r="E23" s="95">
        <v>8</v>
      </c>
      <c r="F23" s="1373" t="s">
        <v>305</v>
      </c>
      <c r="G23" s="1374"/>
    </row>
    <row r="24" spans="1:7" ht="18.95" customHeight="1">
      <c r="A24" s="1122" t="s">
        <v>69</v>
      </c>
      <c r="B24" s="1123"/>
      <c r="C24" s="95">
        <v>9</v>
      </c>
      <c r="D24" s="95">
        <v>17</v>
      </c>
      <c r="E24" s="95">
        <v>26</v>
      </c>
      <c r="F24" s="1373" t="s">
        <v>191</v>
      </c>
      <c r="G24" s="1374"/>
    </row>
    <row r="25" spans="1:7" ht="18.95" customHeight="1">
      <c r="A25" s="1122" t="s">
        <v>70</v>
      </c>
      <c r="B25" s="1123"/>
      <c r="C25" s="95">
        <v>0</v>
      </c>
      <c r="D25" s="95">
        <v>15</v>
      </c>
      <c r="E25" s="95">
        <v>15</v>
      </c>
      <c r="F25" s="1373" t="s">
        <v>192</v>
      </c>
      <c r="G25" s="1374"/>
    </row>
    <row r="26" spans="1:7" ht="18.95" customHeight="1">
      <c r="A26" s="1122" t="s">
        <v>71</v>
      </c>
      <c r="B26" s="1123"/>
      <c r="C26" s="95">
        <v>12</v>
      </c>
      <c r="D26" s="95">
        <v>20</v>
      </c>
      <c r="E26" s="95">
        <v>32</v>
      </c>
      <c r="F26" s="1373" t="s">
        <v>193</v>
      </c>
      <c r="G26" s="1374"/>
    </row>
    <row r="27" spans="1:7" ht="18.95" customHeight="1" thickBot="1">
      <c r="A27" s="1202" t="s">
        <v>72</v>
      </c>
      <c r="B27" s="1202"/>
      <c r="C27" s="401">
        <v>9</v>
      </c>
      <c r="D27" s="401">
        <v>20</v>
      </c>
      <c r="E27" s="401">
        <v>29</v>
      </c>
      <c r="F27" s="1185" t="s">
        <v>361</v>
      </c>
      <c r="G27" s="1185"/>
    </row>
    <row r="28" spans="1:7" ht="18.95" customHeight="1" thickBot="1">
      <c r="A28" s="1201" t="s">
        <v>32</v>
      </c>
      <c r="B28" s="1201"/>
      <c r="C28" s="455">
        <f>SUM(C8:C27)</f>
        <v>138</v>
      </c>
      <c r="D28" s="455">
        <f t="shared" ref="D28:E28" si="0">SUM(D8:D27)</f>
        <v>321</v>
      </c>
      <c r="E28" s="455">
        <f t="shared" si="0"/>
        <v>459</v>
      </c>
      <c r="F28" s="1187" t="s">
        <v>175</v>
      </c>
      <c r="G28" s="1187"/>
    </row>
    <row r="29" spans="1:7" ht="13.5" thickTop="1"/>
    <row r="116" spans="3:5">
      <c r="C116" s="202"/>
      <c r="D116" s="202"/>
      <c r="E116" s="202"/>
    </row>
    <row r="117" spans="3:5">
      <c r="C117" s="202"/>
      <c r="D117" s="202"/>
      <c r="E117" s="202"/>
    </row>
    <row r="118" spans="3:5">
      <c r="C118" s="202"/>
      <c r="D118" s="202"/>
      <c r="E118" s="202"/>
    </row>
    <row r="119" spans="3:5">
      <c r="C119" s="202"/>
      <c r="D119" s="202"/>
      <c r="E119" s="202"/>
    </row>
  </sheetData>
  <mergeCells count="38">
    <mergeCell ref="A11:B11"/>
    <mergeCell ref="F11:G11"/>
    <mergeCell ref="A1:G1"/>
    <mergeCell ref="A2:G2"/>
    <mergeCell ref="A3:C3"/>
    <mergeCell ref="F3:G3"/>
    <mergeCell ref="F8:G8"/>
    <mergeCell ref="A9:B9"/>
    <mergeCell ref="F9:G9"/>
    <mergeCell ref="A10:B10"/>
    <mergeCell ref="F10:G10"/>
    <mergeCell ref="A4:B7"/>
    <mergeCell ref="F4:G7"/>
    <mergeCell ref="C4:E4"/>
    <mergeCell ref="A21:B21"/>
    <mergeCell ref="F21:G21"/>
    <mergeCell ref="A22:B22"/>
    <mergeCell ref="F22:G22"/>
    <mergeCell ref="A28:B28"/>
    <mergeCell ref="F28:G28"/>
    <mergeCell ref="A23:B23"/>
    <mergeCell ref="F23:G23"/>
    <mergeCell ref="A24:B24"/>
    <mergeCell ref="F24:G24"/>
    <mergeCell ref="A25:B25"/>
    <mergeCell ref="F25:G25"/>
    <mergeCell ref="A26:B26"/>
    <mergeCell ref="F26:G26"/>
    <mergeCell ref="A27:B27"/>
    <mergeCell ref="F27:G27"/>
    <mergeCell ref="G12:G17"/>
    <mergeCell ref="A18:B18"/>
    <mergeCell ref="F18:G18"/>
    <mergeCell ref="A19:B19"/>
    <mergeCell ref="A20:B20"/>
    <mergeCell ref="F20:G20"/>
    <mergeCell ref="F19:G19"/>
    <mergeCell ref="A12:A17"/>
  </mergeCells>
  <printOptions horizontalCentered="1"/>
  <pageMargins left="2" right="2" top="1" bottom="1" header="1" footer="1"/>
  <pageSetup paperSize="9" scale="80" firstPageNumber="58" orientation="landscape" useFirstPageNumber="1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theme="1"/>
  </sheetPr>
  <dimension ref="A1:AG118"/>
  <sheetViews>
    <sheetView rightToLeft="1" view="pageBreakPreview" topLeftCell="D3" zoomScale="90" zoomScaleSheetLayoutView="90" workbookViewId="0">
      <selection activeCell="S4" sqref="S4:U4"/>
    </sheetView>
  </sheetViews>
  <sheetFormatPr defaultRowHeight="12.75"/>
  <cols>
    <col min="1" max="1" width="4.42578125" style="146" customWidth="1"/>
    <col min="2" max="2" width="9.7109375" style="146" customWidth="1"/>
    <col min="3" max="3" width="6" style="146" customWidth="1"/>
    <col min="4" max="4" width="6.5703125" style="146" customWidth="1"/>
    <col min="5" max="5" width="5.42578125" style="146" customWidth="1"/>
    <col min="6" max="6" width="7.85546875" style="146" customWidth="1"/>
    <col min="7" max="7" width="6.140625" style="146" customWidth="1"/>
    <col min="8" max="8" width="10.7109375" style="146" customWidth="1"/>
    <col min="9" max="9" width="7" style="146" customWidth="1"/>
    <col min="10" max="10" width="9" style="146" customWidth="1"/>
    <col min="11" max="11" width="7.5703125" style="146" customWidth="1"/>
    <col min="12" max="12" width="9.28515625" style="146" customWidth="1"/>
    <col min="13" max="13" width="5.140625" style="146" customWidth="1"/>
    <col min="14" max="14" width="7.28515625" style="146" customWidth="1"/>
    <col min="15" max="15" width="10.28515625" style="146" customWidth="1"/>
    <col min="16" max="16" width="8.7109375" style="146" customWidth="1"/>
    <col min="17" max="17" width="5.140625" style="146" customWidth="1"/>
    <col min="18" max="18" width="6.7109375" style="146" customWidth="1"/>
    <col min="19" max="19" width="6.140625" style="146" customWidth="1"/>
    <col min="20" max="20" width="6.28515625" style="146" customWidth="1"/>
    <col min="21" max="21" width="6.7109375" style="146" customWidth="1"/>
    <col min="22" max="22" width="14" style="146" customWidth="1"/>
    <col min="23" max="23" width="4.5703125" style="146" customWidth="1"/>
    <col min="24" max="16384" width="9.140625" style="146"/>
  </cols>
  <sheetData>
    <row r="1" spans="1:33" ht="29.25" customHeight="1" thickBot="1">
      <c r="A1" s="1070" t="s">
        <v>1334</v>
      </c>
      <c r="B1" s="1070"/>
      <c r="C1" s="1070"/>
      <c r="D1" s="159"/>
      <c r="E1" s="159"/>
      <c r="F1" s="1140"/>
      <c r="G1" s="1140"/>
      <c r="H1" s="169"/>
      <c r="I1" s="169"/>
      <c r="J1" s="208"/>
      <c r="K1" s="320"/>
      <c r="L1" s="320"/>
      <c r="M1" s="320"/>
      <c r="N1" s="320"/>
      <c r="O1" s="320"/>
      <c r="P1" s="320"/>
      <c r="Q1" s="320"/>
      <c r="R1" s="320"/>
      <c r="S1" s="320"/>
      <c r="T1" s="1116" t="s">
        <v>1335</v>
      </c>
      <c r="U1" s="1116"/>
      <c r="V1" s="1116"/>
      <c r="W1" s="1116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pans="1:33" ht="23.25" customHeight="1" thickTop="1">
      <c r="A2" s="1072" t="s">
        <v>40</v>
      </c>
      <c r="B2" s="1072"/>
      <c r="C2" s="1072" t="s">
        <v>471</v>
      </c>
      <c r="D2" s="1072"/>
      <c r="E2" s="1072"/>
      <c r="F2" s="1072"/>
      <c r="G2" s="1072"/>
      <c r="H2" s="1072"/>
      <c r="I2" s="1072"/>
      <c r="J2" s="1072"/>
      <c r="K2" s="1074" t="s">
        <v>472</v>
      </c>
      <c r="L2" s="1074"/>
      <c r="M2" s="1074"/>
      <c r="N2" s="1074"/>
      <c r="O2" s="1074"/>
      <c r="P2" s="1074"/>
      <c r="Q2" s="1074"/>
      <c r="R2" s="1074"/>
      <c r="S2" s="1072" t="s">
        <v>473</v>
      </c>
      <c r="T2" s="1072"/>
      <c r="U2" s="1072"/>
      <c r="V2" s="1074" t="s">
        <v>174</v>
      </c>
      <c r="W2" s="1074"/>
    </row>
    <row r="3" spans="1:33" ht="21" customHeight="1">
      <c r="A3" s="1092"/>
      <c r="B3" s="1092"/>
      <c r="C3" s="1092" t="s">
        <v>474</v>
      </c>
      <c r="D3" s="1092"/>
      <c r="E3" s="1092" t="s">
        <v>475</v>
      </c>
      <c r="F3" s="1092"/>
      <c r="G3" s="1092" t="s">
        <v>476</v>
      </c>
      <c r="H3" s="1092"/>
      <c r="I3" s="1092" t="s">
        <v>477</v>
      </c>
      <c r="J3" s="1092"/>
      <c r="K3" s="1092" t="s">
        <v>478</v>
      </c>
      <c r="L3" s="1092"/>
      <c r="M3" s="1092" t="s">
        <v>479</v>
      </c>
      <c r="N3" s="1092"/>
      <c r="O3" s="1092" t="s">
        <v>480</v>
      </c>
      <c r="P3" s="1092"/>
      <c r="Q3" s="1092" t="s">
        <v>424</v>
      </c>
      <c r="R3" s="1092"/>
      <c r="S3" s="1092"/>
      <c r="T3" s="1092"/>
      <c r="U3" s="1092"/>
      <c r="V3" s="1096"/>
      <c r="W3" s="1096"/>
    </row>
    <row r="4" spans="1:33" ht="45.75" customHeight="1">
      <c r="A4" s="1092"/>
      <c r="B4" s="1092"/>
      <c r="C4" s="1094" t="s">
        <v>481</v>
      </c>
      <c r="D4" s="1094"/>
      <c r="E4" s="1094" t="s">
        <v>482</v>
      </c>
      <c r="F4" s="1094"/>
      <c r="G4" s="1094" t="s">
        <v>483</v>
      </c>
      <c r="H4" s="1094"/>
      <c r="I4" s="1094" t="s">
        <v>484</v>
      </c>
      <c r="J4" s="1094"/>
      <c r="K4" s="1094" t="s">
        <v>485</v>
      </c>
      <c r="L4" s="1094"/>
      <c r="M4" s="1094" t="s">
        <v>486</v>
      </c>
      <c r="N4" s="1094"/>
      <c r="O4" s="1094" t="s">
        <v>487</v>
      </c>
      <c r="P4" s="1094"/>
      <c r="Q4" s="1094" t="s">
        <v>431</v>
      </c>
      <c r="R4" s="1094"/>
      <c r="S4" s="1096" t="s">
        <v>175</v>
      </c>
      <c r="T4" s="1096"/>
      <c r="U4" s="1096"/>
      <c r="V4" s="1096"/>
      <c r="W4" s="1096"/>
    </row>
    <row r="5" spans="1:33" ht="18.75" customHeight="1">
      <c r="A5" s="1092"/>
      <c r="B5" s="1092"/>
      <c r="C5" s="418" t="s">
        <v>102</v>
      </c>
      <c r="D5" s="418" t="s">
        <v>103</v>
      </c>
      <c r="E5" s="418" t="s">
        <v>102</v>
      </c>
      <c r="F5" s="418" t="s">
        <v>103</v>
      </c>
      <c r="G5" s="418" t="s">
        <v>102</v>
      </c>
      <c r="H5" s="418" t="s">
        <v>103</v>
      </c>
      <c r="I5" s="418" t="s">
        <v>102</v>
      </c>
      <c r="J5" s="418" t="s">
        <v>103</v>
      </c>
      <c r="K5" s="418" t="s">
        <v>102</v>
      </c>
      <c r="L5" s="418" t="s">
        <v>103</v>
      </c>
      <c r="M5" s="418" t="s">
        <v>102</v>
      </c>
      <c r="N5" s="418" t="s">
        <v>103</v>
      </c>
      <c r="O5" s="418" t="s">
        <v>102</v>
      </c>
      <c r="P5" s="418" t="s">
        <v>103</v>
      </c>
      <c r="Q5" s="418" t="s">
        <v>102</v>
      </c>
      <c r="R5" s="418" t="s">
        <v>103</v>
      </c>
      <c r="S5" s="418" t="s">
        <v>102</v>
      </c>
      <c r="T5" s="418" t="s">
        <v>103</v>
      </c>
      <c r="U5" s="418" t="s">
        <v>35</v>
      </c>
      <c r="V5" s="1096"/>
      <c r="W5" s="1096"/>
    </row>
    <row r="6" spans="1:33" ht="42.75" customHeight="1" thickBot="1">
      <c r="A6" s="1073"/>
      <c r="B6" s="1073"/>
      <c r="C6" s="453" t="s">
        <v>352</v>
      </c>
      <c r="D6" s="453" t="s">
        <v>353</v>
      </c>
      <c r="E6" s="453" t="s">
        <v>352</v>
      </c>
      <c r="F6" s="453" t="s">
        <v>353</v>
      </c>
      <c r="G6" s="453" t="s">
        <v>352</v>
      </c>
      <c r="H6" s="453" t="s">
        <v>353</v>
      </c>
      <c r="I6" s="453" t="s">
        <v>352</v>
      </c>
      <c r="J6" s="453" t="s">
        <v>353</v>
      </c>
      <c r="K6" s="453" t="s">
        <v>352</v>
      </c>
      <c r="L6" s="453" t="s">
        <v>353</v>
      </c>
      <c r="M6" s="453" t="s">
        <v>352</v>
      </c>
      <c r="N6" s="453" t="s">
        <v>353</v>
      </c>
      <c r="O6" s="453" t="s">
        <v>352</v>
      </c>
      <c r="P6" s="453" t="s">
        <v>353</v>
      </c>
      <c r="Q6" s="453" t="s">
        <v>352</v>
      </c>
      <c r="R6" s="453" t="s">
        <v>353</v>
      </c>
      <c r="S6" s="453" t="s">
        <v>352</v>
      </c>
      <c r="T6" s="453" t="s">
        <v>353</v>
      </c>
      <c r="U6" s="453" t="s">
        <v>175</v>
      </c>
      <c r="V6" s="1075"/>
      <c r="W6" s="1075"/>
    </row>
    <row r="7" spans="1:33" ht="17.25" customHeight="1">
      <c r="A7" s="1110" t="s">
        <v>52</v>
      </c>
      <c r="B7" s="1110"/>
      <c r="C7" s="323">
        <v>0</v>
      </c>
      <c r="D7" s="323">
        <v>0</v>
      </c>
      <c r="E7" s="323">
        <v>0</v>
      </c>
      <c r="F7" s="323">
        <v>0</v>
      </c>
      <c r="G7" s="323">
        <v>0</v>
      </c>
      <c r="H7" s="323">
        <v>0</v>
      </c>
      <c r="I7" s="323">
        <v>0</v>
      </c>
      <c r="J7" s="323">
        <v>0</v>
      </c>
      <c r="K7" s="323">
        <v>0</v>
      </c>
      <c r="L7" s="323">
        <v>0</v>
      </c>
      <c r="M7" s="323">
        <v>0</v>
      </c>
      <c r="N7" s="323">
        <v>0</v>
      </c>
      <c r="O7" s="323">
        <v>0</v>
      </c>
      <c r="P7" s="323">
        <v>0</v>
      </c>
      <c r="Q7" s="323">
        <v>0</v>
      </c>
      <c r="R7" s="323">
        <v>0</v>
      </c>
      <c r="S7" s="323">
        <f>SUM(C7,E7,G7,I7,K7,M7,O7,Q7)</f>
        <v>0</v>
      </c>
      <c r="T7" s="323">
        <f>SUM(D7,F7,H7,J7,L7,N7,P7,R7)</f>
        <v>0</v>
      </c>
      <c r="U7" s="323">
        <f>SUM(S7:T7)</f>
        <v>0</v>
      </c>
      <c r="V7" s="1456" t="s">
        <v>671</v>
      </c>
      <c r="W7" s="1456"/>
    </row>
    <row r="8" spans="1:33" ht="17.25" customHeight="1">
      <c r="A8" s="1081" t="s">
        <v>53</v>
      </c>
      <c r="B8" s="1081"/>
      <c r="C8" s="95">
        <v>0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f t="shared" ref="S8:S26" si="0">SUM(C8,E8,G8,I8,K8,M8,O8,Q8)</f>
        <v>0</v>
      </c>
      <c r="T8" s="95">
        <f t="shared" ref="T8:T26" si="1">SUM(D8,F8,H8,J8,L8,N8,P8,R8)</f>
        <v>0</v>
      </c>
      <c r="U8" s="95">
        <f t="shared" ref="U8:U26" si="2">SUM(S8:T8)</f>
        <v>0</v>
      </c>
      <c r="V8" s="1059" t="s">
        <v>302</v>
      </c>
      <c r="W8" s="1059"/>
    </row>
    <row r="9" spans="1:33" ht="17.25" customHeight="1">
      <c r="A9" s="1081" t="s">
        <v>54</v>
      </c>
      <c r="B9" s="1081"/>
      <c r="C9" s="95">
        <v>0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4</v>
      </c>
      <c r="O9" s="95">
        <v>0</v>
      </c>
      <c r="P9" s="95">
        <v>0</v>
      </c>
      <c r="Q9" s="95">
        <v>0</v>
      </c>
      <c r="R9" s="95">
        <v>0</v>
      </c>
      <c r="S9" s="95">
        <f t="shared" si="0"/>
        <v>0</v>
      </c>
      <c r="T9" s="95">
        <f t="shared" si="1"/>
        <v>4</v>
      </c>
      <c r="U9" s="95">
        <f t="shared" si="2"/>
        <v>4</v>
      </c>
      <c r="V9" s="1056" t="s">
        <v>184</v>
      </c>
      <c r="W9" s="1056"/>
    </row>
    <row r="10" spans="1:33" ht="17.25" customHeight="1">
      <c r="A10" s="1081" t="s">
        <v>55</v>
      </c>
      <c r="B10" s="1081"/>
      <c r="C10" s="95">
        <v>0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0</v>
      </c>
      <c r="J10" s="95">
        <v>0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95">
        <f t="shared" si="0"/>
        <v>0</v>
      </c>
      <c r="T10" s="95">
        <f t="shared" si="1"/>
        <v>0</v>
      </c>
      <c r="U10" s="95">
        <f t="shared" si="2"/>
        <v>0</v>
      </c>
      <c r="V10" s="1056" t="s">
        <v>185</v>
      </c>
      <c r="W10" s="1056"/>
    </row>
    <row r="11" spans="1:33" ht="17.25" customHeight="1">
      <c r="A11" s="1086" t="s">
        <v>299</v>
      </c>
      <c r="B11" s="318" t="s">
        <v>282</v>
      </c>
      <c r="C11" s="95">
        <v>0</v>
      </c>
      <c r="D11" s="95">
        <v>0</v>
      </c>
      <c r="E11" s="95">
        <v>0</v>
      </c>
      <c r="F11" s="95">
        <v>0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f t="shared" si="0"/>
        <v>0</v>
      </c>
      <c r="T11" s="95">
        <f t="shared" si="1"/>
        <v>0</v>
      </c>
      <c r="U11" s="95">
        <f t="shared" si="2"/>
        <v>0</v>
      </c>
      <c r="V11" s="427" t="s">
        <v>306</v>
      </c>
      <c r="W11" s="1061" t="s">
        <v>173</v>
      </c>
    </row>
    <row r="12" spans="1:33" ht="17.25" customHeight="1">
      <c r="A12" s="1086"/>
      <c r="B12" s="318" t="s">
        <v>283</v>
      </c>
      <c r="C12" s="95">
        <v>0</v>
      </c>
      <c r="D12" s="95">
        <v>0</v>
      </c>
      <c r="E12" s="95">
        <v>0</v>
      </c>
      <c r="F12" s="95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f t="shared" si="0"/>
        <v>0</v>
      </c>
      <c r="T12" s="95">
        <f t="shared" si="1"/>
        <v>0</v>
      </c>
      <c r="U12" s="95">
        <f t="shared" si="2"/>
        <v>0</v>
      </c>
      <c r="V12" s="427" t="s">
        <v>307</v>
      </c>
      <c r="W12" s="1061"/>
    </row>
    <row r="13" spans="1:33" ht="17.25" customHeight="1">
      <c r="A13" s="1086"/>
      <c r="B13" s="318" t="s">
        <v>284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1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f t="shared" si="0"/>
        <v>0</v>
      </c>
      <c r="T13" s="95">
        <f t="shared" si="1"/>
        <v>1</v>
      </c>
      <c r="U13" s="95">
        <f t="shared" si="2"/>
        <v>1</v>
      </c>
      <c r="V13" s="427" t="s">
        <v>308</v>
      </c>
      <c r="W13" s="1061"/>
    </row>
    <row r="14" spans="1:33" ht="17.25" customHeight="1">
      <c r="A14" s="1086"/>
      <c r="B14" s="318" t="s">
        <v>279</v>
      </c>
      <c r="C14" s="95">
        <v>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f t="shared" si="0"/>
        <v>0</v>
      </c>
      <c r="T14" s="95">
        <f t="shared" si="1"/>
        <v>0</v>
      </c>
      <c r="U14" s="95">
        <f t="shared" si="2"/>
        <v>0</v>
      </c>
      <c r="V14" s="427" t="s">
        <v>309</v>
      </c>
      <c r="W14" s="1061"/>
    </row>
    <row r="15" spans="1:33" ht="17.25" customHeight="1">
      <c r="A15" s="1086"/>
      <c r="B15" s="318" t="s">
        <v>280</v>
      </c>
      <c r="C15" s="95">
        <v>0</v>
      </c>
      <c r="D15" s="95">
        <v>0</v>
      </c>
      <c r="E15" s="95">
        <v>0</v>
      </c>
      <c r="F15" s="95">
        <v>0</v>
      </c>
      <c r="G15" s="95">
        <v>0</v>
      </c>
      <c r="H15" s="95">
        <v>1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f t="shared" si="0"/>
        <v>0</v>
      </c>
      <c r="T15" s="95">
        <f t="shared" si="1"/>
        <v>1</v>
      </c>
      <c r="U15" s="95">
        <f t="shared" si="2"/>
        <v>1</v>
      </c>
      <c r="V15" s="427" t="s">
        <v>310</v>
      </c>
      <c r="W15" s="1061"/>
    </row>
    <row r="16" spans="1:33" ht="17.25" customHeight="1">
      <c r="A16" s="1086"/>
      <c r="B16" s="318" t="s">
        <v>281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1</v>
      </c>
      <c r="L16" s="95">
        <v>1</v>
      </c>
      <c r="M16" s="95">
        <v>0</v>
      </c>
      <c r="N16" s="95">
        <v>3</v>
      </c>
      <c r="O16" s="95">
        <v>0</v>
      </c>
      <c r="P16" s="95">
        <v>0</v>
      </c>
      <c r="Q16" s="95">
        <v>0</v>
      </c>
      <c r="R16" s="95">
        <v>0</v>
      </c>
      <c r="S16" s="95">
        <f t="shared" si="0"/>
        <v>1</v>
      </c>
      <c r="T16" s="95">
        <f t="shared" si="1"/>
        <v>4</v>
      </c>
      <c r="U16" s="95">
        <f t="shared" si="2"/>
        <v>5</v>
      </c>
      <c r="V16" s="427" t="s">
        <v>311</v>
      </c>
      <c r="W16" s="1061"/>
    </row>
    <row r="17" spans="1:23" ht="17.25" customHeight="1">
      <c r="A17" s="1081" t="s">
        <v>63</v>
      </c>
      <c r="B17" s="1081"/>
      <c r="C17" s="95">
        <v>0</v>
      </c>
      <c r="D17" s="95">
        <v>0</v>
      </c>
      <c r="E17" s="95">
        <v>0</v>
      </c>
      <c r="F17" s="102">
        <v>0</v>
      </c>
      <c r="G17" s="95">
        <v>0</v>
      </c>
      <c r="H17" s="102">
        <v>0</v>
      </c>
      <c r="I17" s="102">
        <v>0</v>
      </c>
      <c r="J17" s="211">
        <v>0</v>
      </c>
      <c r="K17" s="211">
        <v>0</v>
      </c>
      <c r="L17" s="211">
        <v>0</v>
      </c>
      <c r="M17" s="211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f t="shared" si="0"/>
        <v>0</v>
      </c>
      <c r="T17" s="95">
        <f t="shared" si="1"/>
        <v>0</v>
      </c>
      <c r="U17" s="95">
        <f t="shared" si="2"/>
        <v>0</v>
      </c>
      <c r="V17" s="1056" t="s">
        <v>297</v>
      </c>
      <c r="W17" s="1056"/>
    </row>
    <row r="18" spans="1:23" ht="17.25" customHeight="1">
      <c r="A18" s="1081" t="s">
        <v>64</v>
      </c>
      <c r="B18" s="1081"/>
      <c r="C18" s="95">
        <v>0</v>
      </c>
      <c r="D18" s="95">
        <v>0</v>
      </c>
      <c r="E18" s="95">
        <v>0</v>
      </c>
      <c r="F18" s="95">
        <v>0</v>
      </c>
      <c r="G18" s="95">
        <v>0</v>
      </c>
      <c r="H18" s="95">
        <v>1</v>
      </c>
      <c r="I18" s="95">
        <v>0</v>
      </c>
      <c r="J18" s="95">
        <v>1</v>
      </c>
      <c r="K18" s="95">
        <v>0</v>
      </c>
      <c r="L18" s="95">
        <v>1</v>
      </c>
      <c r="M18" s="95">
        <v>0</v>
      </c>
      <c r="N18" s="95">
        <v>3</v>
      </c>
      <c r="O18" s="95">
        <v>0</v>
      </c>
      <c r="P18" s="95">
        <v>0</v>
      </c>
      <c r="Q18" s="95">
        <v>0</v>
      </c>
      <c r="R18" s="95">
        <v>0</v>
      </c>
      <c r="S18" s="95">
        <f t="shared" si="0"/>
        <v>0</v>
      </c>
      <c r="T18" s="95">
        <f t="shared" si="1"/>
        <v>6</v>
      </c>
      <c r="U18" s="95">
        <f t="shared" si="2"/>
        <v>6</v>
      </c>
      <c r="V18" s="1056" t="s">
        <v>186</v>
      </c>
      <c r="W18" s="1056"/>
    </row>
    <row r="19" spans="1:23" ht="17.25" customHeight="1">
      <c r="A19" s="1081" t="s">
        <v>65</v>
      </c>
      <c r="B19" s="1081"/>
      <c r="C19" s="95">
        <v>0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1</v>
      </c>
      <c r="K19" s="95">
        <v>0</v>
      </c>
      <c r="L19" s="95">
        <v>0</v>
      </c>
      <c r="M19" s="95">
        <v>0</v>
      </c>
      <c r="N19" s="95">
        <v>1</v>
      </c>
      <c r="O19" s="95">
        <v>0</v>
      </c>
      <c r="P19" s="95">
        <v>0</v>
      </c>
      <c r="Q19" s="95">
        <v>0</v>
      </c>
      <c r="R19" s="95">
        <v>0</v>
      </c>
      <c r="S19" s="95">
        <f t="shared" si="0"/>
        <v>0</v>
      </c>
      <c r="T19" s="95">
        <f t="shared" si="1"/>
        <v>2</v>
      </c>
      <c r="U19" s="95">
        <f t="shared" si="2"/>
        <v>2</v>
      </c>
      <c r="V19" s="1056" t="s">
        <v>187</v>
      </c>
      <c r="W19" s="1056"/>
    </row>
    <row r="20" spans="1:23" ht="17.25" customHeight="1">
      <c r="A20" s="1081" t="s">
        <v>66</v>
      </c>
      <c r="B20" s="1081"/>
      <c r="C20" s="95">
        <v>0</v>
      </c>
      <c r="D20" s="95">
        <v>0</v>
      </c>
      <c r="E20" s="95">
        <v>0</v>
      </c>
      <c r="F20" s="95">
        <v>1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4</v>
      </c>
      <c r="O20" s="95">
        <v>0</v>
      </c>
      <c r="P20" s="95">
        <v>0</v>
      </c>
      <c r="Q20" s="95">
        <v>0</v>
      </c>
      <c r="R20" s="95">
        <v>0</v>
      </c>
      <c r="S20" s="95">
        <f t="shared" si="0"/>
        <v>0</v>
      </c>
      <c r="T20" s="95">
        <f t="shared" si="1"/>
        <v>5</v>
      </c>
      <c r="U20" s="95">
        <f t="shared" si="2"/>
        <v>5</v>
      </c>
      <c r="V20" s="1056" t="s">
        <v>303</v>
      </c>
      <c r="W20" s="1056"/>
    </row>
    <row r="21" spans="1:23" ht="17.25" customHeight="1">
      <c r="A21" s="1081" t="s">
        <v>134</v>
      </c>
      <c r="B21" s="1081"/>
      <c r="C21" s="95">
        <v>0</v>
      </c>
      <c r="D21" s="95">
        <v>0</v>
      </c>
      <c r="E21" s="95">
        <v>1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5</v>
      </c>
      <c r="O21" s="95">
        <v>0</v>
      </c>
      <c r="P21" s="95">
        <v>0</v>
      </c>
      <c r="Q21" s="95">
        <v>0</v>
      </c>
      <c r="R21" s="95">
        <v>0</v>
      </c>
      <c r="S21" s="95">
        <f t="shared" si="0"/>
        <v>1</v>
      </c>
      <c r="T21" s="95">
        <f t="shared" si="1"/>
        <v>5</v>
      </c>
      <c r="U21" s="95">
        <f t="shared" si="2"/>
        <v>6</v>
      </c>
      <c r="V21" s="1056" t="s">
        <v>304</v>
      </c>
      <c r="W21" s="1056"/>
    </row>
    <row r="22" spans="1:23" ht="17.25" customHeight="1">
      <c r="A22" s="1081" t="s">
        <v>68</v>
      </c>
      <c r="B22" s="1081"/>
      <c r="C22" s="95">
        <v>0</v>
      </c>
      <c r="D22" s="95">
        <v>0</v>
      </c>
      <c r="E22" s="95">
        <v>0</v>
      </c>
      <c r="F22" s="95">
        <v>0</v>
      </c>
      <c r="G22" s="95">
        <v>0</v>
      </c>
      <c r="H22" s="95">
        <v>1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f t="shared" si="0"/>
        <v>0</v>
      </c>
      <c r="T22" s="95">
        <f t="shared" si="1"/>
        <v>1</v>
      </c>
      <c r="U22" s="95">
        <f t="shared" si="2"/>
        <v>1</v>
      </c>
      <c r="V22" s="1056" t="s">
        <v>305</v>
      </c>
      <c r="W22" s="1056"/>
    </row>
    <row r="23" spans="1:23" ht="17.25" customHeight="1">
      <c r="A23" s="1081" t="s">
        <v>69</v>
      </c>
      <c r="B23" s="1081"/>
      <c r="C23" s="95">
        <v>0</v>
      </c>
      <c r="D23" s="95">
        <v>0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f t="shared" si="0"/>
        <v>0</v>
      </c>
      <c r="T23" s="95">
        <f t="shared" si="1"/>
        <v>0</v>
      </c>
      <c r="U23" s="95">
        <f t="shared" si="2"/>
        <v>0</v>
      </c>
      <c r="V23" s="1056" t="s">
        <v>191</v>
      </c>
      <c r="W23" s="1056"/>
    </row>
    <row r="24" spans="1:23" ht="17.25" customHeight="1">
      <c r="A24" s="1081" t="s">
        <v>70</v>
      </c>
      <c r="B24" s="1081"/>
      <c r="C24" s="95">
        <v>0</v>
      </c>
      <c r="D24" s="95">
        <v>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>
        <v>3</v>
      </c>
      <c r="O24" s="95">
        <v>0</v>
      </c>
      <c r="P24" s="95">
        <v>0</v>
      </c>
      <c r="Q24" s="95">
        <v>0</v>
      </c>
      <c r="R24" s="95">
        <v>0</v>
      </c>
      <c r="S24" s="95">
        <f t="shared" si="0"/>
        <v>0</v>
      </c>
      <c r="T24" s="95">
        <f t="shared" si="1"/>
        <v>3</v>
      </c>
      <c r="U24" s="95">
        <f t="shared" si="2"/>
        <v>3</v>
      </c>
      <c r="V24" s="1056" t="s">
        <v>192</v>
      </c>
      <c r="W24" s="1056"/>
    </row>
    <row r="25" spans="1:23" ht="17.25" customHeight="1">
      <c r="A25" s="1081" t="s">
        <v>71</v>
      </c>
      <c r="B25" s="1081"/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2</v>
      </c>
      <c r="O25" s="95">
        <v>0</v>
      </c>
      <c r="P25" s="95">
        <v>0</v>
      </c>
      <c r="Q25" s="95">
        <v>0</v>
      </c>
      <c r="R25" s="95">
        <v>0</v>
      </c>
      <c r="S25" s="95">
        <f t="shared" si="0"/>
        <v>0</v>
      </c>
      <c r="T25" s="95">
        <f t="shared" si="1"/>
        <v>2</v>
      </c>
      <c r="U25" s="95">
        <f t="shared" si="2"/>
        <v>2</v>
      </c>
      <c r="V25" s="1056" t="s">
        <v>193</v>
      </c>
      <c r="W25" s="1056"/>
    </row>
    <row r="26" spans="1:23" ht="17.25" customHeight="1" thickBot="1">
      <c r="A26" s="1083" t="s">
        <v>72</v>
      </c>
      <c r="B26" s="1083"/>
      <c r="C26" s="323">
        <v>0</v>
      </c>
      <c r="D26" s="323">
        <v>0</v>
      </c>
      <c r="E26" s="323">
        <v>0</v>
      </c>
      <c r="F26" s="323">
        <v>0</v>
      </c>
      <c r="G26" s="323">
        <v>0</v>
      </c>
      <c r="H26" s="323">
        <v>0</v>
      </c>
      <c r="I26" s="323">
        <v>0</v>
      </c>
      <c r="J26" s="323">
        <v>0</v>
      </c>
      <c r="K26" s="323">
        <v>0</v>
      </c>
      <c r="L26" s="323">
        <v>0</v>
      </c>
      <c r="M26" s="323">
        <v>0</v>
      </c>
      <c r="N26" s="323">
        <v>3</v>
      </c>
      <c r="O26" s="323">
        <v>0</v>
      </c>
      <c r="P26" s="323">
        <v>0</v>
      </c>
      <c r="Q26" s="323">
        <v>0</v>
      </c>
      <c r="R26" s="323">
        <v>0</v>
      </c>
      <c r="S26" s="323">
        <f t="shared" si="0"/>
        <v>0</v>
      </c>
      <c r="T26" s="323">
        <f t="shared" si="1"/>
        <v>3</v>
      </c>
      <c r="U26" s="323">
        <f t="shared" si="2"/>
        <v>3</v>
      </c>
      <c r="V26" s="1062" t="s">
        <v>361</v>
      </c>
      <c r="W26" s="1062"/>
    </row>
    <row r="27" spans="1:23" ht="22.5" customHeight="1" thickBot="1">
      <c r="A27" s="1076" t="s">
        <v>32</v>
      </c>
      <c r="B27" s="1076"/>
      <c r="C27" s="246">
        <f>SUM(C7:C26)</f>
        <v>0</v>
      </c>
      <c r="D27" s="246">
        <f t="shared" ref="D27:U27" si="3">SUM(D7:D26)</f>
        <v>0</v>
      </c>
      <c r="E27" s="246">
        <f t="shared" si="3"/>
        <v>1</v>
      </c>
      <c r="F27" s="246">
        <f t="shared" si="3"/>
        <v>1</v>
      </c>
      <c r="G27" s="246">
        <f t="shared" si="3"/>
        <v>0</v>
      </c>
      <c r="H27" s="246">
        <f t="shared" si="3"/>
        <v>4</v>
      </c>
      <c r="I27" s="246">
        <f t="shared" si="3"/>
        <v>0</v>
      </c>
      <c r="J27" s="246">
        <f t="shared" si="3"/>
        <v>2</v>
      </c>
      <c r="K27" s="246">
        <f t="shared" si="3"/>
        <v>1</v>
      </c>
      <c r="L27" s="246">
        <f t="shared" si="3"/>
        <v>2</v>
      </c>
      <c r="M27" s="246">
        <f t="shared" si="3"/>
        <v>0</v>
      </c>
      <c r="N27" s="246">
        <f t="shared" si="3"/>
        <v>28</v>
      </c>
      <c r="O27" s="246">
        <f t="shared" si="3"/>
        <v>0</v>
      </c>
      <c r="P27" s="246">
        <f t="shared" si="3"/>
        <v>0</v>
      </c>
      <c r="Q27" s="246">
        <f t="shared" si="3"/>
        <v>0</v>
      </c>
      <c r="R27" s="246">
        <f t="shared" si="3"/>
        <v>0</v>
      </c>
      <c r="S27" s="246">
        <f t="shared" si="3"/>
        <v>2</v>
      </c>
      <c r="T27" s="246">
        <f t="shared" si="3"/>
        <v>37</v>
      </c>
      <c r="U27" s="246">
        <f t="shared" si="3"/>
        <v>39</v>
      </c>
      <c r="V27" s="1104" t="s">
        <v>175</v>
      </c>
      <c r="W27" s="1104"/>
    </row>
    <row r="28" spans="1:23" ht="20.100000000000001" customHeight="1" thickTop="1"/>
    <row r="115" spans="3:9">
      <c r="C115" s="202"/>
      <c r="D115" s="202"/>
      <c r="E115" s="202"/>
      <c r="F115" s="202"/>
      <c r="G115" s="202"/>
      <c r="H115" s="202"/>
      <c r="I115" s="202"/>
    </row>
    <row r="116" spans="3:9">
      <c r="C116" s="202"/>
      <c r="D116" s="202"/>
      <c r="E116" s="202"/>
      <c r="F116" s="202"/>
      <c r="G116" s="202"/>
      <c r="H116" s="202"/>
      <c r="I116" s="202"/>
    </row>
    <row r="117" spans="3:9">
      <c r="C117" s="202"/>
      <c r="D117" s="202"/>
      <c r="E117" s="202"/>
      <c r="F117" s="202"/>
      <c r="G117" s="202"/>
      <c r="H117" s="202"/>
      <c r="I117" s="202"/>
    </row>
    <row r="118" spans="3:9">
      <c r="C118" s="202"/>
      <c r="D118" s="202"/>
      <c r="E118" s="202"/>
      <c r="F118" s="202"/>
      <c r="G118" s="202"/>
      <c r="H118" s="202"/>
      <c r="I118" s="202"/>
    </row>
  </sheetData>
  <protectedRanges>
    <protectedRange sqref="E17:H17" name="نطاق1"/>
  </protectedRanges>
  <mergeCells count="57">
    <mergeCell ref="T1:W1"/>
    <mergeCell ref="Q3:R3"/>
    <mergeCell ref="A1:C1"/>
    <mergeCell ref="F1:G1"/>
    <mergeCell ref="A2:B6"/>
    <mergeCell ref="S2:U3"/>
    <mergeCell ref="V2:W6"/>
    <mergeCell ref="C3:D3"/>
    <mergeCell ref="E3:F3"/>
    <mergeCell ref="G3:H3"/>
    <mergeCell ref="I3:J3"/>
    <mergeCell ref="K3:L3"/>
    <mergeCell ref="M3:N3"/>
    <mergeCell ref="O3:P3"/>
    <mergeCell ref="O4:P4"/>
    <mergeCell ref="Q4:R4"/>
    <mergeCell ref="S4:U4"/>
    <mergeCell ref="V7:W7"/>
    <mergeCell ref="A8:B8"/>
    <mergeCell ref="V8:W8"/>
    <mergeCell ref="C4:D4"/>
    <mergeCell ref="E4:F4"/>
    <mergeCell ref="G4:H4"/>
    <mergeCell ref="I4:J4"/>
    <mergeCell ref="K4:L4"/>
    <mergeCell ref="M4:N4"/>
    <mergeCell ref="A7:B7"/>
    <mergeCell ref="A9:B9"/>
    <mergeCell ref="V9:W9"/>
    <mergeCell ref="A10:B10"/>
    <mergeCell ref="V10:W10"/>
    <mergeCell ref="A11:A16"/>
    <mergeCell ref="W11:W16"/>
    <mergeCell ref="A22:B22"/>
    <mergeCell ref="V22:W22"/>
    <mergeCell ref="A17:B17"/>
    <mergeCell ref="V17:W17"/>
    <mergeCell ref="A18:B18"/>
    <mergeCell ref="V18:W18"/>
    <mergeCell ref="A19:B19"/>
    <mergeCell ref="V19:W19"/>
    <mergeCell ref="C2:J2"/>
    <mergeCell ref="K2:R2"/>
    <mergeCell ref="A26:B26"/>
    <mergeCell ref="V26:W26"/>
    <mergeCell ref="A27:B27"/>
    <mergeCell ref="V27:W27"/>
    <mergeCell ref="A23:B23"/>
    <mergeCell ref="V23:W23"/>
    <mergeCell ref="A24:B24"/>
    <mergeCell ref="V24:W24"/>
    <mergeCell ref="A25:B25"/>
    <mergeCell ref="V25:W25"/>
    <mergeCell ref="A20:B20"/>
    <mergeCell ref="V20:W20"/>
    <mergeCell ref="A21:B21"/>
    <mergeCell ref="V21:W21"/>
  </mergeCells>
  <printOptions horizontalCentered="1"/>
  <pageMargins left="0.25" right="0.25" top="1" bottom="0.75" header="1" footer="0.75"/>
  <pageSetup paperSize="9" scale="80" firstPageNumber="60" orientation="landscape" useFirstPageNumber="1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theme="1"/>
  </sheetPr>
  <dimension ref="A1:Y117"/>
  <sheetViews>
    <sheetView rightToLeft="1" view="pageBreakPreview" zoomScale="80" zoomScaleSheetLayoutView="80" workbookViewId="0">
      <selection activeCell="O7" sqref="O7"/>
    </sheetView>
  </sheetViews>
  <sheetFormatPr defaultRowHeight="12.75"/>
  <cols>
    <col min="1" max="1" width="4.28515625" style="146" customWidth="1"/>
    <col min="2" max="2" width="11.85546875" style="146" customWidth="1"/>
    <col min="3" max="11" width="12.85546875" style="146" customWidth="1"/>
    <col min="12" max="12" width="18.140625" style="146" customWidth="1"/>
    <col min="13" max="13" width="4.85546875" style="146" customWidth="1"/>
    <col min="14" max="16384" width="9.140625" style="146"/>
  </cols>
  <sheetData>
    <row r="1" spans="1:25" ht="30.75" customHeight="1" thickBot="1">
      <c r="A1" s="1070" t="s">
        <v>1336</v>
      </c>
      <c r="B1" s="1070"/>
      <c r="C1" s="1070"/>
      <c r="D1" s="1070"/>
      <c r="E1" s="1070"/>
      <c r="F1" s="1070"/>
      <c r="G1" s="1070"/>
      <c r="H1" s="1070"/>
      <c r="I1" s="1070"/>
      <c r="J1" s="159"/>
      <c r="K1" s="159"/>
      <c r="L1" s="1140" t="s">
        <v>1335</v>
      </c>
      <c r="M1" s="1140"/>
      <c r="N1" s="159"/>
      <c r="O1" s="159"/>
      <c r="P1" s="159"/>
      <c r="Q1" s="159"/>
      <c r="R1" s="159"/>
      <c r="S1" s="159"/>
      <c r="T1" s="159"/>
      <c r="U1" s="209"/>
      <c r="V1" s="1205" t="s">
        <v>256</v>
      </c>
      <c r="W1" s="1205"/>
      <c r="X1" s="1205"/>
      <c r="Y1" s="1205"/>
    </row>
    <row r="2" spans="1:25" ht="19.5" customHeight="1" thickTop="1">
      <c r="A2" s="1072" t="s">
        <v>40</v>
      </c>
      <c r="B2" s="1072"/>
      <c r="C2" s="1072" t="s">
        <v>469</v>
      </c>
      <c r="D2" s="1072"/>
      <c r="E2" s="1072"/>
      <c r="F2" s="1072" t="s">
        <v>471</v>
      </c>
      <c r="G2" s="1072"/>
      <c r="H2" s="1072"/>
      <c r="I2" s="1072" t="s">
        <v>35</v>
      </c>
      <c r="J2" s="1072"/>
      <c r="K2" s="1072"/>
      <c r="L2" s="1074" t="s">
        <v>174</v>
      </c>
      <c r="M2" s="1074"/>
    </row>
    <row r="3" spans="1:25" ht="23.25" customHeight="1">
      <c r="A3" s="1092"/>
      <c r="B3" s="1092"/>
      <c r="C3" s="1206" t="s">
        <v>470</v>
      </c>
      <c r="D3" s="1206"/>
      <c r="E3" s="1206"/>
      <c r="F3" s="1206" t="s">
        <v>943</v>
      </c>
      <c r="G3" s="1206"/>
      <c r="H3" s="1206"/>
      <c r="I3" s="1206" t="s">
        <v>944</v>
      </c>
      <c r="J3" s="1206"/>
      <c r="K3" s="1206"/>
      <c r="L3" s="1096"/>
      <c r="M3" s="1096"/>
    </row>
    <row r="4" spans="1:25" ht="19.5" customHeight="1">
      <c r="A4" s="1092"/>
      <c r="B4" s="1092"/>
      <c r="C4" s="323" t="s">
        <v>102</v>
      </c>
      <c r="D4" s="323" t="s">
        <v>103</v>
      </c>
      <c r="E4" s="323" t="s">
        <v>35</v>
      </c>
      <c r="F4" s="323" t="s">
        <v>102</v>
      </c>
      <c r="G4" s="323" t="s">
        <v>103</v>
      </c>
      <c r="H4" s="323" t="s">
        <v>35</v>
      </c>
      <c r="I4" s="323" t="s">
        <v>102</v>
      </c>
      <c r="J4" s="323" t="s">
        <v>103</v>
      </c>
      <c r="K4" s="323" t="s">
        <v>35</v>
      </c>
      <c r="L4" s="1096"/>
      <c r="M4" s="1096"/>
    </row>
    <row r="5" spans="1:25" ht="22.5" customHeight="1" thickBot="1">
      <c r="A5" s="1092"/>
      <c r="B5" s="1092"/>
      <c r="C5" s="454" t="s">
        <v>352</v>
      </c>
      <c r="D5" s="454" t="s">
        <v>353</v>
      </c>
      <c r="E5" s="454" t="s">
        <v>175</v>
      </c>
      <c r="F5" s="454" t="s">
        <v>352</v>
      </c>
      <c r="G5" s="454" t="s">
        <v>353</v>
      </c>
      <c r="H5" s="454" t="s">
        <v>175</v>
      </c>
      <c r="I5" s="454" t="s">
        <v>352</v>
      </c>
      <c r="J5" s="454" t="s">
        <v>353</v>
      </c>
      <c r="K5" s="454" t="s">
        <v>175</v>
      </c>
      <c r="L5" s="1096"/>
      <c r="M5" s="1096"/>
    </row>
    <row r="6" spans="1:25" ht="20.25" customHeight="1">
      <c r="A6" s="1137" t="s">
        <v>52</v>
      </c>
      <c r="B6" s="1137"/>
      <c r="C6" s="456">
        <v>0</v>
      </c>
      <c r="D6" s="456">
        <v>0</v>
      </c>
      <c r="E6" s="456">
        <f>SUM(C6:D6)</f>
        <v>0</v>
      </c>
      <c r="F6" s="456">
        <v>0</v>
      </c>
      <c r="G6" s="456">
        <v>0</v>
      </c>
      <c r="H6" s="456">
        <f>SUM(F6:G6)</f>
        <v>0</v>
      </c>
      <c r="I6" s="457">
        <f>SUM(C6,F6)</f>
        <v>0</v>
      </c>
      <c r="J6" s="457">
        <f t="shared" ref="J6:K6" si="0">SUM(D6,G6)</f>
        <v>0</v>
      </c>
      <c r="K6" s="457">
        <f t="shared" si="0"/>
        <v>0</v>
      </c>
      <c r="L6" s="1058" t="s">
        <v>671</v>
      </c>
      <c r="M6" s="1058"/>
    </row>
    <row r="7" spans="1:25" ht="20.25" customHeight="1">
      <c r="A7" s="1081" t="s">
        <v>53</v>
      </c>
      <c r="B7" s="1081"/>
      <c r="C7" s="102">
        <v>0</v>
      </c>
      <c r="D7" s="102">
        <v>0</v>
      </c>
      <c r="E7" s="102">
        <f t="shared" ref="E7:E25" si="1">SUM(C7:D7)</f>
        <v>0</v>
      </c>
      <c r="F7" s="102">
        <v>0</v>
      </c>
      <c r="G7" s="102">
        <v>0</v>
      </c>
      <c r="H7" s="102">
        <f t="shared" ref="H7:H25" si="2">SUM(F7:G7)</f>
        <v>0</v>
      </c>
      <c r="I7" s="95">
        <f t="shared" ref="I7:I25" si="3">SUM(C7,F7)</f>
        <v>0</v>
      </c>
      <c r="J7" s="95">
        <f t="shared" ref="J7:J25" si="4">SUM(D7,G7)</f>
        <v>0</v>
      </c>
      <c r="K7" s="95">
        <f t="shared" ref="K7:K25" si="5">SUM(E7,H7)</f>
        <v>0</v>
      </c>
      <c r="L7" s="1059" t="s">
        <v>302</v>
      </c>
      <c r="M7" s="1059"/>
    </row>
    <row r="8" spans="1:25" ht="20.25" customHeight="1">
      <c r="A8" s="1081" t="s">
        <v>54</v>
      </c>
      <c r="B8" s="1081"/>
      <c r="C8" s="102">
        <v>0</v>
      </c>
      <c r="D8" s="102">
        <v>17</v>
      </c>
      <c r="E8" s="102">
        <f t="shared" si="1"/>
        <v>17</v>
      </c>
      <c r="F8" s="102">
        <v>0</v>
      </c>
      <c r="G8" s="102">
        <v>4</v>
      </c>
      <c r="H8" s="102">
        <f t="shared" si="2"/>
        <v>4</v>
      </c>
      <c r="I8" s="95">
        <f t="shared" si="3"/>
        <v>0</v>
      </c>
      <c r="J8" s="95">
        <f t="shared" si="4"/>
        <v>21</v>
      </c>
      <c r="K8" s="95">
        <f t="shared" si="5"/>
        <v>21</v>
      </c>
      <c r="L8" s="1056" t="s">
        <v>184</v>
      </c>
      <c r="M8" s="1056"/>
    </row>
    <row r="9" spans="1:25" ht="20.25" customHeight="1">
      <c r="A9" s="1081" t="s">
        <v>55</v>
      </c>
      <c r="B9" s="1081"/>
      <c r="C9" s="102">
        <v>9</v>
      </c>
      <c r="D9" s="102">
        <v>18</v>
      </c>
      <c r="E9" s="102">
        <f t="shared" si="1"/>
        <v>27</v>
      </c>
      <c r="F9" s="102">
        <v>0</v>
      </c>
      <c r="G9" s="102">
        <v>0</v>
      </c>
      <c r="H9" s="102">
        <f t="shared" si="2"/>
        <v>0</v>
      </c>
      <c r="I9" s="95">
        <f t="shared" si="3"/>
        <v>9</v>
      </c>
      <c r="J9" s="95">
        <f t="shared" si="4"/>
        <v>18</v>
      </c>
      <c r="K9" s="95">
        <f t="shared" si="5"/>
        <v>27</v>
      </c>
      <c r="L9" s="1056" t="s">
        <v>185</v>
      </c>
      <c r="M9" s="1056"/>
    </row>
    <row r="10" spans="1:25" ht="20.25" customHeight="1">
      <c r="A10" s="1086" t="s">
        <v>299</v>
      </c>
      <c r="B10" s="410" t="s">
        <v>282</v>
      </c>
      <c r="C10" s="102">
        <v>0</v>
      </c>
      <c r="D10" s="102">
        <v>11</v>
      </c>
      <c r="E10" s="102">
        <f t="shared" si="1"/>
        <v>11</v>
      </c>
      <c r="F10" s="102">
        <v>0</v>
      </c>
      <c r="G10" s="102">
        <v>0</v>
      </c>
      <c r="H10" s="102">
        <f t="shared" si="2"/>
        <v>0</v>
      </c>
      <c r="I10" s="95">
        <f t="shared" si="3"/>
        <v>0</v>
      </c>
      <c r="J10" s="95">
        <f t="shared" si="4"/>
        <v>11</v>
      </c>
      <c r="K10" s="95">
        <f t="shared" si="5"/>
        <v>11</v>
      </c>
      <c r="L10" s="427" t="s">
        <v>306</v>
      </c>
      <c r="M10" s="1061" t="s">
        <v>173</v>
      </c>
    </row>
    <row r="11" spans="1:25" ht="20.25" customHeight="1">
      <c r="A11" s="1086"/>
      <c r="B11" s="410" t="s">
        <v>283</v>
      </c>
      <c r="C11" s="102">
        <v>0</v>
      </c>
      <c r="D11" s="102">
        <v>29</v>
      </c>
      <c r="E11" s="102">
        <f t="shared" si="1"/>
        <v>29</v>
      </c>
      <c r="F11" s="102">
        <v>0</v>
      </c>
      <c r="G11" s="102">
        <v>0</v>
      </c>
      <c r="H11" s="102">
        <f t="shared" si="2"/>
        <v>0</v>
      </c>
      <c r="I11" s="95">
        <f t="shared" si="3"/>
        <v>0</v>
      </c>
      <c r="J11" s="95">
        <f t="shared" si="4"/>
        <v>29</v>
      </c>
      <c r="K11" s="95">
        <f t="shared" si="5"/>
        <v>29</v>
      </c>
      <c r="L11" s="427" t="s">
        <v>307</v>
      </c>
      <c r="M11" s="1061"/>
    </row>
    <row r="12" spans="1:25" ht="20.25" customHeight="1">
      <c r="A12" s="1086"/>
      <c r="B12" s="410" t="s">
        <v>284</v>
      </c>
      <c r="C12" s="102">
        <v>27</v>
      </c>
      <c r="D12" s="102">
        <v>27</v>
      </c>
      <c r="E12" s="102">
        <f t="shared" si="1"/>
        <v>54</v>
      </c>
      <c r="F12" s="102">
        <v>0</v>
      </c>
      <c r="G12" s="102">
        <v>1</v>
      </c>
      <c r="H12" s="102">
        <f t="shared" si="2"/>
        <v>1</v>
      </c>
      <c r="I12" s="95">
        <f t="shared" si="3"/>
        <v>27</v>
      </c>
      <c r="J12" s="95">
        <f t="shared" si="4"/>
        <v>28</v>
      </c>
      <c r="K12" s="95">
        <f t="shared" si="5"/>
        <v>55</v>
      </c>
      <c r="L12" s="427" t="s">
        <v>308</v>
      </c>
      <c r="M12" s="1061"/>
    </row>
    <row r="13" spans="1:25" ht="20.25" customHeight="1">
      <c r="A13" s="1086"/>
      <c r="B13" s="410" t="s">
        <v>279</v>
      </c>
      <c r="C13" s="102">
        <v>0</v>
      </c>
      <c r="D13" s="102">
        <v>0</v>
      </c>
      <c r="E13" s="102">
        <f t="shared" si="1"/>
        <v>0</v>
      </c>
      <c r="F13" s="102">
        <v>0</v>
      </c>
      <c r="G13" s="102">
        <v>0</v>
      </c>
      <c r="H13" s="102">
        <f t="shared" si="2"/>
        <v>0</v>
      </c>
      <c r="I13" s="95">
        <f t="shared" si="3"/>
        <v>0</v>
      </c>
      <c r="J13" s="95">
        <f t="shared" si="4"/>
        <v>0</v>
      </c>
      <c r="K13" s="95">
        <f t="shared" si="5"/>
        <v>0</v>
      </c>
      <c r="L13" s="427" t="s">
        <v>309</v>
      </c>
      <c r="M13" s="1061"/>
    </row>
    <row r="14" spans="1:25" ht="20.25" customHeight="1">
      <c r="A14" s="1086"/>
      <c r="B14" s="410" t="s">
        <v>280</v>
      </c>
      <c r="C14" s="102">
        <v>7</v>
      </c>
      <c r="D14" s="102">
        <v>19</v>
      </c>
      <c r="E14" s="102">
        <f t="shared" si="1"/>
        <v>26</v>
      </c>
      <c r="F14" s="102">
        <v>0</v>
      </c>
      <c r="G14" s="102">
        <v>1</v>
      </c>
      <c r="H14" s="102">
        <f t="shared" si="2"/>
        <v>1</v>
      </c>
      <c r="I14" s="95">
        <f t="shared" si="3"/>
        <v>7</v>
      </c>
      <c r="J14" s="95">
        <f t="shared" si="4"/>
        <v>20</v>
      </c>
      <c r="K14" s="95">
        <f t="shared" si="5"/>
        <v>27</v>
      </c>
      <c r="L14" s="427" t="s">
        <v>310</v>
      </c>
      <c r="M14" s="1061"/>
    </row>
    <row r="15" spans="1:25" ht="20.25" customHeight="1">
      <c r="A15" s="1086"/>
      <c r="B15" s="410" t="s">
        <v>281</v>
      </c>
      <c r="C15" s="102">
        <v>7</v>
      </c>
      <c r="D15" s="102">
        <v>30</v>
      </c>
      <c r="E15" s="102">
        <f t="shared" si="1"/>
        <v>37</v>
      </c>
      <c r="F15" s="102">
        <v>1</v>
      </c>
      <c r="G15" s="102">
        <v>4</v>
      </c>
      <c r="H15" s="102">
        <f t="shared" si="2"/>
        <v>5</v>
      </c>
      <c r="I15" s="95">
        <f t="shared" si="3"/>
        <v>8</v>
      </c>
      <c r="J15" s="95">
        <f t="shared" si="4"/>
        <v>34</v>
      </c>
      <c r="K15" s="95">
        <f t="shared" si="5"/>
        <v>42</v>
      </c>
      <c r="L15" s="427" t="s">
        <v>311</v>
      </c>
      <c r="M15" s="1061"/>
    </row>
    <row r="16" spans="1:25" ht="20.25" customHeight="1">
      <c r="A16" s="1081" t="s">
        <v>63</v>
      </c>
      <c r="B16" s="1081"/>
      <c r="C16" s="102">
        <v>0</v>
      </c>
      <c r="D16" s="102">
        <v>0</v>
      </c>
      <c r="E16" s="102">
        <f t="shared" si="1"/>
        <v>0</v>
      </c>
      <c r="F16" s="102">
        <v>0</v>
      </c>
      <c r="G16" s="102">
        <v>0</v>
      </c>
      <c r="H16" s="102">
        <f t="shared" si="2"/>
        <v>0</v>
      </c>
      <c r="I16" s="95">
        <f t="shared" si="3"/>
        <v>0</v>
      </c>
      <c r="J16" s="95">
        <f t="shared" si="4"/>
        <v>0</v>
      </c>
      <c r="K16" s="95">
        <f t="shared" si="5"/>
        <v>0</v>
      </c>
      <c r="L16" s="1056" t="s">
        <v>297</v>
      </c>
      <c r="M16" s="1056"/>
    </row>
    <row r="17" spans="1:13" ht="20.25" customHeight="1">
      <c r="A17" s="1081" t="s">
        <v>64</v>
      </c>
      <c r="B17" s="1081"/>
      <c r="C17" s="102">
        <v>9</v>
      </c>
      <c r="D17" s="102">
        <v>15</v>
      </c>
      <c r="E17" s="102">
        <f t="shared" si="1"/>
        <v>24</v>
      </c>
      <c r="F17" s="102">
        <v>0</v>
      </c>
      <c r="G17" s="102">
        <v>6</v>
      </c>
      <c r="H17" s="102">
        <f t="shared" si="2"/>
        <v>6</v>
      </c>
      <c r="I17" s="95">
        <f t="shared" si="3"/>
        <v>9</v>
      </c>
      <c r="J17" s="95">
        <f t="shared" si="4"/>
        <v>21</v>
      </c>
      <c r="K17" s="95">
        <f t="shared" si="5"/>
        <v>30</v>
      </c>
      <c r="L17" s="1056" t="s">
        <v>186</v>
      </c>
      <c r="M17" s="1056"/>
    </row>
    <row r="18" spans="1:13" ht="20.25" customHeight="1">
      <c r="A18" s="1081" t="s">
        <v>65</v>
      </c>
      <c r="B18" s="1081"/>
      <c r="C18" s="102">
        <v>0</v>
      </c>
      <c r="D18" s="102">
        <v>17</v>
      </c>
      <c r="E18" s="102">
        <f t="shared" si="1"/>
        <v>17</v>
      </c>
      <c r="F18" s="102">
        <v>0</v>
      </c>
      <c r="G18" s="102">
        <v>2</v>
      </c>
      <c r="H18" s="102">
        <f t="shared" si="2"/>
        <v>2</v>
      </c>
      <c r="I18" s="95">
        <f t="shared" si="3"/>
        <v>0</v>
      </c>
      <c r="J18" s="95">
        <f t="shared" si="4"/>
        <v>19</v>
      </c>
      <c r="K18" s="95">
        <f t="shared" si="5"/>
        <v>19</v>
      </c>
      <c r="L18" s="1056" t="s">
        <v>187</v>
      </c>
      <c r="M18" s="1056"/>
    </row>
    <row r="19" spans="1:13" ht="20.25" customHeight="1">
      <c r="A19" s="1081" t="s">
        <v>66</v>
      </c>
      <c r="B19" s="1081"/>
      <c r="C19" s="102">
        <v>29</v>
      </c>
      <c r="D19" s="102">
        <v>35</v>
      </c>
      <c r="E19" s="102">
        <f t="shared" si="1"/>
        <v>64</v>
      </c>
      <c r="F19" s="102">
        <v>0</v>
      </c>
      <c r="G19" s="102">
        <v>5</v>
      </c>
      <c r="H19" s="102">
        <f t="shared" si="2"/>
        <v>5</v>
      </c>
      <c r="I19" s="95">
        <f t="shared" si="3"/>
        <v>29</v>
      </c>
      <c r="J19" s="95">
        <f t="shared" si="4"/>
        <v>40</v>
      </c>
      <c r="K19" s="95">
        <f t="shared" si="5"/>
        <v>69</v>
      </c>
      <c r="L19" s="1056" t="s">
        <v>303</v>
      </c>
      <c r="M19" s="1056"/>
    </row>
    <row r="20" spans="1:13" ht="20.25" customHeight="1">
      <c r="A20" s="1081" t="s">
        <v>134</v>
      </c>
      <c r="B20" s="1081"/>
      <c r="C20" s="102">
        <v>20</v>
      </c>
      <c r="D20" s="102">
        <v>23</v>
      </c>
      <c r="E20" s="102">
        <f t="shared" si="1"/>
        <v>43</v>
      </c>
      <c r="F20" s="102">
        <v>1</v>
      </c>
      <c r="G20" s="102">
        <v>5</v>
      </c>
      <c r="H20" s="102">
        <f t="shared" si="2"/>
        <v>6</v>
      </c>
      <c r="I20" s="95">
        <f t="shared" si="3"/>
        <v>21</v>
      </c>
      <c r="J20" s="95">
        <f t="shared" si="4"/>
        <v>28</v>
      </c>
      <c r="K20" s="95">
        <f t="shared" si="5"/>
        <v>49</v>
      </c>
      <c r="L20" s="1056" t="s">
        <v>304</v>
      </c>
      <c r="M20" s="1056"/>
    </row>
    <row r="21" spans="1:13" ht="20.25" customHeight="1">
      <c r="A21" s="1081" t="s">
        <v>68</v>
      </c>
      <c r="B21" s="1081"/>
      <c r="C21" s="102">
        <v>0</v>
      </c>
      <c r="D21" s="102">
        <v>8</v>
      </c>
      <c r="E21" s="102">
        <f t="shared" si="1"/>
        <v>8</v>
      </c>
      <c r="F21" s="102">
        <v>0</v>
      </c>
      <c r="G21" s="102">
        <v>1</v>
      </c>
      <c r="H21" s="102">
        <f t="shared" si="2"/>
        <v>1</v>
      </c>
      <c r="I21" s="95">
        <f t="shared" si="3"/>
        <v>0</v>
      </c>
      <c r="J21" s="95">
        <f t="shared" si="4"/>
        <v>9</v>
      </c>
      <c r="K21" s="95">
        <f t="shared" si="5"/>
        <v>9</v>
      </c>
      <c r="L21" s="1056" t="s">
        <v>305</v>
      </c>
      <c r="M21" s="1056"/>
    </row>
    <row r="22" spans="1:13" ht="20.25" customHeight="1">
      <c r="A22" s="1081" t="s">
        <v>69</v>
      </c>
      <c r="B22" s="1081"/>
      <c r="C22" s="102">
        <v>9</v>
      </c>
      <c r="D22" s="102">
        <v>17</v>
      </c>
      <c r="E22" s="102">
        <f t="shared" si="1"/>
        <v>26</v>
      </c>
      <c r="F22" s="102">
        <v>0</v>
      </c>
      <c r="G22" s="102">
        <v>0</v>
      </c>
      <c r="H22" s="102">
        <f t="shared" si="2"/>
        <v>0</v>
      </c>
      <c r="I22" s="95">
        <f t="shared" si="3"/>
        <v>9</v>
      </c>
      <c r="J22" s="95">
        <f t="shared" si="4"/>
        <v>17</v>
      </c>
      <c r="K22" s="95">
        <f t="shared" si="5"/>
        <v>26</v>
      </c>
      <c r="L22" s="1056" t="s">
        <v>191</v>
      </c>
      <c r="M22" s="1056"/>
    </row>
    <row r="23" spans="1:13" ht="20.25" customHeight="1">
      <c r="A23" s="1081" t="s">
        <v>70</v>
      </c>
      <c r="B23" s="1081"/>
      <c r="C23" s="102">
        <v>0</v>
      </c>
      <c r="D23" s="102">
        <v>15</v>
      </c>
      <c r="E23" s="102">
        <f t="shared" si="1"/>
        <v>15</v>
      </c>
      <c r="F23" s="102">
        <v>0</v>
      </c>
      <c r="G23" s="102">
        <v>3</v>
      </c>
      <c r="H23" s="102">
        <f t="shared" si="2"/>
        <v>3</v>
      </c>
      <c r="I23" s="95">
        <f t="shared" si="3"/>
        <v>0</v>
      </c>
      <c r="J23" s="95">
        <f t="shared" si="4"/>
        <v>18</v>
      </c>
      <c r="K23" s="95">
        <f t="shared" si="5"/>
        <v>18</v>
      </c>
      <c r="L23" s="1056" t="s">
        <v>192</v>
      </c>
      <c r="M23" s="1056"/>
    </row>
    <row r="24" spans="1:13" ht="20.25" customHeight="1">
      <c r="A24" s="1081" t="s">
        <v>71</v>
      </c>
      <c r="B24" s="1081"/>
      <c r="C24" s="102">
        <v>12</v>
      </c>
      <c r="D24" s="102">
        <v>20</v>
      </c>
      <c r="E24" s="102">
        <f t="shared" si="1"/>
        <v>32</v>
      </c>
      <c r="F24" s="102">
        <v>0</v>
      </c>
      <c r="G24" s="102">
        <v>2</v>
      </c>
      <c r="H24" s="102">
        <f t="shared" si="2"/>
        <v>2</v>
      </c>
      <c r="I24" s="95">
        <f t="shared" si="3"/>
        <v>12</v>
      </c>
      <c r="J24" s="95">
        <f t="shared" si="4"/>
        <v>22</v>
      </c>
      <c r="K24" s="95">
        <f t="shared" si="5"/>
        <v>34</v>
      </c>
      <c r="L24" s="1056" t="s">
        <v>193</v>
      </c>
      <c r="M24" s="1056"/>
    </row>
    <row r="25" spans="1:13" ht="20.25" customHeight="1" thickBot="1">
      <c r="A25" s="1202" t="s">
        <v>72</v>
      </c>
      <c r="B25" s="1202"/>
      <c r="C25" s="407">
        <v>9</v>
      </c>
      <c r="D25" s="407">
        <v>20</v>
      </c>
      <c r="E25" s="407">
        <f t="shared" si="1"/>
        <v>29</v>
      </c>
      <c r="F25" s="407">
        <v>0</v>
      </c>
      <c r="G25" s="407">
        <v>3</v>
      </c>
      <c r="H25" s="407">
        <f t="shared" si="2"/>
        <v>3</v>
      </c>
      <c r="I25" s="401">
        <f t="shared" si="3"/>
        <v>9</v>
      </c>
      <c r="J25" s="401">
        <f t="shared" si="4"/>
        <v>23</v>
      </c>
      <c r="K25" s="401">
        <f t="shared" si="5"/>
        <v>32</v>
      </c>
      <c r="L25" s="1185" t="s">
        <v>361</v>
      </c>
      <c r="M25" s="1185"/>
    </row>
    <row r="26" spans="1:13" ht="20.25" customHeight="1" thickBot="1">
      <c r="A26" s="1201" t="s">
        <v>32</v>
      </c>
      <c r="B26" s="1201"/>
      <c r="C26" s="420">
        <f>SUM(C6:C25)</f>
        <v>138</v>
      </c>
      <c r="D26" s="420">
        <f t="shared" ref="D26:H26" si="6">SUM(D6:D25)</f>
        <v>321</v>
      </c>
      <c r="E26" s="420">
        <f t="shared" si="6"/>
        <v>459</v>
      </c>
      <c r="F26" s="420">
        <f t="shared" si="6"/>
        <v>2</v>
      </c>
      <c r="G26" s="420">
        <f t="shared" si="6"/>
        <v>37</v>
      </c>
      <c r="H26" s="420">
        <f t="shared" si="6"/>
        <v>39</v>
      </c>
      <c r="I26" s="455">
        <f>SUM(I6:I25)</f>
        <v>140</v>
      </c>
      <c r="J26" s="455">
        <f>SUM(J6:J25)</f>
        <v>358</v>
      </c>
      <c r="K26" s="455">
        <f>SUM(K6:K25)</f>
        <v>498</v>
      </c>
      <c r="L26" s="1187" t="s">
        <v>175</v>
      </c>
      <c r="M26" s="1187"/>
    </row>
    <row r="27" spans="1:13" ht="13.5" thickTop="1"/>
    <row r="114" spans="9:11">
      <c r="I114" s="202"/>
      <c r="J114" s="202"/>
      <c r="K114" s="202"/>
    </row>
    <row r="115" spans="9:11">
      <c r="I115" s="202"/>
      <c r="J115" s="202"/>
      <c r="K115" s="202"/>
    </row>
    <row r="116" spans="9:11">
      <c r="I116" s="202"/>
      <c r="J116" s="202"/>
      <c r="K116" s="202"/>
    </row>
    <row r="117" spans="9:11">
      <c r="I117" s="202"/>
      <c r="J117" s="202"/>
      <c r="K117" s="202"/>
    </row>
  </sheetData>
  <mergeCells count="43">
    <mergeCell ref="V1:Y1"/>
    <mergeCell ref="A2:B5"/>
    <mergeCell ref="L2:M5"/>
    <mergeCell ref="A9:B9"/>
    <mergeCell ref="L9:M9"/>
    <mergeCell ref="A7:B7"/>
    <mergeCell ref="L7:M7"/>
    <mergeCell ref="A8:B8"/>
    <mergeCell ref="L8:M8"/>
    <mergeCell ref="A1:I1"/>
    <mergeCell ref="L1:M1"/>
    <mergeCell ref="L6:M6"/>
    <mergeCell ref="A6:B6"/>
    <mergeCell ref="I2:K2"/>
    <mergeCell ref="I3:K3"/>
    <mergeCell ref="C2:E2"/>
    <mergeCell ref="C3:E3"/>
    <mergeCell ref="F2:H2"/>
    <mergeCell ref="F3:H3"/>
    <mergeCell ref="A10:A15"/>
    <mergeCell ref="M10:M15"/>
    <mergeCell ref="A16:B16"/>
    <mergeCell ref="L16:M16"/>
    <mergeCell ref="A17:B17"/>
    <mergeCell ref="L17:M17"/>
    <mergeCell ref="A18:B18"/>
    <mergeCell ref="L18:M18"/>
    <mergeCell ref="A19:B19"/>
    <mergeCell ref="L19:M19"/>
    <mergeCell ref="A20:B20"/>
    <mergeCell ref="L20:M20"/>
    <mergeCell ref="A21:B21"/>
    <mergeCell ref="L21:M21"/>
    <mergeCell ref="A25:B25"/>
    <mergeCell ref="L25:M25"/>
    <mergeCell ref="A26:B26"/>
    <mergeCell ref="L26:M26"/>
    <mergeCell ref="A22:B22"/>
    <mergeCell ref="L22:M22"/>
    <mergeCell ref="A23:B23"/>
    <mergeCell ref="L23:M23"/>
    <mergeCell ref="A24:B24"/>
    <mergeCell ref="L24:M24"/>
  </mergeCells>
  <printOptions horizontalCentered="1"/>
  <pageMargins left="1" right="1" top="1" bottom="1" header="1" footer="1"/>
  <pageSetup paperSize="9" scale="80" firstPageNumber="59" orientation="landscape" useFirstPageNumber="1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theme="1"/>
  </sheetPr>
  <dimension ref="A1:Y121"/>
  <sheetViews>
    <sheetView rightToLeft="1" view="pageBreakPreview" zoomScale="80" zoomScaleSheetLayoutView="80" workbookViewId="0">
      <selection activeCell="N4" sqref="N4:O9"/>
    </sheetView>
  </sheetViews>
  <sheetFormatPr defaultRowHeight="12.75"/>
  <cols>
    <col min="1" max="1" width="4.5703125" style="146" customWidth="1"/>
    <col min="2" max="2" width="12.5703125" style="146" customWidth="1"/>
    <col min="3" max="13" width="10.140625" style="146" customWidth="1"/>
    <col min="14" max="14" width="15.85546875" style="146" customWidth="1"/>
    <col min="15" max="15" width="4.140625" style="146" customWidth="1"/>
    <col min="16" max="18" width="9.140625" style="146"/>
    <col min="19" max="19" width="11.5703125" style="146" bestFit="1" customWidth="1"/>
    <col min="20" max="16384" width="9.140625" style="146"/>
  </cols>
  <sheetData>
    <row r="1" spans="1:25" ht="18" customHeight="1">
      <c r="A1" s="1138" t="s">
        <v>945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307"/>
      <c r="Q1" s="307"/>
      <c r="R1" s="307"/>
      <c r="S1" s="307"/>
    </row>
    <row r="2" spans="1:25" ht="21" customHeight="1">
      <c r="A2" s="1139" t="s">
        <v>946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307"/>
      <c r="Q2" s="307"/>
      <c r="R2" s="307"/>
      <c r="S2" s="307"/>
    </row>
    <row r="3" spans="1:25" ht="17.25" customHeight="1" thickBot="1">
      <c r="A3" s="1100" t="s">
        <v>1337</v>
      </c>
      <c r="B3" s="1100"/>
      <c r="C3" s="169"/>
      <c r="D3" s="169"/>
      <c r="E3" s="169"/>
      <c r="F3" s="169"/>
      <c r="G3" s="169"/>
      <c r="H3" s="169"/>
      <c r="I3" s="169"/>
      <c r="J3" s="208"/>
      <c r="K3" s="308"/>
      <c r="L3" s="308"/>
      <c r="M3" s="308"/>
      <c r="N3" s="1116" t="s">
        <v>1311</v>
      </c>
      <c r="O3" s="1116"/>
      <c r="P3" s="217"/>
      <c r="Q3" s="217"/>
      <c r="R3" s="217"/>
      <c r="S3" s="217"/>
      <c r="T3" s="217"/>
      <c r="U3" s="217"/>
      <c r="V3" s="217"/>
      <c r="W3" s="217"/>
      <c r="X3" s="217"/>
      <c r="Y3" s="217"/>
    </row>
    <row r="4" spans="1:25" ht="18.75" customHeight="1" thickTop="1">
      <c r="A4" s="1072" t="s">
        <v>40</v>
      </c>
      <c r="B4" s="1072"/>
      <c r="C4" s="1072" t="s">
        <v>488</v>
      </c>
      <c r="D4" s="1072"/>
      <c r="E4" s="1072"/>
      <c r="F4" s="1072"/>
      <c r="G4" s="1072"/>
      <c r="H4" s="1072"/>
      <c r="I4" s="1072"/>
      <c r="J4" s="1072"/>
      <c r="K4" s="1072" t="s">
        <v>473</v>
      </c>
      <c r="L4" s="1072"/>
      <c r="M4" s="1072"/>
      <c r="N4" s="1074" t="s">
        <v>174</v>
      </c>
      <c r="O4" s="1074"/>
      <c r="S4" s="146" t="s">
        <v>489</v>
      </c>
    </row>
    <row r="5" spans="1:25" ht="19.5" customHeight="1">
      <c r="A5" s="1092"/>
      <c r="B5" s="1092"/>
      <c r="C5" s="1096" t="s">
        <v>490</v>
      </c>
      <c r="D5" s="1096"/>
      <c r="E5" s="1096"/>
      <c r="F5" s="1096"/>
      <c r="G5" s="1096"/>
      <c r="H5" s="1096"/>
      <c r="I5" s="1096"/>
      <c r="J5" s="1096"/>
      <c r="K5" s="1092"/>
      <c r="L5" s="1092"/>
      <c r="M5" s="1092"/>
      <c r="N5" s="1096"/>
      <c r="O5" s="1096"/>
    </row>
    <row r="6" spans="1:25" ht="18" customHeight="1">
      <c r="A6" s="1092"/>
      <c r="B6" s="1092"/>
      <c r="C6" s="1207" t="s">
        <v>491</v>
      </c>
      <c r="D6" s="1207"/>
      <c r="E6" s="1208" t="s">
        <v>492</v>
      </c>
      <c r="F6" s="1208"/>
      <c r="G6" s="1208" t="s">
        <v>493</v>
      </c>
      <c r="H6" s="1208"/>
      <c r="I6" s="1209" t="s">
        <v>494</v>
      </c>
      <c r="J6" s="1209"/>
      <c r="K6" s="1092"/>
      <c r="L6" s="1092"/>
      <c r="M6" s="1092"/>
      <c r="N6" s="1096"/>
      <c r="O6" s="1096"/>
    </row>
    <row r="7" spans="1:25" ht="15.75" customHeight="1">
      <c r="A7" s="1092"/>
      <c r="B7" s="1092"/>
      <c r="C7" s="1096" t="s">
        <v>495</v>
      </c>
      <c r="D7" s="1096"/>
      <c r="E7" s="1208"/>
      <c r="F7" s="1208"/>
      <c r="G7" s="1208"/>
      <c r="H7" s="1208"/>
      <c r="I7" s="1096" t="s">
        <v>496</v>
      </c>
      <c r="J7" s="1096"/>
      <c r="K7" s="1092" t="s">
        <v>175</v>
      </c>
      <c r="L7" s="1092"/>
      <c r="M7" s="1092"/>
      <c r="N7" s="1096"/>
      <c r="O7" s="1096"/>
    </row>
    <row r="8" spans="1:25" ht="17.2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35</v>
      </c>
      <c r="N8" s="1096"/>
      <c r="O8" s="1096"/>
    </row>
    <row r="9" spans="1:25" ht="17.25" customHeight="1" thickBot="1">
      <c r="A9" s="1092"/>
      <c r="B9" s="1092"/>
      <c r="C9" s="945" t="s">
        <v>352</v>
      </c>
      <c r="D9" s="945" t="s">
        <v>353</v>
      </c>
      <c r="E9" s="945" t="s">
        <v>352</v>
      </c>
      <c r="F9" s="945" t="s">
        <v>353</v>
      </c>
      <c r="G9" s="945" t="s">
        <v>352</v>
      </c>
      <c r="H9" s="945" t="s">
        <v>353</v>
      </c>
      <c r="I9" s="945" t="s">
        <v>352</v>
      </c>
      <c r="J9" s="945" t="s">
        <v>353</v>
      </c>
      <c r="K9" s="945" t="s">
        <v>352</v>
      </c>
      <c r="L9" s="945" t="s">
        <v>353</v>
      </c>
      <c r="M9" s="945" t="s">
        <v>175</v>
      </c>
      <c r="N9" s="1096"/>
      <c r="O9" s="1096"/>
    </row>
    <row r="10" spans="1:25" ht="18.75" customHeight="1">
      <c r="A10" s="456" t="s">
        <v>52</v>
      </c>
      <c r="B10" s="456"/>
      <c r="C10" s="288">
        <v>0</v>
      </c>
      <c r="D10" s="288">
        <v>0</v>
      </c>
      <c r="E10" s="288">
        <v>0</v>
      </c>
      <c r="F10" s="288"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f>SUM(C10,E10,G10,I10)</f>
        <v>0</v>
      </c>
      <c r="L10" s="288">
        <f>SUM(D10,F10,H10,J10)</f>
        <v>0</v>
      </c>
      <c r="M10" s="288">
        <f>SUM(K10:L10)</f>
        <v>0</v>
      </c>
      <c r="N10" s="1058" t="s">
        <v>671</v>
      </c>
      <c r="O10" s="1058"/>
    </row>
    <row r="11" spans="1:25" ht="18.75" customHeight="1">
      <c r="A11" s="1081" t="s">
        <v>53</v>
      </c>
      <c r="B11" s="1081"/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f t="shared" ref="K11:K29" si="0">SUM(C11,E11,G11,I11)</f>
        <v>0</v>
      </c>
      <c r="L11" s="78">
        <f t="shared" ref="L11:L29" si="1">SUM(D11,F11,H11,J11)</f>
        <v>0</v>
      </c>
      <c r="M11" s="78">
        <f t="shared" ref="M11:M29" si="2">SUM(K11:L11)</f>
        <v>0</v>
      </c>
      <c r="N11" s="1059" t="s">
        <v>302</v>
      </c>
      <c r="O11" s="1059"/>
      <c r="S11" s="225"/>
    </row>
    <row r="12" spans="1:25" ht="18.75" customHeight="1">
      <c r="A12" s="1081" t="s">
        <v>54</v>
      </c>
      <c r="B12" s="1081"/>
      <c r="C12" s="78">
        <v>0</v>
      </c>
      <c r="D12" s="78">
        <v>3</v>
      </c>
      <c r="E12" s="78">
        <v>0</v>
      </c>
      <c r="F12" s="78">
        <v>15</v>
      </c>
      <c r="G12" s="78">
        <v>0</v>
      </c>
      <c r="H12" s="78">
        <v>2</v>
      </c>
      <c r="I12" s="78">
        <v>0</v>
      </c>
      <c r="J12" s="78">
        <v>1</v>
      </c>
      <c r="K12" s="78">
        <f t="shared" si="0"/>
        <v>0</v>
      </c>
      <c r="L12" s="78">
        <f t="shared" si="1"/>
        <v>21</v>
      </c>
      <c r="M12" s="78">
        <f t="shared" si="2"/>
        <v>21</v>
      </c>
      <c r="N12" s="1056" t="s">
        <v>184</v>
      </c>
      <c r="O12" s="1056"/>
    </row>
    <row r="13" spans="1:25" ht="18.75" customHeight="1">
      <c r="A13" s="1081" t="s">
        <v>55</v>
      </c>
      <c r="B13" s="1081"/>
      <c r="C13" s="78">
        <v>2</v>
      </c>
      <c r="D13" s="78">
        <v>2</v>
      </c>
      <c r="E13" s="78">
        <v>7</v>
      </c>
      <c r="F13" s="78">
        <v>14</v>
      </c>
      <c r="G13" s="78">
        <v>0</v>
      </c>
      <c r="H13" s="78">
        <v>2</v>
      </c>
      <c r="I13" s="78">
        <v>0</v>
      </c>
      <c r="J13" s="78">
        <v>0</v>
      </c>
      <c r="K13" s="78">
        <f t="shared" si="0"/>
        <v>9</v>
      </c>
      <c r="L13" s="78">
        <f t="shared" si="1"/>
        <v>18</v>
      </c>
      <c r="M13" s="78">
        <f t="shared" si="2"/>
        <v>27</v>
      </c>
      <c r="N13" s="1056" t="s">
        <v>185</v>
      </c>
      <c r="O13" s="1056"/>
    </row>
    <row r="14" spans="1:25" ht="18.75" customHeight="1">
      <c r="A14" s="1086" t="s">
        <v>299</v>
      </c>
      <c r="B14" s="410" t="s">
        <v>282</v>
      </c>
      <c r="C14" s="78">
        <v>0</v>
      </c>
      <c r="D14" s="78">
        <v>1</v>
      </c>
      <c r="E14" s="78">
        <v>0</v>
      </c>
      <c r="F14" s="78">
        <v>3</v>
      </c>
      <c r="G14" s="78">
        <v>0</v>
      </c>
      <c r="H14" s="78">
        <v>5</v>
      </c>
      <c r="I14" s="78">
        <v>0</v>
      </c>
      <c r="J14" s="78">
        <v>2</v>
      </c>
      <c r="K14" s="78">
        <f t="shared" si="0"/>
        <v>0</v>
      </c>
      <c r="L14" s="78">
        <f t="shared" si="1"/>
        <v>11</v>
      </c>
      <c r="M14" s="78">
        <f t="shared" si="2"/>
        <v>11</v>
      </c>
      <c r="N14" s="427" t="s">
        <v>306</v>
      </c>
      <c r="O14" s="1061" t="s">
        <v>173</v>
      </c>
    </row>
    <row r="15" spans="1:25" ht="18.75" customHeight="1">
      <c r="A15" s="1086"/>
      <c r="B15" s="410" t="s">
        <v>283</v>
      </c>
      <c r="C15" s="78">
        <v>0</v>
      </c>
      <c r="D15" s="78">
        <v>17</v>
      </c>
      <c r="E15" s="78">
        <v>0</v>
      </c>
      <c r="F15" s="78">
        <v>7</v>
      </c>
      <c r="G15" s="78">
        <v>0</v>
      </c>
      <c r="H15" s="78">
        <v>5</v>
      </c>
      <c r="I15" s="78">
        <v>0</v>
      </c>
      <c r="J15" s="78">
        <v>0</v>
      </c>
      <c r="K15" s="78">
        <f t="shared" si="0"/>
        <v>0</v>
      </c>
      <c r="L15" s="78">
        <f t="shared" si="1"/>
        <v>29</v>
      </c>
      <c r="M15" s="78">
        <f t="shared" si="2"/>
        <v>29</v>
      </c>
      <c r="N15" s="427" t="s">
        <v>307</v>
      </c>
      <c r="O15" s="1061"/>
    </row>
    <row r="16" spans="1:25" ht="18.75" customHeight="1">
      <c r="A16" s="1086"/>
      <c r="B16" s="410" t="s">
        <v>284</v>
      </c>
      <c r="C16" s="78">
        <v>4</v>
      </c>
      <c r="D16" s="78">
        <v>5</v>
      </c>
      <c r="E16" s="78">
        <v>13</v>
      </c>
      <c r="F16" s="78">
        <v>18</v>
      </c>
      <c r="G16" s="78">
        <v>9</v>
      </c>
      <c r="H16" s="78">
        <v>3</v>
      </c>
      <c r="I16" s="78">
        <v>1</v>
      </c>
      <c r="J16" s="78">
        <v>2</v>
      </c>
      <c r="K16" s="78">
        <f t="shared" si="0"/>
        <v>27</v>
      </c>
      <c r="L16" s="78">
        <f t="shared" si="1"/>
        <v>28</v>
      </c>
      <c r="M16" s="78">
        <f t="shared" si="2"/>
        <v>55</v>
      </c>
      <c r="N16" s="427" t="s">
        <v>308</v>
      </c>
      <c r="O16" s="1061"/>
    </row>
    <row r="17" spans="1:15" ht="18.75" customHeight="1">
      <c r="A17" s="1086"/>
      <c r="B17" s="410" t="s">
        <v>279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f t="shared" si="0"/>
        <v>0</v>
      </c>
      <c r="L17" s="78">
        <f t="shared" si="1"/>
        <v>0</v>
      </c>
      <c r="M17" s="78">
        <f t="shared" si="2"/>
        <v>0</v>
      </c>
      <c r="N17" s="427" t="s">
        <v>309</v>
      </c>
      <c r="O17" s="1061"/>
    </row>
    <row r="18" spans="1:15" ht="18.75" customHeight="1">
      <c r="A18" s="1086"/>
      <c r="B18" s="410" t="s">
        <v>280</v>
      </c>
      <c r="C18" s="78">
        <v>0</v>
      </c>
      <c r="D18" s="78">
        <v>0</v>
      </c>
      <c r="E18" s="78">
        <v>2</v>
      </c>
      <c r="F18" s="78">
        <v>6</v>
      </c>
      <c r="G18" s="78">
        <v>5</v>
      </c>
      <c r="H18" s="78">
        <v>14</v>
      </c>
      <c r="I18" s="78">
        <v>0</v>
      </c>
      <c r="J18" s="78">
        <v>0</v>
      </c>
      <c r="K18" s="78">
        <f t="shared" si="0"/>
        <v>7</v>
      </c>
      <c r="L18" s="78">
        <f t="shared" si="1"/>
        <v>20</v>
      </c>
      <c r="M18" s="78">
        <f t="shared" si="2"/>
        <v>27</v>
      </c>
      <c r="N18" s="427" t="s">
        <v>310</v>
      </c>
      <c r="O18" s="1061"/>
    </row>
    <row r="19" spans="1:15" ht="18.75" customHeight="1">
      <c r="A19" s="1086"/>
      <c r="B19" s="410" t="s">
        <v>281</v>
      </c>
      <c r="C19" s="78">
        <v>0</v>
      </c>
      <c r="D19" s="78">
        <v>3</v>
      </c>
      <c r="E19" s="78">
        <v>2</v>
      </c>
      <c r="F19" s="78">
        <v>21</v>
      </c>
      <c r="G19" s="78">
        <v>6</v>
      </c>
      <c r="H19" s="78">
        <v>10</v>
      </c>
      <c r="I19" s="78">
        <v>0</v>
      </c>
      <c r="J19" s="78">
        <v>0</v>
      </c>
      <c r="K19" s="78">
        <f t="shared" si="0"/>
        <v>8</v>
      </c>
      <c r="L19" s="78">
        <f t="shared" si="1"/>
        <v>34</v>
      </c>
      <c r="M19" s="78">
        <f t="shared" si="2"/>
        <v>42</v>
      </c>
      <c r="N19" s="427" t="s">
        <v>311</v>
      </c>
      <c r="O19" s="1061"/>
    </row>
    <row r="20" spans="1:15" ht="18.75" customHeight="1">
      <c r="A20" s="1081" t="s">
        <v>63</v>
      </c>
      <c r="B20" s="1081"/>
      <c r="C20" s="408">
        <v>0</v>
      </c>
      <c r="D20" s="408">
        <v>0</v>
      </c>
      <c r="E20" s="78">
        <v>0</v>
      </c>
      <c r="F20" s="408">
        <v>0</v>
      </c>
      <c r="G20" s="78">
        <v>0</v>
      </c>
      <c r="H20" s="408">
        <v>0</v>
      </c>
      <c r="I20" s="408">
        <v>0</v>
      </c>
      <c r="J20" s="251">
        <v>0</v>
      </c>
      <c r="K20" s="78">
        <f t="shared" si="0"/>
        <v>0</v>
      </c>
      <c r="L20" s="78">
        <f t="shared" si="1"/>
        <v>0</v>
      </c>
      <c r="M20" s="78">
        <f t="shared" si="2"/>
        <v>0</v>
      </c>
      <c r="N20" s="1056" t="s">
        <v>297</v>
      </c>
      <c r="O20" s="1056"/>
    </row>
    <row r="21" spans="1:15" ht="18.75" customHeight="1">
      <c r="A21" s="1081" t="s">
        <v>64</v>
      </c>
      <c r="B21" s="1081"/>
      <c r="C21" s="78">
        <v>0</v>
      </c>
      <c r="D21" s="78">
        <v>0</v>
      </c>
      <c r="E21" s="78">
        <v>2</v>
      </c>
      <c r="F21" s="78">
        <v>7</v>
      </c>
      <c r="G21" s="78">
        <v>7</v>
      </c>
      <c r="H21" s="78">
        <v>14</v>
      </c>
      <c r="I21" s="78">
        <v>0</v>
      </c>
      <c r="J21" s="78">
        <v>0</v>
      </c>
      <c r="K21" s="78">
        <f t="shared" si="0"/>
        <v>9</v>
      </c>
      <c r="L21" s="78">
        <f t="shared" si="1"/>
        <v>21</v>
      </c>
      <c r="M21" s="78">
        <f t="shared" si="2"/>
        <v>30</v>
      </c>
      <c r="N21" s="1056" t="s">
        <v>186</v>
      </c>
      <c r="O21" s="1056"/>
    </row>
    <row r="22" spans="1:15" ht="18.75" customHeight="1">
      <c r="A22" s="1081" t="s">
        <v>65</v>
      </c>
      <c r="B22" s="1081"/>
      <c r="C22" s="78">
        <v>0</v>
      </c>
      <c r="D22" s="78">
        <v>2</v>
      </c>
      <c r="E22" s="78">
        <v>0</v>
      </c>
      <c r="F22" s="78">
        <v>15</v>
      </c>
      <c r="G22" s="78">
        <v>0</v>
      </c>
      <c r="H22" s="78">
        <v>2</v>
      </c>
      <c r="I22" s="78">
        <v>0</v>
      </c>
      <c r="J22" s="78">
        <v>0</v>
      </c>
      <c r="K22" s="78">
        <f t="shared" si="0"/>
        <v>0</v>
      </c>
      <c r="L22" s="78">
        <f t="shared" si="1"/>
        <v>19</v>
      </c>
      <c r="M22" s="78">
        <f t="shared" si="2"/>
        <v>19</v>
      </c>
      <c r="N22" s="1056" t="s">
        <v>187</v>
      </c>
      <c r="O22" s="1056"/>
    </row>
    <row r="23" spans="1:15" ht="18.75" customHeight="1">
      <c r="A23" s="1081" t="s">
        <v>66</v>
      </c>
      <c r="B23" s="1081"/>
      <c r="C23" s="78">
        <v>6</v>
      </c>
      <c r="D23" s="78">
        <v>9</v>
      </c>
      <c r="E23" s="78">
        <v>15</v>
      </c>
      <c r="F23" s="78">
        <v>25</v>
      </c>
      <c r="G23" s="78">
        <v>6</v>
      </c>
      <c r="H23" s="78">
        <v>6</v>
      </c>
      <c r="I23" s="78">
        <v>2</v>
      </c>
      <c r="J23" s="78">
        <v>0</v>
      </c>
      <c r="K23" s="78">
        <f t="shared" si="0"/>
        <v>29</v>
      </c>
      <c r="L23" s="78">
        <f t="shared" si="1"/>
        <v>40</v>
      </c>
      <c r="M23" s="78">
        <f t="shared" si="2"/>
        <v>69</v>
      </c>
      <c r="N23" s="1056" t="s">
        <v>303</v>
      </c>
      <c r="O23" s="1056"/>
    </row>
    <row r="24" spans="1:15" ht="18.75" customHeight="1">
      <c r="A24" s="1081" t="s">
        <v>134</v>
      </c>
      <c r="B24" s="1081"/>
      <c r="C24" s="78">
        <v>6</v>
      </c>
      <c r="D24" s="78">
        <v>11</v>
      </c>
      <c r="E24" s="78">
        <v>10</v>
      </c>
      <c r="F24" s="78">
        <v>11</v>
      </c>
      <c r="G24" s="78">
        <v>4</v>
      </c>
      <c r="H24" s="78">
        <v>5</v>
      </c>
      <c r="I24" s="78">
        <v>1</v>
      </c>
      <c r="J24" s="78">
        <v>1</v>
      </c>
      <c r="K24" s="78">
        <f t="shared" si="0"/>
        <v>21</v>
      </c>
      <c r="L24" s="78">
        <f t="shared" si="1"/>
        <v>28</v>
      </c>
      <c r="M24" s="78">
        <f t="shared" si="2"/>
        <v>49</v>
      </c>
      <c r="N24" s="1056" t="s">
        <v>304</v>
      </c>
      <c r="O24" s="1056"/>
    </row>
    <row r="25" spans="1:15" ht="18.75" customHeight="1">
      <c r="A25" s="1081" t="s">
        <v>68</v>
      </c>
      <c r="B25" s="1081"/>
      <c r="C25" s="78">
        <v>0</v>
      </c>
      <c r="D25" s="78">
        <v>0</v>
      </c>
      <c r="E25" s="78">
        <v>0</v>
      </c>
      <c r="F25" s="78">
        <v>9</v>
      </c>
      <c r="G25" s="78">
        <v>0</v>
      </c>
      <c r="H25" s="78">
        <v>0</v>
      </c>
      <c r="I25" s="78">
        <v>0</v>
      </c>
      <c r="J25" s="78">
        <v>0</v>
      </c>
      <c r="K25" s="78">
        <f t="shared" si="0"/>
        <v>0</v>
      </c>
      <c r="L25" s="78">
        <f t="shared" si="1"/>
        <v>9</v>
      </c>
      <c r="M25" s="78">
        <f t="shared" si="2"/>
        <v>9</v>
      </c>
      <c r="N25" s="1056" t="s">
        <v>305</v>
      </c>
      <c r="O25" s="1056"/>
    </row>
    <row r="26" spans="1:15" ht="18.75" customHeight="1">
      <c r="A26" s="1081" t="s">
        <v>69</v>
      </c>
      <c r="B26" s="1081"/>
      <c r="C26" s="78">
        <v>1</v>
      </c>
      <c r="D26" s="78">
        <v>0</v>
      </c>
      <c r="E26" s="78">
        <v>5</v>
      </c>
      <c r="F26" s="78">
        <v>10</v>
      </c>
      <c r="G26" s="78">
        <v>1</v>
      </c>
      <c r="H26" s="78">
        <v>7</v>
      </c>
      <c r="I26" s="78">
        <v>2</v>
      </c>
      <c r="J26" s="78">
        <v>0</v>
      </c>
      <c r="K26" s="78">
        <f t="shared" si="0"/>
        <v>9</v>
      </c>
      <c r="L26" s="78">
        <f t="shared" si="1"/>
        <v>17</v>
      </c>
      <c r="M26" s="78">
        <f t="shared" si="2"/>
        <v>26</v>
      </c>
      <c r="N26" s="1056" t="s">
        <v>191</v>
      </c>
      <c r="O26" s="1056"/>
    </row>
    <row r="27" spans="1:15" ht="18.75" customHeight="1">
      <c r="A27" s="1081" t="s">
        <v>70</v>
      </c>
      <c r="B27" s="1081"/>
      <c r="C27" s="78">
        <v>0</v>
      </c>
      <c r="D27" s="78">
        <v>0</v>
      </c>
      <c r="E27" s="78">
        <v>0</v>
      </c>
      <c r="F27" s="78">
        <v>14</v>
      </c>
      <c r="G27" s="78">
        <v>0</v>
      </c>
      <c r="H27" s="78">
        <v>4</v>
      </c>
      <c r="I27" s="78">
        <v>0</v>
      </c>
      <c r="J27" s="78">
        <v>0</v>
      </c>
      <c r="K27" s="78">
        <f t="shared" si="0"/>
        <v>0</v>
      </c>
      <c r="L27" s="78">
        <f t="shared" si="1"/>
        <v>18</v>
      </c>
      <c r="M27" s="78">
        <f t="shared" si="2"/>
        <v>18</v>
      </c>
      <c r="N27" s="1056" t="s">
        <v>192</v>
      </c>
      <c r="O27" s="1056"/>
    </row>
    <row r="28" spans="1:15" ht="18.75" customHeight="1">
      <c r="A28" s="1081" t="s">
        <v>71</v>
      </c>
      <c r="B28" s="1081"/>
      <c r="C28" s="78">
        <v>0</v>
      </c>
      <c r="D28" s="78">
        <v>5</v>
      </c>
      <c r="E28" s="78">
        <v>10</v>
      </c>
      <c r="F28" s="78">
        <v>14</v>
      </c>
      <c r="G28" s="78">
        <v>1</v>
      </c>
      <c r="H28" s="78">
        <v>2</v>
      </c>
      <c r="I28" s="78">
        <v>1</v>
      </c>
      <c r="J28" s="78">
        <v>1</v>
      </c>
      <c r="K28" s="78">
        <f t="shared" si="0"/>
        <v>12</v>
      </c>
      <c r="L28" s="78">
        <f t="shared" si="1"/>
        <v>22</v>
      </c>
      <c r="M28" s="78">
        <f t="shared" si="2"/>
        <v>34</v>
      </c>
      <c r="N28" s="1056" t="s">
        <v>193</v>
      </c>
      <c r="O28" s="1056"/>
    </row>
    <row r="29" spans="1:15" ht="18.75" customHeight="1" thickBot="1">
      <c r="A29" s="1202" t="s">
        <v>72</v>
      </c>
      <c r="B29" s="1202"/>
      <c r="C29" s="362">
        <v>0</v>
      </c>
      <c r="D29" s="362">
        <v>5</v>
      </c>
      <c r="E29" s="362">
        <v>5</v>
      </c>
      <c r="F29" s="362">
        <v>17</v>
      </c>
      <c r="G29" s="362">
        <v>4</v>
      </c>
      <c r="H29" s="362">
        <v>1</v>
      </c>
      <c r="I29" s="362">
        <v>0</v>
      </c>
      <c r="J29" s="362">
        <v>0</v>
      </c>
      <c r="K29" s="362">
        <f t="shared" si="0"/>
        <v>9</v>
      </c>
      <c r="L29" s="362">
        <f t="shared" si="1"/>
        <v>23</v>
      </c>
      <c r="M29" s="362">
        <f t="shared" si="2"/>
        <v>32</v>
      </c>
      <c r="N29" s="1185" t="s">
        <v>298</v>
      </c>
      <c r="O29" s="1185"/>
    </row>
    <row r="30" spans="1:15" ht="18.75" customHeight="1" thickBot="1">
      <c r="A30" s="1201" t="s">
        <v>32</v>
      </c>
      <c r="B30" s="1201"/>
      <c r="C30" s="364">
        <f>SUM(C10:C29)</f>
        <v>19</v>
      </c>
      <c r="D30" s="364">
        <f t="shared" ref="D30:M30" si="3">SUM(D10:D29)</f>
        <v>63</v>
      </c>
      <c r="E30" s="364">
        <f t="shared" si="3"/>
        <v>71</v>
      </c>
      <c r="F30" s="364">
        <f t="shared" si="3"/>
        <v>206</v>
      </c>
      <c r="G30" s="364">
        <f t="shared" si="3"/>
        <v>43</v>
      </c>
      <c r="H30" s="364">
        <f t="shared" si="3"/>
        <v>82</v>
      </c>
      <c r="I30" s="364">
        <f t="shared" si="3"/>
        <v>7</v>
      </c>
      <c r="J30" s="364">
        <f t="shared" si="3"/>
        <v>7</v>
      </c>
      <c r="K30" s="364">
        <f t="shared" si="3"/>
        <v>140</v>
      </c>
      <c r="L30" s="364">
        <f t="shared" si="3"/>
        <v>358</v>
      </c>
      <c r="M30" s="364">
        <f t="shared" si="3"/>
        <v>498</v>
      </c>
      <c r="N30" s="1187" t="s">
        <v>175</v>
      </c>
      <c r="O30" s="1187"/>
    </row>
    <row r="31" spans="1:15" ht="13.5" thickTop="1">
      <c r="N31" s="458"/>
      <c r="O31" s="458"/>
    </row>
    <row r="32" spans="1:15">
      <c r="N32" s="458"/>
      <c r="O32" s="458"/>
    </row>
    <row r="33" spans="14:15">
      <c r="N33" s="458"/>
      <c r="O33" s="458"/>
    </row>
    <row r="34" spans="14:15">
      <c r="N34" s="458"/>
      <c r="O34" s="458"/>
    </row>
    <row r="35" spans="14:15">
      <c r="N35" s="458"/>
      <c r="O35" s="458"/>
    </row>
    <row r="118" spans="3:9">
      <c r="C118" s="202"/>
      <c r="D118" s="202"/>
      <c r="E118" s="202"/>
      <c r="F118" s="202"/>
      <c r="G118" s="202"/>
      <c r="H118" s="202"/>
      <c r="I118" s="202"/>
    </row>
    <row r="119" spans="3:9">
      <c r="C119" s="202"/>
      <c r="D119" s="202"/>
      <c r="E119" s="202"/>
      <c r="F119" s="202"/>
      <c r="G119" s="202"/>
      <c r="H119" s="202"/>
      <c r="I119" s="202"/>
    </row>
    <row r="120" spans="3:9">
      <c r="C120" s="202"/>
      <c r="D120" s="202"/>
      <c r="E120" s="202"/>
      <c r="F120" s="202"/>
      <c r="G120" s="202"/>
      <c r="H120" s="202"/>
      <c r="I120" s="202"/>
    </row>
    <row r="121" spans="3:9">
      <c r="C121" s="202"/>
      <c r="D121" s="202"/>
      <c r="E121" s="202"/>
      <c r="F121" s="202"/>
      <c r="G121" s="202"/>
      <c r="H121" s="202"/>
      <c r="I121" s="202"/>
    </row>
  </sheetData>
  <protectedRanges>
    <protectedRange sqref="C20:H20" name="نطاق1"/>
  </protectedRanges>
  <mergeCells count="47">
    <mergeCell ref="A1:O1"/>
    <mergeCell ref="A2:O2"/>
    <mergeCell ref="A3:B3"/>
    <mergeCell ref="N3:O3"/>
    <mergeCell ref="A4:B9"/>
    <mergeCell ref="C4:J4"/>
    <mergeCell ref="K4:M6"/>
    <mergeCell ref="N4:O9"/>
    <mergeCell ref="C5:J5"/>
    <mergeCell ref="C6:D6"/>
    <mergeCell ref="A13:B13"/>
    <mergeCell ref="N13:O13"/>
    <mergeCell ref="E6:F7"/>
    <mergeCell ref="G6:H7"/>
    <mergeCell ref="I6:J6"/>
    <mergeCell ref="C7:D7"/>
    <mergeCell ref="I7:J7"/>
    <mergeCell ref="K7:M7"/>
    <mergeCell ref="N10:O10"/>
    <mergeCell ref="A11:B11"/>
    <mergeCell ref="N11:O11"/>
    <mergeCell ref="A12:B12"/>
    <mergeCell ref="N12:O12"/>
    <mergeCell ref="A14:A19"/>
    <mergeCell ref="O14:O19"/>
    <mergeCell ref="A20:B20"/>
    <mergeCell ref="N20:O20"/>
    <mergeCell ref="A21:B21"/>
    <mergeCell ref="N21:O21"/>
    <mergeCell ref="A22:B22"/>
    <mergeCell ref="N22:O22"/>
    <mergeCell ref="A23:B23"/>
    <mergeCell ref="N23:O23"/>
    <mergeCell ref="A24:B24"/>
    <mergeCell ref="N24:O24"/>
    <mergeCell ref="A25:B25"/>
    <mergeCell ref="N25:O25"/>
    <mergeCell ref="A26:B26"/>
    <mergeCell ref="N26:O26"/>
    <mergeCell ref="A27:B27"/>
    <mergeCell ref="N27:O27"/>
    <mergeCell ref="A28:B28"/>
    <mergeCell ref="N28:O28"/>
    <mergeCell ref="A29:B29"/>
    <mergeCell ref="N29:O29"/>
    <mergeCell ref="A30:B30"/>
    <mergeCell ref="N30:O30"/>
  </mergeCells>
  <printOptions horizontalCentered="1"/>
  <pageMargins left="1" right="1" top="1" bottom="1" header="1" footer="1"/>
  <pageSetup paperSize="9" scale="80" firstPageNumber="61" orientation="landscape" useFirstPageNumber="1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theme="1"/>
  </sheetPr>
  <dimension ref="A1:AD121"/>
  <sheetViews>
    <sheetView rightToLeft="1" view="pageBreakPreview" zoomScale="75" zoomScaleSheetLayoutView="75" workbookViewId="0">
      <selection activeCell="W8" sqref="W8"/>
    </sheetView>
  </sheetViews>
  <sheetFormatPr defaultRowHeight="12.75"/>
  <cols>
    <col min="1" max="1" width="5.140625" style="146" customWidth="1"/>
    <col min="2" max="2" width="13.85546875" style="146" customWidth="1"/>
    <col min="3" max="3" width="7.7109375" style="146" customWidth="1"/>
    <col min="4" max="4" width="9" style="146" customWidth="1"/>
    <col min="5" max="5" width="7.7109375" style="146" customWidth="1"/>
    <col min="6" max="6" width="9" style="146" customWidth="1"/>
    <col min="7" max="7" width="7.7109375" style="146" customWidth="1"/>
    <col min="8" max="8" width="8.85546875" style="146" customWidth="1"/>
    <col min="9" max="9" width="7.7109375" style="146" customWidth="1"/>
    <col min="10" max="10" width="8.85546875" style="146" customWidth="1"/>
    <col min="11" max="11" width="7.7109375" style="146" customWidth="1"/>
    <col min="12" max="12" width="9.85546875" style="146" customWidth="1"/>
    <col min="13" max="13" width="6.7109375" style="146" customWidth="1"/>
    <col min="14" max="14" width="10" style="146" customWidth="1"/>
    <col min="15" max="15" width="7.7109375" style="146" customWidth="1"/>
    <col min="16" max="16" width="8.7109375" style="146" customWidth="1"/>
    <col min="17" max="17" width="10" style="146" customWidth="1"/>
    <col min="18" max="18" width="9.5703125" style="146" customWidth="1"/>
    <col min="19" max="19" width="20.140625" style="146" customWidth="1"/>
    <col min="20" max="20" width="6" style="146" customWidth="1"/>
    <col min="21" max="23" width="9.140625" style="146"/>
    <col min="24" max="24" width="11.5703125" style="146" bestFit="1" customWidth="1"/>
    <col min="25" max="16384" width="9.140625" style="146"/>
  </cols>
  <sheetData>
    <row r="1" spans="1:30" ht="24" customHeight="1">
      <c r="A1" s="1138" t="s">
        <v>947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319"/>
      <c r="V1" s="319"/>
      <c r="W1" s="319"/>
      <c r="X1" s="319"/>
    </row>
    <row r="2" spans="1:30" ht="24" customHeight="1">
      <c r="A2" s="1139" t="s">
        <v>948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319"/>
      <c r="V2" s="319"/>
      <c r="W2" s="319"/>
      <c r="X2" s="319"/>
    </row>
    <row r="3" spans="1:30" ht="19.5" customHeight="1" thickBot="1">
      <c r="A3" s="1100" t="s">
        <v>1338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208"/>
      <c r="M3" s="320"/>
      <c r="N3" s="320"/>
      <c r="O3" s="320"/>
      <c r="P3" s="320"/>
      <c r="Q3" s="320"/>
      <c r="R3" s="320"/>
      <c r="S3" s="1116" t="s">
        <v>1339</v>
      </c>
      <c r="T3" s="1116"/>
      <c r="U3" s="217"/>
      <c r="V3" s="217"/>
      <c r="W3" s="217"/>
      <c r="X3" s="217"/>
      <c r="Y3" s="217"/>
      <c r="Z3" s="217"/>
      <c r="AA3" s="217"/>
      <c r="AB3" s="217"/>
      <c r="AC3" s="217"/>
      <c r="AD3" s="217"/>
    </row>
    <row r="4" spans="1:30" ht="51.75" customHeight="1" thickTop="1">
      <c r="A4" s="1072" t="s">
        <v>40</v>
      </c>
      <c r="B4" s="1072"/>
      <c r="C4" s="1072" t="s">
        <v>497</v>
      </c>
      <c r="D4" s="1072"/>
      <c r="E4" s="1072"/>
      <c r="F4" s="1072"/>
      <c r="G4" s="1072"/>
      <c r="H4" s="1072"/>
      <c r="I4" s="1072"/>
      <c r="J4" s="1072"/>
      <c r="K4" s="1072"/>
      <c r="L4" s="1072"/>
      <c r="M4" s="1072" t="s">
        <v>473</v>
      </c>
      <c r="N4" s="1072"/>
      <c r="O4" s="1072"/>
      <c r="P4" s="1102" t="s">
        <v>498</v>
      </c>
      <c r="Q4" s="1102"/>
      <c r="R4" s="1102"/>
      <c r="S4" s="1074" t="s">
        <v>174</v>
      </c>
      <c r="T4" s="1074"/>
      <c r="X4" s="146" t="s">
        <v>489</v>
      </c>
    </row>
    <row r="5" spans="1:30" ht="24" customHeight="1">
      <c r="A5" s="1092"/>
      <c r="B5" s="1092"/>
      <c r="C5" s="1092" t="s">
        <v>499</v>
      </c>
      <c r="D5" s="1092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4" t="s">
        <v>500</v>
      </c>
      <c r="Q5" s="1094"/>
      <c r="R5" s="1094"/>
      <c r="S5" s="1096"/>
      <c r="T5" s="1096"/>
    </row>
    <row r="6" spans="1:30" ht="19.5" customHeight="1">
      <c r="A6" s="1092"/>
      <c r="B6" s="1092"/>
      <c r="C6" s="1207" t="s">
        <v>501</v>
      </c>
      <c r="D6" s="1207"/>
      <c r="E6" s="1208" t="s">
        <v>502</v>
      </c>
      <c r="F6" s="1208"/>
      <c r="G6" s="1208" t="s">
        <v>503</v>
      </c>
      <c r="H6" s="1208"/>
      <c r="I6" s="1208" t="s">
        <v>504</v>
      </c>
      <c r="J6" s="1208"/>
      <c r="K6" s="1209" t="s">
        <v>505</v>
      </c>
      <c r="L6" s="1209"/>
      <c r="M6" s="1096" t="s">
        <v>175</v>
      </c>
      <c r="N6" s="1096"/>
      <c r="O6" s="1096"/>
      <c r="P6" s="1094"/>
      <c r="Q6" s="1094"/>
      <c r="R6" s="1094"/>
      <c r="S6" s="1096"/>
      <c r="T6" s="1096"/>
    </row>
    <row r="7" spans="1:30" ht="23.25" customHeight="1">
      <c r="A7" s="1092"/>
      <c r="B7" s="1092"/>
      <c r="C7" s="1096" t="s">
        <v>506</v>
      </c>
      <c r="D7" s="1096"/>
      <c r="E7" s="1208"/>
      <c r="F7" s="1208"/>
      <c r="G7" s="1208"/>
      <c r="H7" s="1208"/>
      <c r="I7" s="1208"/>
      <c r="J7" s="1208"/>
      <c r="K7" s="1096" t="s">
        <v>507</v>
      </c>
      <c r="L7" s="1096"/>
      <c r="M7" s="1096"/>
      <c r="N7" s="1096"/>
      <c r="O7" s="1096"/>
      <c r="P7" s="1094"/>
      <c r="Q7" s="1094"/>
      <c r="R7" s="1094"/>
      <c r="S7" s="1096"/>
      <c r="T7" s="1096"/>
    </row>
    <row r="8" spans="1:30" ht="15" customHeight="1">
      <c r="A8" s="1092"/>
      <c r="B8" s="1092"/>
      <c r="C8" s="323" t="s">
        <v>102</v>
      </c>
      <c r="D8" s="323" t="s">
        <v>103</v>
      </c>
      <c r="E8" s="323" t="s">
        <v>102</v>
      </c>
      <c r="F8" s="323" t="s">
        <v>103</v>
      </c>
      <c r="G8" s="323" t="s">
        <v>102</v>
      </c>
      <c r="H8" s="323" t="s">
        <v>103</v>
      </c>
      <c r="I8" s="323" t="s">
        <v>102</v>
      </c>
      <c r="J8" s="323" t="s">
        <v>103</v>
      </c>
      <c r="K8" s="323" t="s">
        <v>102</v>
      </c>
      <c r="L8" s="323" t="s">
        <v>103</v>
      </c>
      <c r="M8" s="323" t="s">
        <v>102</v>
      </c>
      <c r="N8" s="323" t="s">
        <v>103</v>
      </c>
      <c r="O8" s="323" t="s">
        <v>35</v>
      </c>
      <c r="P8" s="323" t="s">
        <v>102</v>
      </c>
      <c r="Q8" s="323" t="s">
        <v>103</v>
      </c>
      <c r="R8" s="323" t="s">
        <v>35</v>
      </c>
      <c r="S8" s="1096"/>
      <c r="T8" s="1096"/>
    </row>
    <row r="9" spans="1:30" ht="19.5" customHeight="1" thickBot="1">
      <c r="A9" s="1092"/>
      <c r="B9" s="1092"/>
      <c r="C9" s="774" t="s">
        <v>352</v>
      </c>
      <c r="D9" s="774" t="s">
        <v>353</v>
      </c>
      <c r="E9" s="774" t="s">
        <v>352</v>
      </c>
      <c r="F9" s="774" t="s">
        <v>353</v>
      </c>
      <c r="G9" s="774" t="s">
        <v>352</v>
      </c>
      <c r="H9" s="774" t="s">
        <v>353</v>
      </c>
      <c r="I9" s="774" t="s">
        <v>352</v>
      </c>
      <c r="J9" s="774" t="s">
        <v>353</v>
      </c>
      <c r="K9" s="774" t="s">
        <v>352</v>
      </c>
      <c r="L9" s="774" t="s">
        <v>353</v>
      </c>
      <c r="M9" s="774" t="s">
        <v>352</v>
      </c>
      <c r="N9" s="774" t="s">
        <v>353</v>
      </c>
      <c r="O9" s="774" t="s">
        <v>175</v>
      </c>
      <c r="P9" s="774" t="s">
        <v>352</v>
      </c>
      <c r="Q9" s="774" t="s">
        <v>353</v>
      </c>
      <c r="R9" s="774" t="s">
        <v>175</v>
      </c>
      <c r="S9" s="1096"/>
      <c r="T9" s="1096"/>
    </row>
    <row r="10" spans="1:30" ht="21" customHeight="1">
      <c r="A10" s="1137" t="s">
        <v>52</v>
      </c>
      <c r="B10" s="1137"/>
      <c r="C10" s="457">
        <v>0</v>
      </c>
      <c r="D10" s="457">
        <v>0</v>
      </c>
      <c r="E10" s="457">
        <v>0</v>
      </c>
      <c r="F10" s="457">
        <v>0</v>
      </c>
      <c r="G10" s="457">
        <v>0</v>
      </c>
      <c r="H10" s="457">
        <v>0</v>
      </c>
      <c r="I10" s="457">
        <v>0</v>
      </c>
      <c r="J10" s="457">
        <v>0</v>
      </c>
      <c r="K10" s="457">
        <v>0</v>
      </c>
      <c r="L10" s="457">
        <v>0</v>
      </c>
      <c r="M10" s="457">
        <f>SUM(C10,E10,G10,I10,K10)</f>
        <v>0</v>
      </c>
      <c r="N10" s="457">
        <f>SUM(D10,F10,H10,J10,L10)</f>
        <v>0</v>
      </c>
      <c r="O10" s="457">
        <f>SUM(M10:N10)</f>
        <v>0</v>
      </c>
      <c r="P10" s="457">
        <v>0</v>
      </c>
      <c r="Q10" s="457">
        <v>0</v>
      </c>
      <c r="R10" s="457">
        <f>SUM(P10:Q10)</f>
        <v>0</v>
      </c>
      <c r="S10" s="1058" t="s">
        <v>671</v>
      </c>
      <c r="T10" s="1058"/>
    </row>
    <row r="11" spans="1:30" ht="21" customHeight="1">
      <c r="A11" s="1081" t="s">
        <v>53</v>
      </c>
      <c r="B11" s="1081"/>
      <c r="C11" s="95">
        <v>0</v>
      </c>
      <c r="D11" s="95">
        <v>0</v>
      </c>
      <c r="E11" s="95">
        <v>0</v>
      </c>
      <c r="F11" s="95">
        <v>0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f t="shared" ref="M11:M29" si="0">SUM(C11,E11,G11,I11,K11)</f>
        <v>0</v>
      </c>
      <c r="N11" s="95">
        <f t="shared" ref="N11:N29" si="1">SUM(D11,F11,H11,J11,L11)</f>
        <v>0</v>
      </c>
      <c r="O11" s="95">
        <f t="shared" ref="O11:O29" si="2">SUM(M11:N11)</f>
        <v>0</v>
      </c>
      <c r="P11" s="95">
        <v>0</v>
      </c>
      <c r="Q11" s="95">
        <v>0</v>
      </c>
      <c r="R11" s="95">
        <f t="shared" ref="R11:R29" si="3">SUM(P11:Q11)</f>
        <v>0</v>
      </c>
      <c r="S11" s="1059" t="s">
        <v>302</v>
      </c>
      <c r="T11" s="1059"/>
      <c r="X11" s="225"/>
    </row>
    <row r="12" spans="1:30" ht="21" customHeight="1">
      <c r="A12" s="1081" t="s">
        <v>54</v>
      </c>
      <c r="B12" s="1081"/>
      <c r="C12" s="95">
        <v>0</v>
      </c>
      <c r="D12" s="95">
        <v>4</v>
      </c>
      <c r="E12" s="95">
        <v>0</v>
      </c>
      <c r="F12" s="95">
        <v>16</v>
      </c>
      <c r="G12" s="95">
        <v>0</v>
      </c>
      <c r="H12" s="95">
        <v>1</v>
      </c>
      <c r="I12" s="95">
        <v>0</v>
      </c>
      <c r="J12" s="95">
        <v>0</v>
      </c>
      <c r="K12" s="95">
        <v>0</v>
      </c>
      <c r="L12" s="95">
        <v>0</v>
      </c>
      <c r="M12" s="95">
        <f t="shared" si="0"/>
        <v>0</v>
      </c>
      <c r="N12" s="95">
        <f t="shared" si="1"/>
        <v>21</v>
      </c>
      <c r="O12" s="95">
        <f t="shared" si="2"/>
        <v>21</v>
      </c>
      <c r="P12" s="95">
        <v>0</v>
      </c>
      <c r="Q12" s="95">
        <v>0</v>
      </c>
      <c r="R12" s="95">
        <f t="shared" si="3"/>
        <v>0</v>
      </c>
      <c r="S12" s="1056" t="s">
        <v>184</v>
      </c>
      <c r="T12" s="1056"/>
    </row>
    <row r="13" spans="1:30" ht="21" customHeight="1">
      <c r="A13" s="1081" t="s">
        <v>55</v>
      </c>
      <c r="B13" s="1081"/>
      <c r="C13" s="95">
        <v>0</v>
      </c>
      <c r="D13" s="95">
        <v>1</v>
      </c>
      <c r="E13" s="95">
        <v>6</v>
      </c>
      <c r="F13" s="95">
        <v>12</v>
      </c>
      <c r="G13" s="95">
        <v>3</v>
      </c>
      <c r="H13" s="95">
        <v>5</v>
      </c>
      <c r="I13" s="95">
        <v>0</v>
      </c>
      <c r="J13" s="95">
        <v>0</v>
      </c>
      <c r="K13" s="95">
        <v>0</v>
      </c>
      <c r="L13" s="95">
        <v>0</v>
      </c>
      <c r="M13" s="95">
        <f t="shared" si="0"/>
        <v>9</v>
      </c>
      <c r="N13" s="95">
        <f t="shared" si="1"/>
        <v>18</v>
      </c>
      <c r="O13" s="95">
        <f t="shared" si="2"/>
        <v>27</v>
      </c>
      <c r="P13" s="95">
        <v>0</v>
      </c>
      <c r="Q13" s="95">
        <v>0</v>
      </c>
      <c r="R13" s="95">
        <f t="shared" si="3"/>
        <v>0</v>
      </c>
      <c r="S13" s="1056" t="s">
        <v>185</v>
      </c>
      <c r="T13" s="1056"/>
    </row>
    <row r="14" spans="1:30" ht="21" customHeight="1">
      <c r="A14" s="1086" t="s">
        <v>299</v>
      </c>
      <c r="B14" s="410" t="s">
        <v>282</v>
      </c>
      <c r="C14" s="95">
        <v>0</v>
      </c>
      <c r="D14" s="95">
        <v>1</v>
      </c>
      <c r="E14" s="95">
        <v>0</v>
      </c>
      <c r="F14" s="95">
        <v>6</v>
      </c>
      <c r="G14" s="95">
        <v>0</v>
      </c>
      <c r="H14" s="95">
        <v>1</v>
      </c>
      <c r="I14" s="95">
        <v>0</v>
      </c>
      <c r="J14" s="95">
        <v>3</v>
      </c>
      <c r="K14" s="95">
        <v>0</v>
      </c>
      <c r="L14" s="95">
        <v>0</v>
      </c>
      <c r="M14" s="95">
        <f t="shared" si="0"/>
        <v>0</v>
      </c>
      <c r="N14" s="95">
        <f t="shared" si="1"/>
        <v>11</v>
      </c>
      <c r="O14" s="95">
        <f t="shared" si="2"/>
        <v>11</v>
      </c>
      <c r="P14" s="95">
        <v>0</v>
      </c>
      <c r="Q14" s="95">
        <v>7</v>
      </c>
      <c r="R14" s="95">
        <f t="shared" si="3"/>
        <v>7</v>
      </c>
      <c r="S14" s="787" t="s">
        <v>306</v>
      </c>
      <c r="T14" s="1061" t="s">
        <v>173</v>
      </c>
    </row>
    <row r="15" spans="1:30" ht="21" customHeight="1">
      <c r="A15" s="1086"/>
      <c r="B15" s="410" t="s">
        <v>283</v>
      </c>
      <c r="C15" s="95">
        <v>0</v>
      </c>
      <c r="D15" s="95">
        <v>4</v>
      </c>
      <c r="E15" s="95">
        <v>0</v>
      </c>
      <c r="F15" s="95">
        <v>16</v>
      </c>
      <c r="G15" s="95">
        <v>0</v>
      </c>
      <c r="H15" s="95">
        <v>7</v>
      </c>
      <c r="I15" s="95">
        <v>0</v>
      </c>
      <c r="J15" s="95">
        <v>2</v>
      </c>
      <c r="K15" s="95">
        <v>0</v>
      </c>
      <c r="L15" s="95">
        <v>0</v>
      </c>
      <c r="M15" s="95">
        <f t="shared" si="0"/>
        <v>0</v>
      </c>
      <c r="N15" s="95">
        <f t="shared" si="1"/>
        <v>29</v>
      </c>
      <c r="O15" s="95">
        <f t="shared" si="2"/>
        <v>29</v>
      </c>
      <c r="P15" s="95">
        <v>0</v>
      </c>
      <c r="Q15" s="95">
        <v>2</v>
      </c>
      <c r="R15" s="95">
        <f t="shared" si="3"/>
        <v>2</v>
      </c>
      <c r="S15" s="787" t="s">
        <v>307</v>
      </c>
      <c r="T15" s="1061"/>
    </row>
    <row r="16" spans="1:30" ht="21" customHeight="1">
      <c r="A16" s="1086"/>
      <c r="B16" s="410" t="s">
        <v>284</v>
      </c>
      <c r="C16" s="95">
        <v>1</v>
      </c>
      <c r="D16" s="95">
        <v>0</v>
      </c>
      <c r="E16" s="95">
        <v>7</v>
      </c>
      <c r="F16" s="95">
        <v>21</v>
      </c>
      <c r="G16" s="95">
        <v>16</v>
      </c>
      <c r="H16" s="95">
        <v>6</v>
      </c>
      <c r="I16" s="95">
        <v>3</v>
      </c>
      <c r="J16" s="95">
        <v>1</v>
      </c>
      <c r="K16" s="95">
        <v>0</v>
      </c>
      <c r="L16" s="95">
        <v>0</v>
      </c>
      <c r="M16" s="95">
        <f t="shared" si="0"/>
        <v>27</v>
      </c>
      <c r="N16" s="95">
        <f t="shared" si="1"/>
        <v>28</v>
      </c>
      <c r="O16" s="95">
        <f t="shared" si="2"/>
        <v>55</v>
      </c>
      <c r="P16" s="95">
        <v>4</v>
      </c>
      <c r="Q16" s="95">
        <v>1</v>
      </c>
      <c r="R16" s="95">
        <f t="shared" si="3"/>
        <v>5</v>
      </c>
      <c r="S16" s="787" t="s">
        <v>308</v>
      </c>
      <c r="T16" s="1061"/>
    </row>
    <row r="17" spans="1:20" ht="21" customHeight="1">
      <c r="A17" s="1086"/>
      <c r="B17" s="410" t="s">
        <v>279</v>
      </c>
      <c r="C17" s="95">
        <v>0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f t="shared" si="0"/>
        <v>0</v>
      </c>
      <c r="N17" s="95">
        <f t="shared" si="1"/>
        <v>0</v>
      </c>
      <c r="O17" s="95">
        <f t="shared" si="2"/>
        <v>0</v>
      </c>
      <c r="P17" s="95">
        <v>0</v>
      </c>
      <c r="Q17" s="95">
        <v>0</v>
      </c>
      <c r="R17" s="95">
        <f t="shared" si="3"/>
        <v>0</v>
      </c>
      <c r="S17" s="787" t="s">
        <v>309</v>
      </c>
      <c r="T17" s="1061"/>
    </row>
    <row r="18" spans="1:20" ht="21" customHeight="1">
      <c r="A18" s="1086"/>
      <c r="B18" s="410" t="s">
        <v>280</v>
      </c>
      <c r="C18" s="95">
        <v>1</v>
      </c>
      <c r="D18" s="95">
        <v>0</v>
      </c>
      <c r="E18" s="95">
        <v>5</v>
      </c>
      <c r="F18" s="95">
        <v>12</v>
      </c>
      <c r="G18" s="95">
        <v>1</v>
      </c>
      <c r="H18" s="95">
        <v>5</v>
      </c>
      <c r="I18" s="95">
        <v>0</v>
      </c>
      <c r="J18" s="95">
        <v>3</v>
      </c>
      <c r="K18" s="95">
        <v>0</v>
      </c>
      <c r="L18" s="95">
        <v>0</v>
      </c>
      <c r="M18" s="95">
        <f t="shared" si="0"/>
        <v>7</v>
      </c>
      <c r="N18" s="95">
        <f t="shared" si="1"/>
        <v>20</v>
      </c>
      <c r="O18" s="95">
        <f t="shared" si="2"/>
        <v>27</v>
      </c>
      <c r="P18" s="95">
        <v>2</v>
      </c>
      <c r="Q18" s="95">
        <v>2</v>
      </c>
      <c r="R18" s="95">
        <f t="shared" si="3"/>
        <v>4</v>
      </c>
      <c r="S18" s="787" t="s">
        <v>310</v>
      </c>
      <c r="T18" s="1061"/>
    </row>
    <row r="19" spans="1:20" ht="21" customHeight="1">
      <c r="A19" s="1086"/>
      <c r="B19" s="410" t="s">
        <v>281</v>
      </c>
      <c r="C19" s="95">
        <v>0</v>
      </c>
      <c r="D19" s="95">
        <v>2</v>
      </c>
      <c r="E19" s="95">
        <v>8</v>
      </c>
      <c r="F19" s="95">
        <v>15</v>
      </c>
      <c r="G19" s="95">
        <v>0</v>
      </c>
      <c r="H19" s="95">
        <v>12</v>
      </c>
      <c r="I19" s="95">
        <v>0</v>
      </c>
      <c r="J19" s="95">
        <v>5</v>
      </c>
      <c r="K19" s="95">
        <v>0</v>
      </c>
      <c r="L19" s="95">
        <v>0</v>
      </c>
      <c r="M19" s="95">
        <f t="shared" si="0"/>
        <v>8</v>
      </c>
      <c r="N19" s="95">
        <f t="shared" si="1"/>
        <v>34</v>
      </c>
      <c r="O19" s="95">
        <f t="shared" si="2"/>
        <v>42</v>
      </c>
      <c r="P19" s="95">
        <v>0</v>
      </c>
      <c r="Q19" s="95">
        <v>5</v>
      </c>
      <c r="R19" s="95">
        <f t="shared" si="3"/>
        <v>5</v>
      </c>
      <c r="S19" s="787" t="s">
        <v>311</v>
      </c>
      <c r="T19" s="1061"/>
    </row>
    <row r="20" spans="1:20" ht="21" customHeight="1">
      <c r="A20" s="1081" t="s">
        <v>63</v>
      </c>
      <c r="B20" s="1081"/>
      <c r="C20" s="102">
        <v>0</v>
      </c>
      <c r="D20" s="102">
        <v>0</v>
      </c>
      <c r="E20" s="95">
        <v>0</v>
      </c>
      <c r="F20" s="102">
        <v>0</v>
      </c>
      <c r="G20" s="102">
        <v>0</v>
      </c>
      <c r="H20" s="102">
        <v>0</v>
      </c>
      <c r="I20" s="95">
        <v>0</v>
      </c>
      <c r="J20" s="102">
        <v>0</v>
      </c>
      <c r="K20" s="102">
        <v>0</v>
      </c>
      <c r="L20" s="211">
        <v>0</v>
      </c>
      <c r="M20" s="95">
        <f t="shared" si="0"/>
        <v>0</v>
      </c>
      <c r="N20" s="95">
        <f t="shared" si="1"/>
        <v>0</v>
      </c>
      <c r="O20" s="95">
        <f t="shared" si="2"/>
        <v>0</v>
      </c>
      <c r="P20" s="95">
        <v>0</v>
      </c>
      <c r="Q20" s="95">
        <v>0</v>
      </c>
      <c r="R20" s="95">
        <f t="shared" si="3"/>
        <v>0</v>
      </c>
      <c r="S20" s="1056" t="s">
        <v>297</v>
      </c>
      <c r="T20" s="1056"/>
    </row>
    <row r="21" spans="1:20" ht="21" customHeight="1">
      <c r="A21" s="1081" t="s">
        <v>64</v>
      </c>
      <c r="B21" s="1081"/>
      <c r="C21" s="95">
        <v>0</v>
      </c>
      <c r="D21" s="95">
        <v>0</v>
      </c>
      <c r="E21" s="95">
        <v>3</v>
      </c>
      <c r="F21" s="95">
        <v>12</v>
      </c>
      <c r="G21" s="95">
        <v>5</v>
      </c>
      <c r="H21" s="95">
        <v>7</v>
      </c>
      <c r="I21" s="95">
        <v>1</v>
      </c>
      <c r="J21" s="95">
        <v>2</v>
      </c>
      <c r="K21" s="95">
        <v>0</v>
      </c>
      <c r="L21" s="95">
        <v>0</v>
      </c>
      <c r="M21" s="95">
        <f t="shared" si="0"/>
        <v>9</v>
      </c>
      <c r="N21" s="95">
        <f t="shared" si="1"/>
        <v>21</v>
      </c>
      <c r="O21" s="95">
        <f t="shared" si="2"/>
        <v>30</v>
      </c>
      <c r="P21" s="95">
        <v>1</v>
      </c>
      <c r="Q21" s="95">
        <v>7</v>
      </c>
      <c r="R21" s="95">
        <f t="shared" si="3"/>
        <v>8</v>
      </c>
      <c r="S21" s="1056" t="s">
        <v>186</v>
      </c>
      <c r="T21" s="1056"/>
    </row>
    <row r="22" spans="1:20" ht="21" customHeight="1">
      <c r="A22" s="1081" t="s">
        <v>65</v>
      </c>
      <c r="B22" s="1081"/>
      <c r="C22" s="95">
        <v>0</v>
      </c>
      <c r="D22" s="95">
        <v>0</v>
      </c>
      <c r="E22" s="95">
        <v>0</v>
      </c>
      <c r="F22" s="95">
        <v>15</v>
      </c>
      <c r="G22" s="95">
        <v>0</v>
      </c>
      <c r="H22" s="95">
        <v>3</v>
      </c>
      <c r="I22" s="95">
        <v>0</v>
      </c>
      <c r="J22" s="95">
        <v>1</v>
      </c>
      <c r="K22" s="95">
        <v>0</v>
      </c>
      <c r="L22" s="95">
        <v>0</v>
      </c>
      <c r="M22" s="95">
        <f t="shared" si="0"/>
        <v>0</v>
      </c>
      <c r="N22" s="95">
        <f t="shared" si="1"/>
        <v>19</v>
      </c>
      <c r="O22" s="95">
        <f t="shared" si="2"/>
        <v>19</v>
      </c>
      <c r="P22" s="95">
        <v>0</v>
      </c>
      <c r="Q22" s="95">
        <v>9</v>
      </c>
      <c r="R22" s="95">
        <f t="shared" si="3"/>
        <v>9</v>
      </c>
      <c r="S22" s="1056" t="s">
        <v>187</v>
      </c>
      <c r="T22" s="1056"/>
    </row>
    <row r="23" spans="1:20" ht="21" customHeight="1">
      <c r="A23" s="1081" t="s">
        <v>66</v>
      </c>
      <c r="B23" s="1081"/>
      <c r="C23" s="95">
        <v>1</v>
      </c>
      <c r="D23" s="95">
        <v>5</v>
      </c>
      <c r="E23" s="95">
        <v>20</v>
      </c>
      <c r="F23" s="95">
        <v>21</v>
      </c>
      <c r="G23" s="95">
        <v>4</v>
      </c>
      <c r="H23" s="95">
        <v>9</v>
      </c>
      <c r="I23" s="95">
        <v>3</v>
      </c>
      <c r="J23" s="95">
        <v>5</v>
      </c>
      <c r="K23" s="95">
        <v>1</v>
      </c>
      <c r="L23" s="95">
        <v>0</v>
      </c>
      <c r="M23" s="95">
        <f t="shared" si="0"/>
        <v>29</v>
      </c>
      <c r="N23" s="95">
        <f t="shared" si="1"/>
        <v>40</v>
      </c>
      <c r="O23" s="95">
        <f t="shared" si="2"/>
        <v>69</v>
      </c>
      <c r="P23" s="95">
        <v>6</v>
      </c>
      <c r="Q23" s="95">
        <v>8</v>
      </c>
      <c r="R23" s="95">
        <f t="shared" si="3"/>
        <v>14</v>
      </c>
      <c r="S23" s="1056" t="s">
        <v>303</v>
      </c>
      <c r="T23" s="1056"/>
    </row>
    <row r="24" spans="1:20" ht="21" customHeight="1">
      <c r="A24" s="1081" t="s">
        <v>134</v>
      </c>
      <c r="B24" s="1081"/>
      <c r="C24" s="95">
        <v>3</v>
      </c>
      <c r="D24" s="95">
        <v>5</v>
      </c>
      <c r="E24" s="95">
        <v>13</v>
      </c>
      <c r="F24" s="95">
        <v>18</v>
      </c>
      <c r="G24" s="95">
        <v>5</v>
      </c>
      <c r="H24" s="95">
        <v>5</v>
      </c>
      <c r="I24" s="95">
        <v>0</v>
      </c>
      <c r="J24" s="95">
        <v>0</v>
      </c>
      <c r="K24" s="95">
        <v>0</v>
      </c>
      <c r="L24" s="95">
        <v>0</v>
      </c>
      <c r="M24" s="95">
        <f t="shared" si="0"/>
        <v>21</v>
      </c>
      <c r="N24" s="95">
        <f t="shared" si="1"/>
        <v>28</v>
      </c>
      <c r="O24" s="95">
        <f t="shared" si="2"/>
        <v>49</v>
      </c>
      <c r="P24" s="95">
        <v>2</v>
      </c>
      <c r="Q24" s="95">
        <v>2</v>
      </c>
      <c r="R24" s="95">
        <f t="shared" si="3"/>
        <v>4</v>
      </c>
      <c r="S24" s="1056" t="s">
        <v>304</v>
      </c>
      <c r="T24" s="1056"/>
    </row>
    <row r="25" spans="1:20" ht="21" customHeight="1">
      <c r="A25" s="1081" t="s">
        <v>68</v>
      </c>
      <c r="B25" s="1081"/>
      <c r="C25" s="95">
        <v>0</v>
      </c>
      <c r="D25" s="95">
        <v>1</v>
      </c>
      <c r="E25" s="95">
        <v>0</v>
      </c>
      <c r="F25" s="95">
        <v>4</v>
      </c>
      <c r="G25" s="95">
        <v>0</v>
      </c>
      <c r="H25" s="95">
        <v>3</v>
      </c>
      <c r="I25" s="95">
        <v>0</v>
      </c>
      <c r="J25" s="95">
        <v>1</v>
      </c>
      <c r="K25" s="95">
        <v>0</v>
      </c>
      <c r="L25" s="95">
        <v>0</v>
      </c>
      <c r="M25" s="95">
        <f t="shared" si="0"/>
        <v>0</v>
      </c>
      <c r="N25" s="95">
        <f t="shared" si="1"/>
        <v>9</v>
      </c>
      <c r="O25" s="95">
        <f t="shared" si="2"/>
        <v>9</v>
      </c>
      <c r="P25" s="95">
        <v>0</v>
      </c>
      <c r="Q25" s="95">
        <v>1</v>
      </c>
      <c r="R25" s="95">
        <f t="shared" si="3"/>
        <v>1</v>
      </c>
      <c r="S25" s="1056" t="s">
        <v>305</v>
      </c>
      <c r="T25" s="1056"/>
    </row>
    <row r="26" spans="1:20" ht="21" customHeight="1">
      <c r="A26" s="1081" t="s">
        <v>69</v>
      </c>
      <c r="B26" s="1081"/>
      <c r="C26" s="95">
        <v>0</v>
      </c>
      <c r="D26" s="95">
        <v>1</v>
      </c>
      <c r="E26" s="95">
        <v>2</v>
      </c>
      <c r="F26" s="95">
        <v>13</v>
      </c>
      <c r="G26" s="95">
        <v>5</v>
      </c>
      <c r="H26" s="95">
        <v>3</v>
      </c>
      <c r="I26" s="95">
        <v>2</v>
      </c>
      <c r="J26" s="95">
        <v>0</v>
      </c>
      <c r="K26" s="95">
        <v>0</v>
      </c>
      <c r="L26" s="95">
        <v>0</v>
      </c>
      <c r="M26" s="95">
        <f t="shared" si="0"/>
        <v>9</v>
      </c>
      <c r="N26" s="95">
        <f t="shared" si="1"/>
        <v>17</v>
      </c>
      <c r="O26" s="95">
        <f t="shared" si="2"/>
        <v>26</v>
      </c>
      <c r="P26" s="95">
        <v>0</v>
      </c>
      <c r="Q26" s="95">
        <v>0</v>
      </c>
      <c r="R26" s="95">
        <f t="shared" si="3"/>
        <v>0</v>
      </c>
      <c r="S26" s="1056" t="s">
        <v>191</v>
      </c>
      <c r="T26" s="1056"/>
    </row>
    <row r="27" spans="1:20" ht="21" customHeight="1">
      <c r="A27" s="1081" t="s">
        <v>70</v>
      </c>
      <c r="B27" s="1081"/>
      <c r="C27" s="95">
        <v>0</v>
      </c>
      <c r="D27" s="95">
        <v>3</v>
      </c>
      <c r="E27" s="95">
        <v>0</v>
      </c>
      <c r="F27" s="95">
        <v>8</v>
      </c>
      <c r="G27" s="95">
        <v>0</v>
      </c>
      <c r="H27" s="95">
        <v>7</v>
      </c>
      <c r="I27" s="95">
        <v>0</v>
      </c>
      <c r="J27" s="95">
        <v>0</v>
      </c>
      <c r="K27" s="95">
        <v>0</v>
      </c>
      <c r="L27" s="95">
        <v>0</v>
      </c>
      <c r="M27" s="95">
        <f t="shared" si="0"/>
        <v>0</v>
      </c>
      <c r="N27" s="95">
        <f t="shared" si="1"/>
        <v>18</v>
      </c>
      <c r="O27" s="95">
        <f t="shared" si="2"/>
        <v>18</v>
      </c>
      <c r="P27" s="95">
        <v>0</v>
      </c>
      <c r="Q27" s="95">
        <v>10</v>
      </c>
      <c r="R27" s="95">
        <f t="shared" si="3"/>
        <v>10</v>
      </c>
      <c r="S27" s="1056" t="s">
        <v>192</v>
      </c>
      <c r="T27" s="1056"/>
    </row>
    <row r="28" spans="1:20" ht="21" customHeight="1">
      <c r="A28" s="1081" t="s">
        <v>71</v>
      </c>
      <c r="B28" s="1081"/>
      <c r="C28" s="95">
        <v>0</v>
      </c>
      <c r="D28" s="95">
        <v>4</v>
      </c>
      <c r="E28" s="95">
        <v>6</v>
      </c>
      <c r="F28" s="95">
        <v>12</v>
      </c>
      <c r="G28" s="95">
        <v>5</v>
      </c>
      <c r="H28" s="95">
        <v>6</v>
      </c>
      <c r="I28" s="95">
        <v>1</v>
      </c>
      <c r="J28" s="95">
        <v>0</v>
      </c>
      <c r="K28" s="95">
        <v>0</v>
      </c>
      <c r="L28" s="95">
        <v>0</v>
      </c>
      <c r="M28" s="95">
        <f t="shared" si="0"/>
        <v>12</v>
      </c>
      <c r="N28" s="95">
        <f t="shared" si="1"/>
        <v>22</v>
      </c>
      <c r="O28" s="95">
        <f t="shared" si="2"/>
        <v>34</v>
      </c>
      <c r="P28" s="95">
        <v>0</v>
      </c>
      <c r="Q28" s="95">
        <v>21</v>
      </c>
      <c r="R28" s="95">
        <f t="shared" si="3"/>
        <v>21</v>
      </c>
      <c r="S28" s="1056" t="s">
        <v>193</v>
      </c>
      <c r="T28" s="1056"/>
    </row>
    <row r="29" spans="1:20" ht="21" customHeight="1" thickBot="1">
      <c r="A29" s="1202" t="s">
        <v>72</v>
      </c>
      <c r="B29" s="1202"/>
      <c r="C29" s="401">
        <v>1</v>
      </c>
      <c r="D29" s="401">
        <v>2</v>
      </c>
      <c r="E29" s="401">
        <v>4</v>
      </c>
      <c r="F29" s="401">
        <v>12</v>
      </c>
      <c r="G29" s="401">
        <v>4</v>
      </c>
      <c r="H29" s="401">
        <v>5</v>
      </c>
      <c r="I29" s="401">
        <v>0</v>
      </c>
      <c r="J29" s="401">
        <v>4</v>
      </c>
      <c r="K29" s="401">
        <v>0</v>
      </c>
      <c r="L29" s="401">
        <v>0</v>
      </c>
      <c r="M29" s="401">
        <f t="shared" si="0"/>
        <v>9</v>
      </c>
      <c r="N29" s="401">
        <f t="shared" si="1"/>
        <v>23</v>
      </c>
      <c r="O29" s="401">
        <f t="shared" si="2"/>
        <v>32</v>
      </c>
      <c r="P29" s="401">
        <v>0</v>
      </c>
      <c r="Q29" s="401">
        <v>0</v>
      </c>
      <c r="R29" s="401">
        <f t="shared" si="3"/>
        <v>0</v>
      </c>
      <c r="S29" s="1185" t="s">
        <v>298</v>
      </c>
      <c r="T29" s="1185"/>
    </row>
    <row r="30" spans="1:20" ht="21" customHeight="1" thickBot="1">
      <c r="A30" s="1201" t="s">
        <v>32</v>
      </c>
      <c r="B30" s="1201"/>
      <c r="C30" s="455">
        <f>SUM(C10:C29)</f>
        <v>7</v>
      </c>
      <c r="D30" s="455">
        <f t="shared" ref="D30:R30" si="4">SUM(D10:D29)</f>
        <v>33</v>
      </c>
      <c r="E30" s="455">
        <f t="shared" si="4"/>
        <v>74</v>
      </c>
      <c r="F30" s="455">
        <f t="shared" si="4"/>
        <v>213</v>
      </c>
      <c r="G30" s="455">
        <f t="shared" si="4"/>
        <v>48</v>
      </c>
      <c r="H30" s="455">
        <f t="shared" si="4"/>
        <v>85</v>
      </c>
      <c r="I30" s="455">
        <f t="shared" si="4"/>
        <v>10</v>
      </c>
      <c r="J30" s="455">
        <f t="shared" si="4"/>
        <v>27</v>
      </c>
      <c r="K30" s="455">
        <f t="shared" si="4"/>
        <v>1</v>
      </c>
      <c r="L30" s="455">
        <f t="shared" si="4"/>
        <v>0</v>
      </c>
      <c r="M30" s="455">
        <f t="shared" si="4"/>
        <v>140</v>
      </c>
      <c r="N30" s="455">
        <f t="shared" si="4"/>
        <v>358</v>
      </c>
      <c r="O30" s="455">
        <f t="shared" si="4"/>
        <v>498</v>
      </c>
      <c r="P30" s="455">
        <f t="shared" si="4"/>
        <v>15</v>
      </c>
      <c r="Q30" s="455">
        <f t="shared" si="4"/>
        <v>75</v>
      </c>
      <c r="R30" s="455">
        <f t="shared" si="4"/>
        <v>90</v>
      </c>
      <c r="S30" s="1187" t="s">
        <v>175</v>
      </c>
      <c r="T30" s="1187"/>
    </row>
    <row r="31" spans="1:20" ht="13.5" thickTop="1">
      <c r="S31" s="458"/>
      <c r="T31" s="458"/>
    </row>
    <row r="32" spans="1:20">
      <c r="S32" s="458"/>
      <c r="T32" s="458"/>
    </row>
    <row r="33" spans="19:20">
      <c r="S33" s="458"/>
      <c r="T33" s="458"/>
    </row>
    <row r="34" spans="19:20">
      <c r="S34" s="458"/>
      <c r="T34" s="458"/>
    </row>
    <row r="35" spans="19:20">
      <c r="S35" s="458"/>
      <c r="T35" s="458"/>
    </row>
    <row r="36" spans="19:20">
      <c r="S36" s="458"/>
      <c r="T36" s="458"/>
    </row>
    <row r="37" spans="19:20">
      <c r="S37" s="458"/>
      <c r="T37" s="458"/>
    </row>
    <row r="38" spans="19:20">
      <c r="S38" s="458"/>
      <c r="T38" s="458"/>
    </row>
    <row r="39" spans="19:20">
      <c r="S39" s="458"/>
      <c r="T39" s="458"/>
    </row>
    <row r="40" spans="19:20">
      <c r="S40" s="458"/>
      <c r="T40" s="458"/>
    </row>
    <row r="41" spans="19:20">
      <c r="S41" s="458"/>
      <c r="T41" s="458"/>
    </row>
    <row r="42" spans="19:20">
      <c r="S42" s="458"/>
      <c r="T42" s="458"/>
    </row>
    <row r="43" spans="19:20">
      <c r="S43" s="458"/>
      <c r="T43" s="458"/>
    </row>
    <row r="44" spans="19:20">
      <c r="S44" s="458"/>
      <c r="T44" s="458"/>
    </row>
    <row r="45" spans="19:20">
      <c r="S45" s="458"/>
      <c r="T45" s="458"/>
    </row>
    <row r="46" spans="19:20">
      <c r="S46" s="458"/>
      <c r="T46" s="458"/>
    </row>
    <row r="47" spans="19:20">
      <c r="S47" s="458"/>
      <c r="T47" s="458"/>
    </row>
    <row r="48" spans="19:20">
      <c r="S48" s="458"/>
      <c r="T48" s="458"/>
    </row>
    <row r="49" spans="19:20">
      <c r="S49" s="458"/>
      <c r="T49" s="458"/>
    </row>
    <row r="50" spans="19:20">
      <c r="S50" s="458"/>
      <c r="T50" s="458"/>
    </row>
    <row r="51" spans="19:20">
      <c r="S51" s="458"/>
      <c r="T51" s="458"/>
    </row>
    <row r="52" spans="19:20">
      <c r="S52" s="458"/>
      <c r="T52" s="458"/>
    </row>
    <row r="53" spans="19:20">
      <c r="S53" s="458"/>
      <c r="T53" s="458"/>
    </row>
    <row r="118" spans="3:11">
      <c r="C118" s="202"/>
      <c r="D118" s="202"/>
      <c r="E118" s="202"/>
      <c r="F118" s="202"/>
      <c r="G118" s="202"/>
      <c r="H118" s="202"/>
      <c r="I118" s="202"/>
      <c r="J118" s="202"/>
      <c r="K118" s="202"/>
    </row>
    <row r="119" spans="3:11">
      <c r="C119" s="202"/>
      <c r="D119" s="202"/>
      <c r="E119" s="202"/>
      <c r="F119" s="202"/>
      <c r="G119" s="202"/>
      <c r="H119" s="202"/>
      <c r="I119" s="202"/>
      <c r="J119" s="202"/>
      <c r="K119" s="202"/>
    </row>
    <row r="120" spans="3:11">
      <c r="C120" s="202"/>
      <c r="D120" s="202"/>
      <c r="E120" s="202"/>
      <c r="F120" s="202"/>
      <c r="G120" s="202"/>
      <c r="H120" s="202"/>
      <c r="I120" s="202"/>
      <c r="J120" s="202"/>
      <c r="K120" s="202"/>
    </row>
    <row r="121" spans="3:11">
      <c r="C121" s="202"/>
      <c r="D121" s="202"/>
      <c r="E121" s="202"/>
      <c r="F121" s="202"/>
      <c r="G121" s="202"/>
      <c r="H121" s="202"/>
      <c r="I121" s="202"/>
      <c r="J121" s="202"/>
      <c r="K121" s="202"/>
    </row>
  </sheetData>
  <protectedRanges>
    <protectedRange sqref="C20:J20" name="نطاق1"/>
  </protectedRanges>
  <mergeCells count="51">
    <mergeCell ref="A10:B10"/>
    <mergeCell ref="A1:T1"/>
    <mergeCell ref="A2:T2"/>
    <mergeCell ref="A3:B3"/>
    <mergeCell ref="S3:T3"/>
    <mergeCell ref="A4:B9"/>
    <mergeCell ref="C4:L4"/>
    <mergeCell ref="M4:O5"/>
    <mergeCell ref="P4:R4"/>
    <mergeCell ref="S4:T9"/>
    <mergeCell ref="C5:L5"/>
    <mergeCell ref="A13:B13"/>
    <mergeCell ref="S13:T13"/>
    <mergeCell ref="P5:R7"/>
    <mergeCell ref="C6:D6"/>
    <mergeCell ref="E6:F7"/>
    <mergeCell ref="G6:H7"/>
    <mergeCell ref="I6:J7"/>
    <mergeCell ref="K6:L6"/>
    <mergeCell ref="M6:O7"/>
    <mergeCell ref="C7:D7"/>
    <mergeCell ref="K7:L7"/>
    <mergeCell ref="S10:T10"/>
    <mergeCell ref="A11:B11"/>
    <mergeCell ref="S11:T11"/>
    <mergeCell ref="A12:B12"/>
    <mergeCell ref="S12:T12"/>
    <mergeCell ref="A30:B30"/>
    <mergeCell ref="S30:T30"/>
    <mergeCell ref="A25:B25"/>
    <mergeCell ref="S25:T25"/>
    <mergeCell ref="A26:B26"/>
    <mergeCell ref="S26:T26"/>
    <mergeCell ref="A27:B27"/>
    <mergeCell ref="S27:T27"/>
    <mergeCell ref="A28:B28"/>
    <mergeCell ref="S28:T28"/>
    <mergeCell ref="A29:B29"/>
    <mergeCell ref="S29:T29"/>
    <mergeCell ref="A22:B22"/>
    <mergeCell ref="S22:T22"/>
    <mergeCell ref="A23:B23"/>
    <mergeCell ref="S23:T23"/>
    <mergeCell ref="A24:B24"/>
    <mergeCell ref="S24:T24"/>
    <mergeCell ref="A14:A19"/>
    <mergeCell ref="T14:T19"/>
    <mergeCell ref="A20:B20"/>
    <mergeCell ref="S20:T20"/>
    <mergeCell ref="A21:B21"/>
    <mergeCell ref="S21:T21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62" orientation="landscape" useFirstPageNumber="1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theme="1"/>
  </sheetPr>
  <dimension ref="A1:AJ119"/>
  <sheetViews>
    <sheetView rightToLeft="1" view="pageBreakPreview" zoomScale="90" zoomScaleSheetLayoutView="90" workbookViewId="0">
      <selection activeCell="AA10" sqref="AA10"/>
    </sheetView>
  </sheetViews>
  <sheetFormatPr defaultRowHeight="12.75"/>
  <cols>
    <col min="1" max="1" width="4.140625" style="146" customWidth="1"/>
    <col min="2" max="2" width="9.5703125" style="146" customWidth="1"/>
    <col min="3" max="4" width="6.5703125" style="146" customWidth="1"/>
    <col min="5" max="5" width="7.85546875" style="146" customWidth="1"/>
    <col min="6" max="6" width="6.140625" style="146" customWidth="1"/>
    <col min="7" max="7" width="6" style="146" customWidth="1"/>
    <col min="8" max="8" width="7.5703125" style="146" customWidth="1"/>
    <col min="9" max="9" width="6" style="146" customWidth="1"/>
    <col min="10" max="10" width="6.5703125" style="146" customWidth="1"/>
    <col min="11" max="11" width="7.7109375" style="146" customWidth="1"/>
    <col min="12" max="13" width="6.5703125" style="146" customWidth="1"/>
    <col min="14" max="14" width="7.5703125" style="146" customWidth="1"/>
    <col min="15" max="15" width="6.5703125" style="146" customWidth="1"/>
    <col min="16" max="16" width="5.85546875" style="146" customWidth="1"/>
    <col min="17" max="17" width="8.140625" style="146" customWidth="1"/>
    <col min="18" max="19" width="6.5703125" style="146" customWidth="1"/>
    <col min="20" max="20" width="7.85546875" style="146" customWidth="1"/>
    <col min="21" max="21" width="6.5703125" style="146" customWidth="1"/>
    <col min="22" max="22" width="6.7109375" style="146" customWidth="1"/>
    <col min="23" max="23" width="7.5703125" style="146" customWidth="1"/>
    <col min="24" max="24" width="6.5703125" style="146" customWidth="1"/>
    <col min="25" max="25" width="15.85546875" style="146" customWidth="1"/>
    <col min="26" max="26" width="5" style="146" customWidth="1"/>
    <col min="27" max="16384" width="9.140625" style="146"/>
  </cols>
  <sheetData>
    <row r="1" spans="1:36" ht="22.5" customHeight="1">
      <c r="A1" s="1138" t="s">
        <v>949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138"/>
      <c r="Z1" s="1138"/>
      <c r="AA1" s="319"/>
      <c r="AB1" s="319"/>
      <c r="AC1" s="319"/>
      <c r="AD1" s="319"/>
    </row>
    <row r="2" spans="1:36" ht="23.25" customHeight="1">
      <c r="A2" s="1139" t="s">
        <v>950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319"/>
      <c r="AB2" s="319"/>
      <c r="AC2" s="319"/>
      <c r="AD2" s="319"/>
    </row>
    <row r="3" spans="1:36" ht="21.75" customHeight="1" thickBot="1">
      <c r="A3" s="1100" t="s">
        <v>1340</v>
      </c>
      <c r="B3" s="1100"/>
      <c r="C3" s="1100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208"/>
      <c r="Q3" s="208"/>
      <c r="R3" s="320"/>
      <c r="S3" s="320"/>
      <c r="T3" s="320"/>
      <c r="U3" s="320"/>
      <c r="V3" s="320"/>
      <c r="W3" s="320"/>
      <c r="X3" s="320"/>
      <c r="Y3" s="1116" t="s">
        <v>1341</v>
      </c>
      <c r="Z3" s="1116"/>
      <c r="AA3" s="217"/>
      <c r="AB3" s="217"/>
      <c r="AC3" s="217"/>
      <c r="AD3" s="217"/>
      <c r="AE3" s="217"/>
      <c r="AF3" s="217"/>
      <c r="AG3" s="217"/>
      <c r="AH3" s="217"/>
      <c r="AI3" s="217"/>
      <c r="AJ3" s="217"/>
    </row>
    <row r="4" spans="1:36" ht="22.5" customHeight="1" thickTop="1">
      <c r="A4" s="1072" t="s">
        <v>40</v>
      </c>
      <c r="B4" s="1072"/>
      <c r="C4" s="1458" t="s">
        <v>93</v>
      </c>
      <c r="D4" s="1458"/>
      <c r="E4" s="1458"/>
      <c r="F4" s="1458" t="s">
        <v>94</v>
      </c>
      <c r="G4" s="1458"/>
      <c r="H4" s="1458"/>
      <c r="I4" s="1458" t="s">
        <v>95</v>
      </c>
      <c r="J4" s="1458"/>
      <c r="K4" s="1458"/>
      <c r="L4" s="1458" t="s">
        <v>96</v>
      </c>
      <c r="M4" s="1458"/>
      <c r="N4" s="1458"/>
      <c r="O4" s="1458" t="s">
        <v>97</v>
      </c>
      <c r="P4" s="1458"/>
      <c r="Q4" s="1458"/>
      <c r="R4" s="1458" t="s">
        <v>31</v>
      </c>
      <c r="S4" s="1458"/>
      <c r="T4" s="1458"/>
      <c r="U4" s="1458" t="s">
        <v>32</v>
      </c>
      <c r="V4" s="1458"/>
      <c r="W4" s="1458"/>
      <c r="X4" s="1458"/>
      <c r="Y4" s="1074" t="s">
        <v>174</v>
      </c>
      <c r="Z4" s="1074"/>
    </row>
    <row r="5" spans="1:36" ht="22.5" customHeight="1">
      <c r="A5" s="1092"/>
      <c r="B5" s="1092"/>
      <c r="C5" s="1096" t="s">
        <v>245</v>
      </c>
      <c r="D5" s="1096"/>
      <c r="E5" s="1096"/>
      <c r="F5" s="1096" t="s">
        <v>246</v>
      </c>
      <c r="G5" s="1096"/>
      <c r="H5" s="1096"/>
      <c r="I5" s="1096" t="s">
        <v>247</v>
      </c>
      <c r="J5" s="1096"/>
      <c r="K5" s="1096"/>
      <c r="L5" s="1096" t="s">
        <v>248</v>
      </c>
      <c r="M5" s="1096"/>
      <c r="N5" s="1096"/>
      <c r="O5" s="1096" t="s">
        <v>244</v>
      </c>
      <c r="P5" s="1096"/>
      <c r="Q5" s="1096"/>
      <c r="R5" s="1096" t="s">
        <v>251</v>
      </c>
      <c r="S5" s="1096"/>
      <c r="T5" s="1096"/>
      <c r="U5" s="1096" t="s">
        <v>175</v>
      </c>
      <c r="V5" s="1096"/>
      <c r="W5" s="1096"/>
      <c r="X5" s="1096"/>
      <c r="Y5" s="1096"/>
      <c r="Z5" s="1096"/>
    </row>
    <row r="6" spans="1:36" ht="22.5" customHeight="1">
      <c r="A6" s="1092"/>
      <c r="B6" s="1092"/>
      <c r="C6" s="114" t="s">
        <v>33</v>
      </c>
      <c r="D6" s="114" t="s">
        <v>34</v>
      </c>
      <c r="E6" s="114" t="s">
        <v>110</v>
      </c>
      <c r="F6" s="114" t="s">
        <v>33</v>
      </c>
      <c r="G6" s="114" t="s">
        <v>34</v>
      </c>
      <c r="H6" s="114" t="s">
        <v>110</v>
      </c>
      <c r="I6" s="114" t="s">
        <v>33</v>
      </c>
      <c r="J6" s="114" t="s">
        <v>34</v>
      </c>
      <c r="K6" s="114" t="s">
        <v>110</v>
      </c>
      <c r="L6" s="114" t="s">
        <v>33</v>
      </c>
      <c r="M6" s="114" t="s">
        <v>34</v>
      </c>
      <c r="N6" s="114" t="s">
        <v>110</v>
      </c>
      <c r="O6" s="114" t="s">
        <v>33</v>
      </c>
      <c r="P6" s="114" t="s">
        <v>34</v>
      </c>
      <c r="Q6" s="114" t="s">
        <v>110</v>
      </c>
      <c r="R6" s="114" t="s">
        <v>33</v>
      </c>
      <c r="S6" s="114" t="s">
        <v>34</v>
      </c>
      <c r="T6" s="114" t="s">
        <v>110</v>
      </c>
      <c r="U6" s="114" t="s">
        <v>33</v>
      </c>
      <c r="V6" s="114" t="s">
        <v>34</v>
      </c>
      <c r="W6" s="114" t="s">
        <v>110</v>
      </c>
      <c r="X6" s="114" t="s">
        <v>32</v>
      </c>
      <c r="Y6" s="1096"/>
      <c r="Z6" s="1096"/>
    </row>
    <row r="7" spans="1:36" ht="22.5" customHeight="1" thickBot="1">
      <c r="A7" s="1092"/>
      <c r="B7" s="1092"/>
      <c r="C7" s="774" t="s">
        <v>180</v>
      </c>
      <c r="D7" s="774" t="s">
        <v>179</v>
      </c>
      <c r="E7" s="774" t="s">
        <v>219</v>
      </c>
      <c r="F7" s="774" t="s">
        <v>180</v>
      </c>
      <c r="G7" s="774" t="s">
        <v>179</v>
      </c>
      <c r="H7" s="774" t="s">
        <v>219</v>
      </c>
      <c r="I7" s="774" t="s">
        <v>180</v>
      </c>
      <c r="J7" s="774" t="s">
        <v>179</v>
      </c>
      <c r="K7" s="774" t="s">
        <v>219</v>
      </c>
      <c r="L7" s="774" t="s">
        <v>180</v>
      </c>
      <c r="M7" s="774" t="s">
        <v>179</v>
      </c>
      <c r="N7" s="774" t="s">
        <v>219</v>
      </c>
      <c r="O7" s="774" t="s">
        <v>180</v>
      </c>
      <c r="P7" s="774" t="s">
        <v>179</v>
      </c>
      <c r="Q7" s="774" t="s">
        <v>219</v>
      </c>
      <c r="R7" s="774" t="s">
        <v>180</v>
      </c>
      <c r="S7" s="774" t="s">
        <v>179</v>
      </c>
      <c r="T7" s="774" t="s">
        <v>219</v>
      </c>
      <c r="U7" s="774" t="s">
        <v>180</v>
      </c>
      <c r="V7" s="774" t="s">
        <v>179</v>
      </c>
      <c r="W7" s="774" t="s">
        <v>219</v>
      </c>
      <c r="X7" s="774" t="s">
        <v>175</v>
      </c>
      <c r="Y7" s="1096"/>
      <c r="Z7" s="1096"/>
    </row>
    <row r="8" spans="1:36" ht="20.100000000000001" customHeight="1">
      <c r="A8" s="456" t="s">
        <v>52</v>
      </c>
      <c r="B8" s="456"/>
      <c r="C8" s="457">
        <v>0</v>
      </c>
      <c r="D8" s="457">
        <v>0</v>
      </c>
      <c r="E8" s="457">
        <v>0</v>
      </c>
      <c r="F8" s="457">
        <v>0</v>
      </c>
      <c r="G8" s="457">
        <v>0</v>
      </c>
      <c r="H8" s="457">
        <v>0</v>
      </c>
      <c r="I8" s="457">
        <v>0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7">
        <v>0</v>
      </c>
      <c r="R8" s="878">
        <v>0</v>
      </c>
      <c r="S8" s="457">
        <v>0</v>
      </c>
      <c r="T8" s="457">
        <v>0</v>
      </c>
      <c r="U8" s="457">
        <f>SUM(C8,F8,I8,L8,O8,R8)</f>
        <v>0</v>
      </c>
      <c r="V8" s="457">
        <f t="shared" ref="V8:W8" si="0">SUM(D8,G8,J8,M8,P8,S8)</f>
        <v>0</v>
      </c>
      <c r="W8" s="457">
        <f t="shared" si="0"/>
        <v>0</v>
      </c>
      <c r="X8" s="457">
        <f>SUM(U8:W8)</f>
        <v>0</v>
      </c>
      <c r="Y8" s="1457" t="s">
        <v>671</v>
      </c>
      <c r="Z8" s="1457"/>
    </row>
    <row r="9" spans="1:36" ht="20.100000000000001" customHeight="1">
      <c r="A9" s="1081" t="s">
        <v>53</v>
      </c>
      <c r="B9" s="1081"/>
      <c r="C9" s="95">
        <v>0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f t="shared" ref="U9:U27" si="1">SUM(C9,F9,I9,L9,O9,R9)</f>
        <v>0</v>
      </c>
      <c r="V9" s="95">
        <f t="shared" ref="V9:V27" si="2">SUM(D9,G9,J9,M9,P9,S9)</f>
        <v>0</v>
      </c>
      <c r="W9" s="95">
        <f t="shared" ref="W9:W27" si="3">SUM(E9,H9,K9,N9,Q9,T9)</f>
        <v>0</v>
      </c>
      <c r="X9" s="95">
        <f t="shared" ref="X9:X27" si="4">SUM(U9:W9)</f>
        <v>0</v>
      </c>
      <c r="Y9" s="1059" t="s">
        <v>302</v>
      </c>
      <c r="Z9" s="1059"/>
    </row>
    <row r="10" spans="1:36" ht="20.100000000000001" customHeight="1">
      <c r="A10" s="1081" t="s">
        <v>54</v>
      </c>
      <c r="B10" s="1081"/>
      <c r="C10" s="95">
        <v>0</v>
      </c>
      <c r="D10" s="95">
        <v>2</v>
      </c>
      <c r="E10" s="95">
        <v>1</v>
      </c>
      <c r="F10" s="95">
        <v>0</v>
      </c>
      <c r="G10" s="95">
        <v>1</v>
      </c>
      <c r="H10" s="95">
        <v>1</v>
      </c>
      <c r="I10" s="95">
        <v>0</v>
      </c>
      <c r="J10" s="95">
        <v>2</v>
      </c>
      <c r="K10" s="95">
        <v>0</v>
      </c>
      <c r="L10" s="95">
        <v>0</v>
      </c>
      <c r="M10" s="95">
        <v>2</v>
      </c>
      <c r="N10" s="95">
        <v>0</v>
      </c>
      <c r="O10" s="95">
        <v>0</v>
      </c>
      <c r="P10" s="95">
        <v>3</v>
      </c>
      <c r="Q10" s="95">
        <v>0</v>
      </c>
      <c r="R10" s="95">
        <v>0</v>
      </c>
      <c r="S10" s="95">
        <v>2</v>
      </c>
      <c r="T10" s="95">
        <v>0</v>
      </c>
      <c r="U10" s="95">
        <f t="shared" si="1"/>
        <v>0</v>
      </c>
      <c r="V10" s="95">
        <f t="shared" si="2"/>
        <v>12</v>
      </c>
      <c r="W10" s="95">
        <f t="shared" si="3"/>
        <v>2</v>
      </c>
      <c r="X10" s="95">
        <f t="shared" si="4"/>
        <v>14</v>
      </c>
      <c r="Y10" s="1056" t="s">
        <v>184</v>
      </c>
      <c r="Z10" s="1056"/>
    </row>
    <row r="11" spans="1:36" ht="20.100000000000001" customHeight="1">
      <c r="A11" s="1081" t="s">
        <v>55</v>
      </c>
      <c r="B11" s="1081"/>
      <c r="C11" s="95">
        <v>1</v>
      </c>
      <c r="D11" s="95">
        <v>1</v>
      </c>
      <c r="E11" s="95">
        <v>0</v>
      </c>
      <c r="F11" s="95">
        <v>1</v>
      </c>
      <c r="G11" s="95">
        <v>1</v>
      </c>
      <c r="H11" s="95">
        <v>0</v>
      </c>
      <c r="I11" s="95">
        <v>1</v>
      </c>
      <c r="J11" s="95">
        <v>1</v>
      </c>
      <c r="K11" s="95">
        <v>0</v>
      </c>
      <c r="L11" s="95">
        <v>1</v>
      </c>
      <c r="M11" s="95">
        <v>1</v>
      </c>
      <c r="N11" s="95">
        <v>0</v>
      </c>
      <c r="O11" s="95">
        <v>1</v>
      </c>
      <c r="P11" s="95">
        <v>1</v>
      </c>
      <c r="Q11" s="95">
        <v>0</v>
      </c>
      <c r="R11" s="95">
        <v>1</v>
      </c>
      <c r="S11" s="95">
        <v>1</v>
      </c>
      <c r="T11" s="95">
        <v>0</v>
      </c>
      <c r="U11" s="95">
        <f t="shared" si="1"/>
        <v>6</v>
      </c>
      <c r="V11" s="95">
        <f t="shared" si="2"/>
        <v>6</v>
      </c>
      <c r="W11" s="95">
        <f t="shared" si="3"/>
        <v>0</v>
      </c>
      <c r="X11" s="95">
        <f t="shared" si="4"/>
        <v>12</v>
      </c>
      <c r="Y11" s="1056" t="s">
        <v>185</v>
      </c>
      <c r="Z11" s="1056"/>
    </row>
    <row r="12" spans="1:36" ht="20.100000000000001" customHeight="1">
      <c r="A12" s="1086" t="s">
        <v>299</v>
      </c>
      <c r="B12" s="764" t="s">
        <v>282</v>
      </c>
      <c r="C12" s="95">
        <v>0</v>
      </c>
      <c r="D12" s="95">
        <v>1</v>
      </c>
      <c r="E12" s="95">
        <v>0</v>
      </c>
      <c r="F12" s="95">
        <v>0</v>
      </c>
      <c r="G12" s="95">
        <v>1</v>
      </c>
      <c r="H12" s="95">
        <v>0</v>
      </c>
      <c r="I12" s="95">
        <v>0</v>
      </c>
      <c r="J12" s="95">
        <v>1</v>
      </c>
      <c r="K12" s="95">
        <v>0</v>
      </c>
      <c r="L12" s="95">
        <v>0</v>
      </c>
      <c r="M12" s="95">
        <v>1</v>
      </c>
      <c r="N12" s="95">
        <v>0</v>
      </c>
      <c r="O12" s="95">
        <v>0</v>
      </c>
      <c r="P12" s="95">
        <v>1</v>
      </c>
      <c r="Q12" s="95">
        <v>0</v>
      </c>
      <c r="R12" s="95">
        <v>0</v>
      </c>
      <c r="S12" s="95">
        <v>1</v>
      </c>
      <c r="T12" s="95">
        <v>0</v>
      </c>
      <c r="U12" s="95">
        <f t="shared" si="1"/>
        <v>0</v>
      </c>
      <c r="V12" s="95">
        <f t="shared" si="2"/>
        <v>6</v>
      </c>
      <c r="W12" s="95">
        <f t="shared" si="3"/>
        <v>0</v>
      </c>
      <c r="X12" s="95">
        <f t="shared" si="4"/>
        <v>6</v>
      </c>
      <c r="Y12" s="787" t="s">
        <v>306</v>
      </c>
      <c r="Z12" s="1061" t="s">
        <v>173</v>
      </c>
    </row>
    <row r="13" spans="1:36" ht="20.100000000000001" customHeight="1">
      <c r="A13" s="1086"/>
      <c r="B13" s="764" t="s">
        <v>283</v>
      </c>
      <c r="C13" s="95">
        <v>0</v>
      </c>
      <c r="D13" s="95">
        <v>0</v>
      </c>
      <c r="E13" s="95">
        <v>2</v>
      </c>
      <c r="F13" s="95">
        <v>0</v>
      </c>
      <c r="G13" s="95">
        <v>0</v>
      </c>
      <c r="H13" s="95">
        <v>2</v>
      </c>
      <c r="I13" s="95">
        <v>0</v>
      </c>
      <c r="J13" s="95">
        <v>0</v>
      </c>
      <c r="K13" s="95">
        <v>2</v>
      </c>
      <c r="L13" s="95">
        <v>0</v>
      </c>
      <c r="M13" s="95">
        <v>0</v>
      </c>
      <c r="N13" s="95">
        <v>2</v>
      </c>
      <c r="O13" s="95">
        <v>0</v>
      </c>
      <c r="P13" s="95">
        <v>0</v>
      </c>
      <c r="Q13" s="95">
        <v>2</v>
      </c>
      <c r="R13" s="95">
        <v>0</v>
      </c>
      <c r="S13" s="95">
        <v>0</v>
      </c>
      <c r="T13" s="95">
        <v>2</v>
      </c>
      <c r="U13" s="95">
        <f t="shared" si="1"/>
        <v>0</v>
      </c>
      <c r="V13" s="95">
        <f t="shared" si="2"/>
        <v>0</v>
      </c>
      <c r="W13" s="95">
        <f t="shared" si="3"/>
        <v>12</v>
      </c>
      <c r="X13" s="95">
        <f t="shared" si="4"/>
        <v>12</v>
      </c>
      <c r="Y13" s="787" t="s">
        <v>307</v>
      </c>
      <c r="Z13" s="1061"/>
    </row>
    <row r="14" spans="1:36" ht="20.100000000000001" customHeight="1">
      <c r="A14" s="1086"/>
      <c r="B14" s="764" t="s">
        <v>284</v>
      </c>
      <c r="C14" s="95">
        <v>2</v>
      </c>
      <c r="D14" s="95">
        <v>1</v>
      </c>
      <c r="E14" s="95">
        <v>1</v>
      </c>
      <c r="F14" s="95">
        <v>2</v>
      </c>
      <c r="G14" s="95">
        <v>1</v>
      </c>
      <c r="H14" s="95">
        <v>0</v>
      </c>
      <c r="I14" s="95">
        <v>2</v>
      </c>
      <c r="J14" s="95">
        <v>1</v>
      </c>
      <c r="K14" s="95">
        <v>0</v>
      </c>
      <c r="L14" s="95">
        <v>2</v>
      </c>
      <c r="M14" s="95">
        <v>1</v>
      </c>
      <c r="N14" s="95">
        <v>0</v>
      </c>
      <c r="O14" s="95">
        <v>3</v>
      </c>
      <c r="P14" s="95">
        <v>1</v>
      </c>
      <c r="Q14" s="95">
        <v>0</v>
      </c>
      <c r="R14" s="95">
        <v>2</v>
      </c>
      <c r="S14" s="95">
        <v>1</v>
      </c>
      <c r="T14" s="95">
        <v>0</v>
      </c>
      <c r="U14" s="95">
        <f t="shared" si="1"/>
        <v>13</v>
      </c>
      <c r="V14" s="95">
        <f t="shared" si="2"/>
        <v>6</v>
      </c>
      <c r="W14" s="95">
        <f t="shared" si="3"/>
        <v>1</v>
      </c>
      <c r="X14" s="95">
        <f t="shared" si="4"/>
        <v>20</v>
      </c>
      <c r="Y14" s="787" t="s">
        <v>308</v>
      </c>
      <c r="Z14" s="1061"/>
    </row>
    <row r="15" spans="1:36" ht="20.100000000000001" customHeight="1">
      <c r="A15" s="1086"/>
      <c r="B15" s="764" t="s">
        <v>279</v>
      </c>
      <c r="C15" s="95">
        <v>0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f t="shared" si="1"/>
        <v>0</v>
      </c>
      <c r="V15" s="95">
        <f t="shared" si="2"/>
        <v>0</v>
      </c>
      <c r="W15" s="95">
        <f t="shared" si="3"/>
        <v>0</v>
      </c>
      <c r="X15" s="95">
        <f t="shared" si="4"/>
        <v>0</v>
      </c>
      <c r="Y15" s="787" t="s">
        <v>309</v>
      </c>
      <c r="Z15" s="1061"/>
    </row>
    <row r="16" spans="1:36" ht="20.100000000000001" customHeight="1">
      <c r="A16" s="1086"/>
      <c r="B16" s="764" t="s">
        <v>280</v>
      </c>
      <c r="C16" s="95">
        <v>1</v>
      </c>
      <c r="D16" s="95">
        <v>1</v>
      </c>
      <c r="E16" s="95">
        <v>0</v>
      </c>
      <c r="F16" s="95">
        <v>1</v>
      </c>
      <c r="G16" s="95">
        <v>1</v>
      </c>
      <c r="H16" s="95">
        <v>0</v>
      </c>
      <c r="I16" s="95">
        <v>1</v>
      </c>
      <c r="J16" s="95">
        <v>1</v>
      </c>
      <c r="K16" s="95">
        <v>0</v>
      </c>
      <c r="L16" s="95">
        <v>1</v>
      </c>
      <c r="M16" s="95">
        <v>1</v>
      </c>
      <c r="N16" s="95">
        <v>0</v>
      </c>
      <c r="O16" s="95">
        <v>1</v>
      </c>
      <c r="P16" s="95">
        <v>1</v>
      </c>
      <c r="Q16" s="95">
        <v>0</v>
      </c>
      <c r="R16" s="95">
        <v>1</v>
      </c>
      <c r="S16" s="95">
        <v>1</v>
      </c>
      <c r="T16" s="95">
        <v>0</v>
      </c>
      <c r="U16" s="95">
        <f t="shared" si="1"/>
        <v>6</v>
      </c>
      <c r="V16" s="95">
        <f t="shared" si="2"/>
        <v>6</v>
      </c>
      <c r="W16" s="95">
        <f t="shared" si="3"/>
        <v>0</v>
      </c>
      <c r="X16" s="95">
        <f t="shared" si="4"/>
        <v>12</v>
      </c>
      <c r="Y16" s="787" t="s">
        <v>310</v>
      </c>
      <c r="Z16" s="1061"/>
    </row>
    <row r="17" spans="1:26" ht="20.100000000000001" customHeight="1">
      <c r="A17" s="1086"/>
      <c r="B17" s="764" t="s">
        <v>281</v>
      </c>
      <c r="C17" s="95">
        <v>1</v>
      </c>
      <c r="D17" s="95">
        <v>4</v>
      </c>
      <c r="E17" s="95">
        <v>0</v>
      </c>
      <c r="F17" s="95">
        <v>1</v>
      </c>
      <c r="G17" s="95">
        <v>3</v>
      </c>
      <c r="H17" s="95">
        <v>0</v>
      </c>
      <c r="I17" s="95">
        <v>1</v>
      </c>
      <c r="J17" s="95">
        <v>2</v>
      </c>
      <c r="K17" s="95">
        <v>0</v>
      </c>
      <c r="L17" s="95">
        <v>1</v>
      </c>
      <c r="M17" s="95">
        <v>3</v>
      </c>
      <c r="N17" s="95">
        <v>0</v>
      </c>
      <c r="O17" s="95">
        <v>1</v>
      </c>
      <c r="P17" s="95">
        <v>3</v>
      </c>
      <c r="Q17" s="95">
        <v>0</v>
      </c>
      <c r="R17" s="95">
        <v>1</v>
      </c>
      <c r="S17" s="95">
        <v>2</v>
      </c>
      <c r="T17" s="95">
        <v>0</v>
      </c>
      <c r="U17" s="95">
        <f t="shared" si="1"/>
        <v>6</v>
      </c>
      <c r="V17" s="95">
        <f t="shared" si="2"/>
        <v>17</v>
      </c>
      <c r="W17" s="95">
        <f t="shared" si="3"/>
        <v>0</v>
      </c>
      <c r="X17" s="95">
        <f t="shared" si="4"/>
        <v>23</v>
      </c>
      <c r="Y17" s="787" t="s">
        <v>311</v>
      </c>
      <c r="Z17" s="1061"/>
    </row>
    <row r="18" spans="1:26" ht="20.100000000000001" customHeight="1">
      <c r="A18" s="1081" t="s">
        <v>63</v>
      </c>
      <c r="B18" s="1081"/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95">
        <v>0</v>
      </c>
      <c r="J18" s="102">
        <v>0</v>
      </c>
      <c r="K18" s="102">
        <v>0</v>
      </c>
      <c r="L18" s="95">
        <v>0</v>
      </c>
      <c r="M18" s="102">
        <v>0</v>
      </c>
      <c r="N18" s="102">
        <v>0</v>
      </c>
      <c r="O18" s="102">
        <v>0</v>
      </c>
      <c r="P18" s="211">
        <v>0</v>
      </c>
      <c r="Q18" s="211">
        <v>0</v>
      </c>
      <c r="R18" s="211">
        <v>0</v>
      </c>
      <c r="S18" s="211">
        <v>0</v>
      </c>
      <c r="T18" s="211">
        <v>0</v>
      </c>
      <c r="U18" s="95">
        <f t="shared" si="1"/>
        <v>0</v>
      </c>
      <c r="V18" s="95">
        <f t="shared" si="2"/>
        <v>0</v>
      </c>
      <c r="W18" s="95">
        <f t="shared" si="3"/>
        <v>0</v>
      </c>
      <c r="X18" s="95">
        <f t="shared" si="4"/>
        <v>0</v>
      </c>
      <c r="Y18" s="1056" t="s">
        <v>297</v>
      </c>
      <c r="Z18" s="1056"/>
    </row>
    <row r="19" spans="1:26" ht="20.100000000000001" customHeight="1">
      <c r="A19" s="1081" t="s">
        <v>64</v>
      </c>
      <c r="B19" s="1081"/>
      <c r="C19" s="95">
        <v>1</v>
      </c>
      <c r="D19" s="95">
        <v>1</v>
      </c>
      <c r="E19" s="95">
        <v>0</v>
      </c>
      <c r="F19" s="95">
        <v>1</v>
      </c>
      <c r="G19" s="95">
        <v>1</v>
      </c>
      <c r="H19" s="95">
        <v>0</v>
      </c>
      <c r="I19" s="95">
        <v>1</v>
      </c>
      <c r="J19" s="95">
        <v>1</v>
      </c>
      <c r="K19" s="95">
        <v>0</v>
      </c>
      <c r="L19" s="95">
        <v>1</v>
      </c>
      <c r="M19" s="95">
        <v>1</v>
      </c>
      <c r="N19" s="95">
        <v>0</v>
      </c>
      <c r="O19" s="95">
        <v>1</v>
      </c>
      <c r="P19" s="95">
        <v>1</v>
      </c>
      <c r="Q19" s="95">
        <v>0</v>
      </c>
      <c r="R19" s="95">
        <v>1</v>
      </c>
      <c r="S19" s="95">
        <v>1</v>
      </c>
      <c r="T19" s="95">
        <v>0</v>
      </c>
      <c r="U19" s="95">
        <f t="shared" si="1"/>
        <v>6</v>
      </c>
      <c r="V19" s="95">
        <f t="shared" si="2"/>
        <v>6</v>
      </c>
      <c r="W19" s="95">
        <f t="shared" si="3"/>
        <v>0</v>
      </c>
      <c r="X19" s="95">
        <f t="shared" si="4"/>
        <v>12</v>
      </c>
      <c r="Y19" s="1056" t="s">
        <v>186</v>
      </c>
      <c r="Z19" s="1056"/>
    </row>
    <row r="20" spans="1:26" ht="20.100000000000001" customHeight="1">
      <c r="A20" s="1081" t="s">
        <v>65</v>
      </c>
      <c r="B20" s="1081"/>
      <c r="C20" s="95">
        <v>0</v>
      </c>
      <c r="D20" s="95">
        <v>2</v>
      </c>
      <c r="E20" s="95">
        <v>0</v>
      </c>
      <c r="F20" s="95">
        <v>0</v>
      </c>
      <c r="G20" s="95">
        <v>2</v>
      </c>
      <c r="H20" s="95">
        <v>0</v>
      </c>
      <c r="I20" s="95">
        <v>0</v>
      </c>
      <c r="J20" s="95">
        <v>2</v>
      </c>
      <c r="K20" s="95">
        <v>0</v>
      </c>
      <c r="L20" s="95">
        <v>0</v>
      </c>
      <c r="M20" s="95">
        <v>1</v>
      </c>
      <c r="N20" s="95">
        <v>0</v>
      </c>
      <c r="O20" s="95">
        <v>0</v>
      </c>
      <c r="P20" s="95">
        <v>1</v>
      </c>
      <c r="Q20" s="95">
        <v>0</v>
      </c>
      <c r="R20" s="95">
        <v>0</v>
      </c>
      <c r="S20" s="95">
        <v>1</v>
      </c>
      <c r="T20" s="95">
        <v>0</v>
      </c>
      <c r="U20" s="95">
        <f t="shared" si="1"/>
        <v>0</v>
      </c>
      <c r="V20" s="95">
        <f t="shared" si="2"/>
        <v>9</v>
      </c>
      <c r="W20" s="95">
        <f t="shared" si="3"/>
        <v>0</v>
      </c>
      <c r="X20" s="95">
        <f t="shared" si="4"/>
        <v>9</v>
      </c>
      <c r="Y20" s="1056" t="s">
        <v>187</v>
      </c>
      <c r="Z20" s="1056"/>
    </row>
    <row r="21" spans="1:26" ht="20.100000000000001" customHeight="1">
      <c r="A21" s="1081" t="s">
        <v>66</v>
      </c>
      <c r="B21" s="1081"/>
      <c r="C21" s="95">
        <v>2</v>
      </c>
      <c r="D21" s="95">
        <v>4</v>
      </c>
      <c r="E21" s="95">
        <v>1</v>
      </c>
      <c r="F21" s="95">
        <v>2</v>
      </c>
      <c r="G21" s="95">
        <v>4</v>
      </c>
      <c r="H21" s="95">
        <v>1</v>
      </c>
      <c r="I21" s="95">
        <v>2</v>
      </c>
      <c r="J21" s="95">
        <v>4</v>
      </c>
      <c r="K21" s="95">
        <v>1</v>
      </c>
      <c r="L21" s="95">
        <v>2</v>
      </c>
      <c r="M21" s="95">
        <v>5</v>
      </c>
      <c r="N21" s="95">
        <v>1</v>
      </c>
      <c r="O21" s="95">
        <v>2</v>
      </c>
      <c r="P21" s="95">
        <v>4</v>
      </c>
      <c r="Q21" s="95">
        <v>1</v>
      </c>
      <c r="R21" s="95">
        <v>2</v>
      </c>
      <c r="S21" s="95">
        <v>4</v>
      </c>
      <c r="T21" s="95">
        <v>1</v>
      </c>
      <c r="U21" s="95">
        <f t="shared" si="1"/>
        <v>12</v>
      </c>
      <c r="V21" s="95">
        <f t="shared" si="2"/>
        <v>25</v>
      </c>
      <c r="W21" s="95">
        <f t="shared" si="3"/>
        <v>6</v>
      </c>
      <c r="X21" s="95">
        <f t="shared" si="4"/>
        <v>43</v>
      </c>
      <c r="Y21" s="1056" t="s">
        <v>303</v>
      </c>
      <c r="Z21" s="1056"/>
    </row>
    <row r="22" spans="1:26" ht="20.100000000000001" customHeight="1">
      <c r="A22" s="1081" t="s">
        <v>134</v>
      </c>
      <c r="B22" s="1081"/>
      <c r="C22" s="95">
        <v>4</v>
      </c>
      <c r="D22" s="95">
        <v>0</v>
      </c>
      <c r="E22" s="95">
        <v>0</v>
      </c>
      <c r="F22" s="95">
        <v>4</v>
      </c>
      <c r="G22" s="95">
        <v>0</v>
      </c>
      <c r="H22" s="95">
        <v>0</v>
      </c>
      <c r="I22" s="95">
        <v>4</v>
      </c>
      <c r="J22" s="95">
        <v>0</v>
      </c>
      <c r="K22" s="95">
        <v>0</v>
      </c>
      <c r="L22" s="95">
        <v>4</v>
      </c>
      <c r="M22" s="95">
        <v>0</v>
      </c>
      <c r="N22" s="95">
        <v>0</v>
      </c>
      <c r="O22" s="95">
        <v>4</v>
      </c>
      <c r="P22" s="95">
        <v>0</v>
      </c>
      <c r="Q22" s="95">
        <v>0</v>
      </c>
      <c r="R22" s="95">
        <v>3</v>
      </c>
      <c r="S22" s="95">
        <v>0</v>
      </c>
      <c r="T22" s="95">
        <v>0</v>
      </c>
      <c r="U22" s="95">
        <f t="shared" si="1"/>
        <v>23</v>
      </c>
      <c r="V22" s="95">
        <f t="shared" si="2"/>
        <v>0</v>
      </c>
      <c r="W22" s="95">
        <f t="shared" si="3"/>
        <v>0</v>
      </c>
      <c r="X22" s="95">
        <f t="shared" si="4"/>
        <v>23</v>
      </c>
      <c r="Y22" s="1056" t="s">
        <v>304</v>
      </c>
      <c r="Z22" s="1056"/>
    </row>
    <row r="23" spans="1:26" ht="20.100000000000001" customHeight="1">
      <c r="A23" s="1081" t="s">
        <v>68</v>
      </c>
      <c r="B23" s="1081"/>
      <c r="C23" s="95">
        <v>0</v>
      </c>
      <c r="D23" s="95">
        <v>1</v>
      </c>
      <c r="E23" s="95">
        <v>0</v>
      </c>
      <c r="F23" s="95">
        <v>0</v>
      </c>
      <c r="G23" s="95">
        <v>1</v>
      </c>
      <c r="H23" s="95">
        <v>0</v>
      </c>
      <c r="I23" s="95">
        <v>0</v>
      </c>
      <c r="J23" s="95">
        <v>1</v>
      </c>
      <c r="K23" s="95">
        <v>0</v>
      </c>
      <c r="L23" s="95">
        <v>0</v>
      </c>
      <c r="M23" s="95">
        <v>1</v>
      </c>
      <c r="N23" s="95">
        <v>0</v>
      </c>
      <c r="O23" s="95">
        <v>0</v>
      </c>
      <c r="P23" s="95">
        <v>1</v>
      </c>
      <c r="Q23" s="95">
        <v>0</v>
      </c>
      <c r="R23" s="95">
        <v>0</v>
      </c>
      <c r="S23" s="95">
        <v>1</v>
      </c>
      <c r="T23" s="95">
        <v>0</v>
      </c>
      <c r="U23" s="95">
        <f t="shared" si="1"/>
        <v>0</v>
      </c>
      <c r="V23" s="95">
        <f t="shared" si="2"/>
        <v>6</v>
      </c>
      <c r="W23" s="95">
        <f t="shared" si="3"/>
        <v>0</v>
      </c>
      <c r="X23" s="95">
        <f t="shared" si="4"/>
        <v>6</v>
      </c>
      <c r="Y23" s="1056" t="s">
        <v>305</v>
      </c>
      <c r="Z23" s="1056"/>
    </row>
    <row r="24" spans="1:26" ht="20.100000000000001" customHeight="1">
      <c r="A24" s="1081" t="s">
        <v>69</v>
      </c>
      <c r="B24" s="1081"/>
      <c r="C24" s="95">
        <v>1</v>
      </c>
      <c r="D24" s="95">
        <v>1</v>
      </c>
      <c r="E24" s="95">
        <v>0</v>
      </c>
      <c r="F24" s="95">
        <v>1</v>
      </c>
      <c r="G24" s="95">
        <v>1</v>
      </c>
      <c r="H24" s="95">
        <v>0</v>
      </c>
      <c r="I24" s="95">
        <v>1</v>
      </c>
      <c r="J24" s="95">
        <v>1</v>
      </c>
      <c r="K24" s="95">
        <v>0</v>
      </c>
      <c r="L24" s="95">
        <v>1</v>
      </c>
      <c r="M24" s="95">
        <v>1</v>
      </c>
      <c r="N24" s="95">
        <v>0</v>
      </c>
      <c r="O24" s="95">
        <v>1</v>
      </c>
      <c r="P24" s="95">
        <v>1</v>
      </c>
      <c r="Q24" s="95">
        <v>0</v>
      </c>
      <c r="R24" s="95">
        <v>1</v>
      </c>
      <c r="S24" s="95">
        <v>1</v>
      </c>
      <c r="T24" s="95">
        <v>0</v>
      </c>
      <c r="U24" s="95">
        <f t="shared" si="1"/>
        <v>6</v>
      </c>
      <c r="V24" s="95">
        <f t="shared" si="2"/>
        <v>6</v>
      </c>
      <c r="W24" s="95">
        <f t="shared" si="3"/>
        <v>0</v>
      </c>
      <c r="X24" s="95">
        <f t="shared" si="4"/>
        <v>12</v>
      </c>
      <c r="Y24" s="1056" t="s">
        <v>191</v>
      </c>
      <c r="Z24" s="1056"/>
    </row>
    <row r="25" spans="1:26" ht="20.100000000000001" customHeight="1">
      <c r="A25" s="1081" t="s">
        <v>70</v>
      </c>
      <c r="B25" s="1081"/>
      <c r="C25" s="95">
        <v>0</v>
      </c>
      <c r="D25" s="95">
        <v>1</v>
      </c>
      <c r="E25" s="95">
        <v>0</v>
      </c>
      <c r="F25" s="95">
        <v>0</v>
      </c>
      <c r="G25" s="95">
        <v>1</v>
      </c>
      <c r="H25" s="95">
        <v>0</v>
      </c>
      <c r="I25" s="95">
        <v>0</v>
      </c>
      <c r="J25" s="95">
        <v>1</v>
      </c>
      <c r="K25" s="95">
        <v>0</v>
      </c>
      <c r="L25" s="95">
        <v>0</v>
      </c>
      <c r="M25" s="95">
        <v>1</v>
      </c>
      <c r="N25" s="95">
        <v>0</v>
      </c>
      <c r="O25" s="95">
        <v>0</v>
      </c>
      <c r="P25" s="95">
        <v>1</v>
      </c>
      <c r="Q25" s="95">
        <v>0</v>
      </c>
      <c r="R25" s="95">
        <v>0</v>
      </c>
      <c r="S25" s="95">
        <v>1</v>
      </c>
      <c r="T25" s="95">
        <v>0</v>
      </c>
      <c r="U25" s="95">
        <f t="shared" si="1"/>
        <v>0</v>
      </c>
      <c r="V25" s="95">
        <f t="shared" si="2"/>
        <v>6</v>
      </c>
      <c r="W25" s="95">
        <f t="shared" si="3"/>
        <v>0</v>
      </c>
      <c r="X25" s="95">
        <f t="shared" si="4"/>
        <v>6</v>
      </c>
      <c r="Y25" s="1056" t="s">
        <v>192</v>
      </c>
      <c r="Z25" s="1056"/>
    </row>
    <row r="26" spans="1:26" ht="20.100000000000001" customHeight="1">
      <c r="A26" s="1081" t="s">
        <v>71</v>
      </c>
      <c r="B26" s="1081"/>
      <c r="C26" s="95">
        <v>1</v>
      </c>
      <c r="D26" s="95">
        <v>1</v>
      </c>
      <c r="E26" s="95">
        <v>0</v>
      </c>
      <c r="F26" s="95">
        <v>1</v>
      </c>
      <c r="G26" s="95">
        <v>2</v>
      </c>
      <c r="H26" s="95">
        <v>0</v>
      </c>
      <c r="I26" s="95">
        <v>1</v>
      </c>
      <c r="J26" s="95">
        <v>2</v>
      </c>
      <c r="K26" s="95">
        <v>0</v>
      </c>
      <c r="L26" s="95">
        <v>1</v>
      </c>
      <c r="M26" s="95">
        <v>2</v>
      </c>
      <c r="N26" s="95">
        <v>0</v>
      </c>
      <c r="O26" s="95">
        <v>1</v>
      </c>
      <c r="P26" s="95">
        <v>1</v>
      </c>
      <c r="Q26" s="95">
        <v>0</v>
      </c>
      <c r="R26" s="95">
        <v>1</v>
      </c>
      <c r="S26" s="95">
        <v>1</v>
      </c>
      <c r="T26" s="95">
        <v>0</v>
      </c>
      <c r="U26" s="95">
        <f t="shared" si="1"/>
        <v>6</v>
      </c>
      <c r="V26" s="95">
        <f t="shared" si="2"/>
        <v>9</v>
      </c>
      <c r="W26" s="95">
        <f t="shared" si="3"/>
        <v>0</v>
      </c>
      <c r="X26" s="95">
        <f t="shared" si="4"/>
        <v>15</v>
      </c>
      <c r="Y26" s="1056" t="s">
        <v>193</v>
      </c>
      <c r="Z26" s="1056"/>
    </row>
    <row r="27" spans="1:26" ht="20.100000000000001" customHeight="1" thickBot="1">
      <c r="A27" s="1202" t="s">
        <v>72</v>
      </c>
      <c r="B27" s="1202"/>
      <c r="C27" s="401">
        <v>2</v>
      </c>
      <c r="D27" s="401">
        <v>1</v>
      </c>
      <c r="E27" s="401">
        <v>0</v>
      </c>
      <c r="F27" s="401">
        <v>2</v>
      </c>
      <c r="G27" s="401">
        <v>1</v>
      </c>
      <c r="H27" s="401">
        <v>0</v>
      </c>
      <c r="I27" s="401">
        <v>2</v>
      </c>
      <c r="J27" s="401">
        <v>1</v>
      </c>
      <c r="K27" s="401">
        <v>0</v>
      </c>
      <c r="L27" s="401">
        <v>2</v>
      </c>
      <c r="M27" s="401">
        <v>1</v>
      </c>
      <c r="N27" s="401">
        <v>0</v>
      </c>
      <c r="O27" s="401">
        <v>2</v>
      </c>
      <c r="P27" s="401">
        <v>1</v>
      </c>
      <c r="Q27" s="401">
        <v>0</v>
      </c>
      <c r="R27" s="401">
        <v>2</v>
      </c>
      <c r="S27" s="401">
        <v>1</v>
      </c>
      <c r="T27" s="401">
        <v>0</v>
      </c>
      <c r="U27" s="401">
        <f t="shared" si="1"/>
        <v>12</v>
      </c>
      <c r="V27" s="401">
        <f t="shared" si="2"/>
        <v>6</v>
      </c>
      <c r="W27" s="401">
        <f t="shared" si="3"/>
        <v>0</v>
      </c>
      <c r="X27" s="401">
        <f t="shared" si="4"/>
        <v>18</v>
      </c>
      <c r="Y27" s="1185" t="s">
        <v>298</v>
      </c>
      <c r="Z27" s="1185"/>
    </row>
    <row r="28" spans="1:26" ht="20.100000000000001" customHeight="1" thickBot="1">
      <c r="A28" s="1201" t="s">
        <v>32</v>
      </c>
      <c r="B28" s="1201"/>
      <c r="C28" s="455">
        <f>SUM(C8:C27)</f>
        <v>16</v>
      </c>
      <c r="D28" s="455">
        <f t="shared" ref="D28:X28" si="5">SUM(D8:D27)</f>
        <v>22</v>
      </c>
      <c r="E28" s="455">
        <f t="shared" si="5"/>
        <v>5</v>
      </c>
      <c r="F28" s="455">
        <f t="shared" si="5"/>
        <v>16</v>
      </c>
      <c r="G28" s="455">
        <f t="shared" si="5"/>
        <v>21</v>
      </c>
      <c r="H28" s="455">
        <f t="shared" si="5"/>
        <v>4</v>
      </c>
      <c r="I28" s="455">
        <f t="shared" si="5"/>
        <v>16</v>
      </c>
      <c r="J28" s="455">
        <f t="shared" si="5"/>
        <v>21</v>
      </c>
      <c r="K28" s="455">
        <f t="shared" si="5"/>
        <v>3</v>
      </c>
      <c r="L28" s="455">
        <f t="shared" si="5"/>
        <v>16</v>
      </c>
      <c r="M28" s="455">
        <f t="shared" si="5"/>
        <v>22</v>
      </c>
      <c r="N28" s="455">
        <f t="shared" si="5"/>
        <v>3</v>
      </c>
      <c r="O28" s="455">
        <f t="shared" si="5"/>
        <v>17</v>
      </c>
      <c r="P28" s="455">
        <f t="shared" si="5"/>
        <v>21</v>
      </c>
      <c r="Q28" s="455">
        <f t="shared" si="5"/>
        <v>3</v>
      </c>
      <c r="R28" s="455">
        <f t="shared" si="5"/>
        <v>15</v>
      </c>
      <c r="S28" s="455">
        <f t="shared" si="5"/>
        <v>19</v>
      </c>
      <c r="T28" s="455">
        <f t="shared" si="5"/>
        <v>3</v>
      </c>
      <c r="U28" s="455">
        <f t="shared" si="5"/>
        <v>96</v>
      </c>
      <c r="V28" s="455">
        <f t="shared" si="5"/>
        <v>126</v>
      </c>
      <c r="W28" s="455">
        <f t="shared" si="5"/>
        <v>21</v>
      </c>
      <c r="X28" s="455">
        <f t="shared" si="5"/>
        <v>243</v>
      </c>
      <c r="Y28" s="1187" t="s">
        <v>175</v>
      </c>
      <c r="Z28" s="1187"/>
    </row>
    <row r="29" spans="1:26" ht="16.5" thickTop="1">
      <c r="Y29" s="606"/>
      <c r="Z29" s="606"/>
    </row>
    <row r="116" spans="3:15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</row>
    <row r="117" spans="3:15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</row>
    <row r="118" spans="3:15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</row>
    <row r="119" spans="3:15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</row>
  </sheetData>
  <protectedRanges>
    <protectedRange sqref="F18:N18" name="نطاق1"/>
  </protectedRanges>
  <mergeCells count="51">
    <mergeCell ref="A10:B10"/>
    <mergeCell ref="A3:C3"/>
    <mergeCell ref="Y3:Z3"/>
    <mergeCell ref="A4:B7"/>
    <mergeCell ref="C4:E4"/>
    <mergeCell ref="F4:H4"/>
    <mergeCell ref="I4:K4"/>
    <mergeCell ref="L4:N4"/>
    <mergeCell ref="O4:Q4"/>
    <mergeCell ref="R4:T4"/>
    <mergeCell ref="U4:X4"/>
    <mergeCell ref="Y4:Z7"/>
    <mergeCell ref="C5:E5"/>
    <mergeCell ref="Y10:Z10"/>
    <mergeCell ref="F5:H5"/>
    <mergeCell ref="I5:K5"/>
    <mergeCell ref="A12:A17"/>
    <mergeCell ref="Z12:Z17"/>
    <mergeCell ref="A18:B18"/>
    <mergeCell ref="Y18:Z18"/>
    <mergeCell ref="A11:B11"/>
    <mergeCell ref="Y11:Z11"/>
    <mergeCell ref="L5:N5"/>
    <mergeCell ref="O5:Q5"/>
    <mergeCell ref="R5:T5"/>
    <mergeCell ref="Y8:Z8"/>
    <mergeCell ref="U5:X5"/>
    <mergeCell ref="A28:B28"/>
    <mergeCell ref="Y28:Z28"/>
    <mergeCell ref="A25:B25"/>
    <mergeCell ref="Y25:Z25"/>
    <mergeCell ref="A26:B26"/>
    <mergeCell ref="Y26:Z26"/>
    <mergeCell ref="A27:B27"/>
    <mergeCell ref="Y27:Z27"/>
    <mergeCell ref="A24:B24"/>
    <mergeCell ref="Y24:Z24"/>
    <mergeCell ref="A21:B21"/>
    <mergeCell ref="Y21:Z21"/>
    <mergeCell ref="A1:Z1"/>
    <mergeCell ref="A2:Z2"/>
    <mergeCell ref="A22:B22"/>
    <mergeCell ref="Y22:Z22"/>
    <mergeCell ref="A23:B23"/>
    <mergeCell ref="Y23:Z23"/>
    <mergeCell ref="A9:B9"/>
    <mergeCell ref="Y9:Z9"/>
    <mergeCell ref="A19:B19"/>
    <mergeCell ref="Y19:Z19"/>
    <mergeCell ref="A20:B20"/>
    <mergeCell ref="Y20:Z20"/>
  </mergeCells>
  <printOptions horizontalCentered="1"/>
  <pageMargins left="0.25" right="0.25" top="1" bottom="0.75" header="1" footer="0.75"/>
  <pageSetup paperSize="9" scale="75" firstPageNumber="63" orientation="landscape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2060"/>
  </sheetPr>
  <dimension ref="A1:Q149"/>
  <sheetViews>
    <sheetView rightToLeft="1" view="pageBreakPreview" topLeftCell="A109" zoomScale="75" zoomScaleSheetLayoutView="75" workbookViewId="0">
      <selection activeCell="A118" sqref="A118:Q118"/>
    </sheetView>
  </sheetViews>
  <sheetFormatPr defaultRowHeight="12.75"/>
  <cols>
    <col min="1" max="1" width="3.7109375" style="91" customWidth="1"/>
    <col min="2" max="2" width="9.7109375" style="91" customWidth="1"/>
    <col min="3" max="3" width="10.140625" style="91" customWidth="1"/>
    <col min="4" max="4" width="9.5703125" style="91" customWidth="1"/>
    <col min="5" max="5" width="9.7109375" style="91" customWidth="1"/>
    <col min="6" max="6" width="9" style="91" customWidth="1"/>
    <col min="7" max="7" width="9.85546875" style="91" customWidth="1"/>
    <col min="8" max="8" width="8.7109375" style="91" customWidth="1"/>
    <col min="9" max="9" width="8.85546875" style="91" customWidth="1"/>
    <col min="10" max="10" width="8" style="91" customWidth="1"/>
    <col min="11" max="11" width="9.5703125" style="91" customWidth="1"/>
    <col min="12" max="12" width="8.5703125" style="91" customWidth="1"/>
    <col min="13" max="13" width="9.5703125" style="91" customWidth="1"/>
    <col min="14" max="14" width="9.42578125" style="91" customWidth="1"/>
    <col min="15" max="15" width="11.42578125" style="91" customWidth="1"/>
    <col min="16" max="16" width="14.5703125" style="91" customWidth="1"/>
    <col min="17" max="17" width="4.42578125" style="91" customWidth="1"/>
    <col min="18" max="16384" width="9.140625" style="91"/>
  </cols>
  <sheetData>
    <row r="1" spans="1:17" ht="27.75" customHeight="1">
      <c r="A1" s="1098" t="s">
        <v>731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</row>
    <row r="2" spans="1:17" ht="23.25" customHeight="1">
      <c r="A2" s="1099" t="s">
        <v>1041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</row>
    <row r="3" spans="1:17" ht="19.5" thickBot="1">
      <c r="A3" s="1148" t="s">
        <v>1031</v>
      </c>
      <c r="B3" s="1148"/>
      <c r="C3" s="343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141" t="s">
        <v>1032</v>
      </c>
      <c r="Q3" s="1141"/>
    </row>
    <row r="4" spans="1:17" ht="21" customHeight="1" thickTop="1">
      <c r="A4" s="1072" t="s">
        <v>40</v>
      </c>
      <c r="B4" s="1072"/>
      <c r="C4" s="1102" t="s">
        <v>43</v>
      </c>
      <c r="D4" s="1072"/>
      <c r="E4" s="1102" t="s">
        <v>75</v>
      </c>
      <c r="F4" s="1072"/>
      <c r="G4" s="1102" t="s">
        <v>44</v>
      </c>
      <c r="H4" s="1072"/>
      <c r="I4" s="1102" t="s">
        <v>76</v>
      </c>
      <c r="J4" s="1072"/>
      <c r="K4" s="1102" t="s">
        <v>77</v>
      </c>
      <c r="L4" s="1102"/>
      <c r="M4" s="1102" t="s">
        <v>171</v>
      </c>
      <c r="N4" s="1102"/>
      <c r="O4" s="1102"/>
      <c r="P4" s="1143" t="s">
        <v>174</v>
      </c>
      <c r="Q4" s="1143"/>
    </row>
    <row r="5" spans="1:17" ht="22.5" customHeight="1">
      <c r="A5" s="1092"/>
      <c r="B5" s="1092"/>
      <c r="C5" s="1094" t="s">
        <v>201</v>
      </c>
      <c r="D5" s="1094"/>
      <c r="E5" s="1094" t="s">
        <v>200</v>
      </c>
      <c r="F5" s="1094"/>
      <c r="G5" s="1094" t="s">
        <v>199</v>
      </c>
      <c r="H5" s="1094"/>
      <c r="I5" s="1094" t="s">
        <v>198</v>
      </c>
      <c r="J5" s="1094"/>
      <c r="K5" s="1094" t="s">
        <v>203</v>
      </c>
      <c r="L5" s="1094"/>
      <c r="M5" s="1094" t="s">
        <v>175</v>
      </c>
      <c r="N5" s="1094"/>
      <c r="O5" s="1094"/>
      <c r="P5" s="1144"/>
      <c r="Q5" s="1144"/>
    </row>
    <row r="6" spans="1:17" ht="18" customHeight="1">
      <c r="A6" s="1092"/>
      <c r="B6" s="1092"/>
      <c r="C6" s="938" t="s">
        <v>128</v>
      </c>
      <c r="D6" s="938" t="s">
        <v>34</v>
      </c>
      <c r="E6" s="938" t="s">
        <v>128</v>
      </c>
      <c r="F6" s="938" t="s">
        <v>34</v>
      </c>
      <c r="G6" s="938" t="s">
        <v>128</v>
      </c>
      <c r="H6" s="938" t="s">
        <v>34</v>
      </c>
      <c r="I6" s="938" t="s">
        <v>128</v>
      </c>
      <c r="J6" s="938" t="s">
        <v>34</v>
      </c>
      <c r="K6" s="938" t="s">
        <v>128</v>
      </c>
      <c r="L6" s="938" t="s">
        <v>34</v>
      </c>
      <c r="M6" s="938" t="s">
        <v>128</v>
      </c>
      <c r="N6" s="938" t="s">
        <v>34</v>
      </c>
      <c r="O6" s="938" t="s">
        <v>35</v>
      </c>
      <c r="P6" s="1144"/>
      <c r="Q6" s="1144"/>
    </row>
    <row r="7" spans="1:17" ht="19.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175</v>
      </c>
      <c r="P7" s="1145"/>
      <c r="Q7" s="1145"/>
    </row>
    <row r="8" spans="1:17" ht="19.5" customHeight="1">
      <c r="A8" s="121" t="s">
        <v>52</v>
      </c>
      <c r="B8" s="121"/>
      <c r="C8" s="511">
        <v>34294</v>
      </c>
      <c r="D8" s="511">
        <v>31505</v>
      </c>
      <c r="E8" s="511">
        <v>14824</v>
      </c>
      <c r="F8" s="511">
        <v>13809</v>
      </c>
      <c r="G8" s="511">
        <v>6534</v>
      </c>
      <c r="H8" s="511">
        <v>6348</v>
      </c>
      <c r="I8" s="511">
        <v>2484</v>
      </c>
      <c r="J8" s="511">
        <v>2579</v>
      </c>
      <c r="K8" s="511">
        <v>692</v>
      </c>
      <c r="L8" s="511">
        <v>594</v>
      </c>
      <c r="M8" s="511">
        <f>SUM(C8,E8,G8,I8,K8)</f>
        <v>58828</v>
      </c>
      <c r="N8" s="511">
        <f>SUM(D8,F8,H8,J8,L8)</f>
        <v>54835</v>
      </c>
      <c r="O8" s="511">
        <f>SUM(M8:N8)</f>
        <v>113663</v>
      </c>
      <c r="P8" s="1150" t="s">
        <v>671</v>
      </c>
      <c r="Q8" s="1150"/>
    </row>
    <row r="9" spans="1:17" ht="19.5" customHeight="1">
      <c r="A9" s="1089" t="s">
        <v>53</v>
      </c>
      <c r="B9" s="1089"/>
      <c r="C9" s="503">
        <v>12244</v>
      </c>
      <c r="D9" s="503">
        <v>3292</v>
      </c>
      <c r="E9" s="503">
        <v>12357</v>
      </c>
      <c r="F9" s="503">
        <v>24305</v>
      </c>
      <c r="G9" s="503">
        <v>2629</v>
      </c>
      <c r="H9" s="503">
        <v>2630</v>
      </c>
      <c r="I9" s="503">
        <v>4982</v>
      </c>
      <c r="J9" s="503">
        <v>999</v>
      </c>
      <c r="K9" s="503">
        <v>1445</v>
      </c>
      <c r="L9" s="503">
        <v>944</v>
      </c>
      <c r="M9" s="503">
        <f t="shared" ref="M9:M28" si="0">SUM(C9,E9,G9,I9,K9)</f>
        <v>33657</v>
      </c>
      <c r="N9" s="503">
        <f t="shared" ref="N9:N28" si="1">SUM(D9,F9,H9,J9,L9)</f>
        <v>32170</v>
      </c>
      <c r="O9" s="503">
        <f t="shared" ref="O9:O28" si="2">SUM(M9:N9)</f>
        <v>65827</v>
      </c>
      <c r="P9" s="1056" t="s">
        <v>285</v>
      </c>
      <c r="Q9" s="1056"/>
    </row>
    <row r="10" spans="1:17" ht="19.5" customHeight="1">
      <c r="A10" s="1089" t="s">
        <v>54</v>
      </c>
      <c r="B10" s="1089"/>
      <c r="C10" s="503">
        <v>14063</v>
      </c>
      <c r="D10" s="503">
        <v>13115</v>
      </c>
      <c r="E10" s="503">
        <v>8188</v>
      </c>
      <c r="F10" s="503">
        <v>8260</v>
      </c>
      <c r="G10" s="503">
        <v>2125</v>
      </c>
      <c r="H10" s="503">
        <v>1728</v>
      </c>
      <c r="I10" s="503">
        <v>653</v>
      </c>
      <c r="J10" s="503">
        <v>585</v>
      </c>
      <c r="K10" s="503">
        <v>164</v>
      </c>
      <c r="L10" s="503">
        <v>135</v>
      </c>
      <c r="M10" s="503">
        <f t="shared" si="0"/>
        <v>25193</v>
      </c>
      <c r="N10" s="503">
        <f t="shared" si="1"/>
        <v>23823</v>
      </c>
      <c r="O10" s="503">
        <f t="shared" si="2"/>
        <v>49016</v>
      </c>
      <c r="P10" s="1056" t="s">
        <v>184</v>
      </c>
      <c r="Q10" s="1056"/>
    </row>
    <row r="11" spans="1:17" ht="19.5" customHeight="1">
      <c r="A11" s="1089" t="s">
        <v>55</v>
      </c>
      <c r="B11" s="1089"/>
      <c r="C11" s="503">
        <v>21797</v>
      </c>
      <c r="D11" s="503">
        <v>21333</v>
      </c>
      <c r="E11" s="503">
        <v>4585</v>
      </c>
      <c r="F11" s="503">
        <v>4087</v>
      </c>
      <c r="G11" s="503">
        <v>1614</v>
      </c>
      <c r="H11" s="503">
        <v>1205</v>
      </c>
      <c r="I11" s="503">
        <v>556</v>
      </c>
      <c r="J11" s="503">
        <v>443</v>
      </c>
      <c r="K11" s="503">
        <v>195</v>
      </c>
      <c r="L11" s="503">
        <v>125</v>
      </c>
      <c r="M11" s="503">
        <f t="shared" si="0"/>
        <v>28747</v>
      </c>
      <c r="N11" s="503">
        <f t="shared" si="1"/>
        <v>27193</v>
      </c>
      <c r="O11" s="503">
        <f t="shared" si="2"/>
        <v>55940</v>
      </c>
      <c r="P11" s="1056" t="s">
        <v>185</v>
      </c>
      <c r="Q11" s="1056"/>
    </row>
    <row r="12" spans="1:17" ht="19.5" customHeight="1">
      <c r="A12" s="1153" t="s">
        <v>295</v>
      </c>
      <c r="B12" s="506" t="s">
        <v>262</v>
      </c>
      <c r="C12" s="503">
        <v>18896</v>
      </c>
      <c r="D12" s="503">
        <v>18482</v>
      </c>
      <c r="E12" s="503">
        <v>2421</v>
      </c>
      <c r="F12" s="503">
        <v>2000</v>
      </c>
      <c r="G12" s="503">
        <v>1037</v>
      </c>
      <c r="H12" s="503">
        <v>863</v>
      </c>
      <c r="I12" s="503">
        <v>320</v>
      </c>
      <c r="J12" s="503">
        <v>223</v>
      </c>
      <c r="K12" s="503">
        <v>97</v>
      </c>
      <c r="L12" s="503">
        <v>73</v>
      </c>
      <c r="M12" s="503">
        <f t="shared" si="0"/>
        <v>22771</v>
      </c>
      <c r="N12" s="503">
        <f t="shared" si="1"/>
        <v>21641</v>
      </c>
      <c r="O12" s="503">
        <f t="shared" si="2"/>
        <v>44412</v>
      </c>
      <c r="P12" s="505" t="s">
        <v>290</v>
      </c>
      <c r="Q12" s="1061" t="s">
        <v>173</v>
      </c>
    </row>
    <row r="13" spans="1:17" ht="19.5" customHeight="1">
      <c r="A13" s="1153"/>
      <c r="B13" s="506" t="s">
        <v>263</v>
      </c>
      <c r="C13" s="503">
        <v>34844</v>
      </c>
      <c r="D13" s="503">
        <v>33705</v>
      </c>
      <c r="E13" s="503">
        <v>6220</v>
      </c>
      <c r="F13" s="503">
        <v>5300</v>
      </c>
      <c r="G13" s="503">
        <v>2375</v>
      </c>
      <c r="H13" s="503">
        <v>1906</v>
      </c>
      <c r="I13" s="503">
        <v>854</v>
      </c>
      <c r="J13" s="503">
        <v>741</v>
      </c>
      <c r="K13" s="503">
        <v>256</v>
      </c>
      <c r="L13" s="503">
        <v>189</v>
      </c>
      <c r="M13" s="503">
        <f t="shared" si="0"/>
        <v>44549</v>
      </c>
      <c r="N13" s="503">
        <f t="shared" si="1"/>
        <v>41841</v>
      </c>
      <c r="O13" s="503">
        <f t="shared" si="2"/>
        <v>86390</v>
      </c>
      <c r="P13" s="505" t="s">
        <v>291</v>
      </c>
      <c r="Q13" s="1061"/>
    </row>
    <row r="14" spans="1:17" ht="19.5" customHeight="1">
      <c r="A14" s="1153"/>
      <c r="B14" s="506" t="s">
        <v>264</v>
      </c>
      <c r="C14" s="503">
        <v>11352</v>
      </c>
      <c r="D14" s="503">
        <v>10936</v>
      </c>
      <c r="E14" s="503">
        <v>5785</v>
      </c>
      <c r="F14" s="503">
        <v>5803</v>
      </c>
      <c r="G14" s="503">
        <v>1301</v>
      </c>
      <c r="H14" s="503">
        <v>1234</v>
      </c>
      <c r="I14" s="503">
        <v>420</v>
      </c>
      <c r="J14" s="503">
        <v>288</v>
      </c>
      <c r="K14" s="503">
        <v>159</v>
      </c>
      <c r="L14" s="503">
        <v>100</v>
      </c>
      <c r="M14" s="503">
        <f t="shared" si="0"/>
        <v>19017</v>
      </c>
      <c r="N14" s="503">
        <f t="shared" si="1"/>
        <v>18361</v>
      </c>
      <c r="O14" s="503">
        <f t="shared" si="2"/>
        <v>37378</v>
      </c>
      <c r="P14" s="505" t="s">
        <v>292</v>
      </c>
      <c r="Q14" s="1061"/>
    </row>
    <row r="15" spans="1:17" ht="19.5" customHeight="1">
      <c r="A15" s="1153"/>
      <c r="B15" s="506" t="s">
        <v>271</v>
      </c>
      <c r="C15" s="503">
        <v>8999</v>
      </c>
      <c r="D15" s="503">
        <v>9057</v>
      </c>
      <c r="E15" s="503">
        <v>4326</v>
      </c>
      <c r="F15" s="503">
        <v>3893</v>
      </c>
      <c r="G15" s="503">
        <v>911</v>
      </c>
      <c r="H15" s="503">
        <v>812</v>
      </c>
      <c r="I15" s="503">
        <v>313</v>
      </c>
      <c r="J15" s="503">
        <v>225</v>
      </c>
      <c r="K15" s="503">
        <v>154</v>
      </c>
      <c r="L15" s="503">
        <v>112</v>
      </c>
      <c r="M15" s="503">
        <f t="shared" si="0"/>
        <v>14703</v>
      </c>
      <c r="N15" s="503">
        <f t="shared" si="1"/>
        <v>14099</v>
      </c>
      <c r="O15" s="503">
        <f t="shared" si="2"/>
        <v>28802</v>
      </c>
      <c r="P15" s="505" t="s">
        <v>268</v>
      </c>
      <c r="Q15" s="1061"/>
    </row>
    <row r="16" spans="1:17" ht="19.5" customHeight="1">
      <c r="A16" s="1153"/>
      <c r="B16" s="506" t="s">
        <v>272</v>
      </c>
      <c r="C16" s="503">
        <v>21662</v>
      </c>
      <c r="D16" s="503">
        <v>20543</v>
      </c>
      <c r="E16" s="503">
        <v>3689</v>
      </c>
      <c r="F16" s="503">
        <v>3160</v>
      </c>
      <c r="G16" s="503">
        <v>1285</v>
      </c>
      <c r="H16" s="503">
        <v>1106</v>
      </c>
      <c r="I16" s="503">
        <v>383</v>
      </c>
      <c r="J16" s="503">
        <v>376</v>
      </c>
      <c r="K16" s="503">
        <v>145</v>
      </c>
      <c r="L16" s="503">
        <v>95</v>
      </c>
      <c r="M16" s="503">
        <f t="shared" si="0"/>
        <v>27164</v>
      </c>
      <c r="N16" s="503">
        <f t="shared" si="1"/>
        <v>25280</v>
      </c>
      <c r="O16" s="503">
        <f t="shared" si="2"/>
        <v>52444</v>
      </c>
      <c r="P16" s="505" t="s">
        <v>269</v>
      </c>
      <c r="Q16" s="1061"/>
    </row>
    <row r="17" spans="1:17" ht="19.5" customHeight="1">
      <c r="A17" s="1153"/>
      <c r="B17" s="506" t="s">
        <v>267</v>
      </c>
      <c r="C17" s="503">
        <v>11947</v>
      </c>
      <c r="D17" s="503">
        <v>10498</v>
      </c>
      <c r="E17" s="503">
        <v>5375</v>
      </c>
      <c r="F17" s="503">
        <v>6374</v>
      </c>
      <c r="G17" s="503">
        <v>1209</v>
      </c>
      <c r="H17" s="503">
        <v>1046</v>
      </c>
      <c r="I17" s="503">
        <v>396</v>
      </c>
      <c r="J17" s="503">
        <v>326</v>
      </c>
      <c r="K17" s="503">
        <v>137</v>
      </c>
      <c r="L17" s="503">
        <v>81</v>
      </c>
      <c r="M17" s="503">
        <f t="shared" si="0"/>
        <v>19064</v>
      </c>
      <c r="N17" s="503">
        <f t="shared" si="1"/>
        <v>18325</v>
      </c>
      <c r="O17" s="503">
        <f t="shared" si="2"/>
        <v>37389</v>
      </c>
      <c r="P17" s="505" t="s">
        <v>270</v>
      </c>
      <c r="Q17" s="1061"/>
    </row>
    <row r="18" spans="1:17" ht="19.5" customHeight="1">
      <c r="A18" s="127" t="s">
        <v>63</v>
      </c>
      <c r="B18" s="144"/>
      <c r="C18" s="503">
        <v>21894</v>
      </c>
      <c r="D18" s="503">
        <v>19757</v>
      </c>
      <c r="E18" s="503">
        <v>11214</v>
      </c>
      <c r="F18" s="503">
        <v>11080</v>
      </c>
      <c r="G18" s="503">
        <v>4898</v>
      </c>
      <c r="H18" s="503">
        <v>4932</v>
      </c>
      <c r="I18" s="503">
        <v>1820</v>
      </c>
      <c r="J18" s="503">
        <v>2015</v>
      </c>
      <c r="K18" s="503">
        <v>800</v>
      </c>
      <c r="L18" s="503">
        <v>702</v>
      </c>
      <c r="M18" s="503">
        <f t="shared" si="0"/>
        <v>40626</v>
      </c>
      <c r="N18" s="503">
        <f t="shared" si="1"/>
        <v>38486</v>
      </c>
      <c r="O18" s="503">
        <f t="shared" si="2"/>
        <v>79112</v>
      </c>
      <c r="P18" s="505"/>
      <c r="Q18" s="587" t="s">
        <v>297</v>
      </c>
    </row>
    <row r="19" spans="1:17" ht="19.5" customHeight="1">
      <c r="A19" s="1089" t="s">
        <v>64</v>
      </c>
      <c r="B19" s="1089"/>
      <c r="C19" s="503">
        <v>20803</v>
      </c>
      <c r="D19" s="503">
        <v>17894</v>
      </c>
      <c r="E19" s="503">
        <v>11756</v>
      </c>
      <c r="F19" s="503">
        <v>11907</v>
      </c>
      <c r="G19" s="503">
        <v>3698</v>
      </c>
      <c r="H19" s="503">
        <v>3464</v>
      </c>
      <c r="I19" s="503">
        <v>1714</v>
      </c>
      <c r="J19" s="503">
        <v>1336</v>
      </c>
      <c r="K19" s="503">
        <v>1275</v>
      </c>
      <c r="L19" s="503">
        <v>982</v>
      </c>
      <c r="M19" s="503">
        <f t="shared" si="0"/>
        <v>39246</v>
      </c>
      <c r="N19" s="503">
        <f t="shared" si="1"/>
        <v>35583</v>
      </c>
      <c r="O19" s="503">
        <f t="shared" si="2"/>
        <v>74829</v>
      </c>
      <c r="P19" s="1056" t="s">
        <v>186</v>
      </c>
      <c r="Q19" s="1056"/>
    </row>
    <row r="20" spans="1:17" ht="19.5" customHeight="1">
      <c r="A20" s="1089" t="s">
        <v>65</v>
      </c>
      <c r="B20" s="1089"/>
      <c r="C20" s="503">
        <v>16775</v>
      </c>
      <c r="D20" s="503">
        <v>15818</v>
      </c>
      <c r="E20" s="503">
        <v>5268</v>
      </c>
      <c r="F20" s="503">
        <v>4969</v>
      </c>
      <c r="G20" s="503">
        <v>1872</v>
      </c>
      <c r="H20" s="503">
        <v>1738</v>
      </c>
      <c r="I20" s="503">
        <v>772</v>
      </c>
      <c r="J20" s="503">
        <v>740</v>
      </c>
      <c r="K20" s="503">
        <v>335</v>
      </c>
      <c r="L20" s="503">
        <v>263</v>
      </c>
      <c r="M20" s="503">
        <f t="shared" si="0"/>
        <v>25022</v>
      </c>
      <c r="N20" s="503">
        <f t="shared" si="1"/>
        <v>23528</v>
      </c>
      <c r="O20" s="503">
        <f t="shared" si="2"/>
        <v>48550</v>
      </c>
      <c r="P20" s="1056" t="s">
        <v>187</v>
      </c>
      <c r="Q20" s="1056"/>
    </row>
    <row r="21" spans="1:17" ht="19.5" customHeight="1">
      <c r="A21" s="1089" t="s">
        <v>66</v>
      </c>
      <c r="B21" s="1089"/>
      <c r="C21" s="503">
        <v>18319</v>
      </c>
      <c r="D21" s="503">
        <v>17378</v>
      </c>
      <c r="E21" s="503">
        <v>7238</v>
      </c>
      <c r="F21" s="503">
        <v>6547</v>
      </c>
      <c r="G21" s="503">
        <v>2547</v>
      </c>
      <c r="H21" s="503">
        <v>2258</v>
      </c>
      <c r="I21" s="503">
        <v>1014</v>
      </c>
      <c r="J21" s="503">
        <v>783</v>
      </c>
      <c r="K21" s="503">
        <v>416</v>
      </c>
      <c r="L21" s="503">
        <v>274</v>
      </c>
      <c r="M21" s="503">
        <f t="shared" si="0"/>
        <v>29534</v>
      </c>
      <c r="N21" s="503">
        <f t="shared" si="1"/>
        <v>27240</v>
      </c>
      <c r="O21" s="503">
        <f t="shared" si="2"/>
        <v>56774</v>
      </c>
      <c r="P21" s="1056" t="s">
        <v>188</v>
      </c>
      <c r="Q21" s="1056"/>
    </row>
    <row r="22" spans="1:17" ht="19.5" customHeight="1">
      <c r="A22" s="1089" t="s">
        <v>134</v>
      </c>
      <c r="B22" s="1089"/>
      <c r="C22" s="503">
        <v>16200</v>
      </c>
      <c r="D22" s="503">
        <v>13564</v>
      </c>
      <c r="E22" s="503">
        <v>5488</v>
      </c>
      <c r="F22" s="503">
        <v>5610</v>
      </c>
      <c r="G22" s="503">
        <v>1718</v>
      </c>
      <c r="H22" s="503">
        <v>1572</v>
      </c>
      <c r="I22" s="503">
        <v>529</v>
      </c>
      <c r="J22" s="503">
        <v>538</v>
      </c>
      <c r="K22" s="503">
        <v>182</v>
      </c>
      <c r="L22" s="503">
        <v>161</v>
      </c>
      <c r="M22" s="503">
        <f t="shared" si="0"/>
        <v>24117</v>
      </c>
      <c r="N22" s="503">
        <f t="shared" si="1"/>
        <v>21445</v>
      </c>
      <c r="O22" s="503">
        <f t="shared" si="2"/>
        <v>45562</v>
      </c>
      <c r="P22" s="1056" t="s">
        <v>189</v>
      </c>
      <c r="Q22" s="1056"/>
    </row>
    <row r="23" spans="1:17" ht="19.5" customHeight="1">
      <c r="A23" s="1089" t="s">
        <v>68</v>
      </c>
      <c r="B23" s="1089"/>
      <c r="C23" s="503">
        <v>9173</v>
      </c>
      <c r="D23" s="503">
        <v>7905</v>
      </c>
      <c r="E23" s="503">
        <v>4454</v>
      </c>
      <c r="F23" s="503">
        <v>4460</v>
      </c>
      <c r="G23" s="503">
        <v>1677</v>
      </c>
      <c r="H23" s="503">
        <v>1436</v>
      </c>
      <c r="I23" s="503">
        <v>599</v>
      </c>
      <c r="J23" s="503">
        <v>438</v>
      </c>
      <c r="K23" s="503">
        <v>250</v>
      </c>
      <c r="L23" s="503">
        <v>1115</v>
      </c>
      <c r="M23" s="503">
        <f t="shared" si="0"/>
        <v>16153</v>
      </c>
      <c r="N23" s="503">
        <f t="shared" si="1"/>
        <v>15354</v>
      </c>
      <c r="O23" s="503">
        <f t="shared" si="2"/>
        <v>31507</v>
      </c>
      <c r="P23" s="1056" t="s">
        <v>190</v>
      </c>
      <c r="Q23" s="1056"/>
    </row>
    <row r="24" spans="1:17" ht="19.5" customHeight="1">
      <c r="A24" s="1089" t="s">
        <v>69</v>
      </c>
      <c r="B24" s="1089"/>
      <c r="C24" s="503">
        <v>14546</v>
      </c>
      <c r="D24" s="503">
        <v>12318</v>
      </c>
      <c r="E24" s="503">
        <v>7628</v>
      </c>
      <c r="F24" s="503">
        <v>7440</v>
      </c>
      <c r="G24" s="503">
        <v>2711</v>
      </c>
      <c r="H24" s="503">
        <v>2239</v>
      </c>
      <c r="I24" s="503">
        <v>1143</v>
      </c>
      <c r="J24" s="503">
        <v>802</v>
      </c>
      <c r="K24" s="503">
        <v>443</v>
      </c>
      <c r="L24" s="503">
        <v>257</v>
      </c>
      <c r="M24" s="503">
        <f t="shared" si="0"/>
        <v>26471</v>
      </c>
      <c r="N24" s="503">
        <f t="shared" si="1"/>
        <v>23056</v>
      </c>
      <c r="O24" s="503">
        <f t="shared" si="2"/>
        <v>49527</v>
      </c>
      <c r="P24" s="1056" t="s">
        <v>191</v>
      </c>
      <c r="Q24" s="1056"/>
    </row>
    <row r="25" spans="1:17" ht="19.5" customHeight="1">
      <c r="A25" s="1089" t="s">
        <v>70</v>
      </c>
      <c r="B25" s="1089"/>
      <c r="C25" s="503">
        <v>20481</v>
      </c>
      <c r="D25" s="503">
        <v>16527</v>
      </c>
      <c r="E25" s="503">
        <v>12259</v>
      </c>
      <c r="F25" s="503">
        <v>13128</v>
      </c>
      <c r="G25" s="503">
        <v>4626</v>
      </c>
      <c r="H25" s="503">
        <v>4358</v>
      </c>
      <c r="I25" s="503">
        <v>1848</v>
      </c>
      <c r="J25" s="503">
        <v>1609</v>
      </c>
      <c r="K25" s="503">
        <v>1271</v>
      </c>
      <c r="L25" s="503">
        <v>956</v>
      </c>
      <c r="M25" s="503">
        <f t="shared" si="0"/>
        <v>40485</v>
      </c>
      <c r="N25" s="503">
        <f t="shared" si="1"/>
        <v>36578</v>
      </c>
      <c r="O25" s="503">
        <f t="shared" si="2"/>
        <v>77063</v>
      </c>
      <c r="P25" s="1056" t="s">
        <v>192</v>
      </c>
      <c r="Q25" s="1056"/>
    </row>
    <row r="26" spans="1:17" ht="19.5" customHeight="1">
      <c r="A26" s="1089" t="s">
        <v>71</v>
      </c>
      <c r="B26" s="1089"/>
      <c r="C26" s="503">
        <v>15338</v>
      </c>
      <c r="D26" s="503">
        <v>11263</v>
      </c>
      <c r="E26" s="503">
        <v>7284</v>
      </c>
      <c r="F26" s="503">
        <v>6266</v>
      </c>
      <c r="G26" s="503">
        <v>3991</v>
      </c>
      <c r="H26" s="503">
        <v>2001</v>
      </c>
      <c r="I26" s="503">
        <v>2619</v>
      </c>
      <c r="J26" s="503">
        <v>1211</v>
      </c>
      <c r="K26" s="503">
        <v>785</v>
      </c>
      <c r="L26" s="503">
        <v>171</v>
      </c>
      <c r="M26" s="503">
        <f t="shared" si="0"/>
        <v>30017</v>
      </c>
      <c r="N26" s="503">
        <f t="shared" si="1"/>
        <v>20912</v>
      </c>
      <c r="O26" s="503">
        <f t="shared" si="2"/>
        <v>50929</v>
      </c>
      <c r="P26" s="1056" t="s">
        <v>193</v>
      </c>
      <c r="Q26" s="1056"/>
    </row>
    <row r="27" spans="1:17" ht="19.5" customHeight="1" thickBot="1">
      <c r="A27" s="1161" t="s">
        <v>72</v>
      </c>
      <c r="B27" s="1161"/>
      <c r="C27" s="511">
        <v>35087</v>
      </c>
      <c r="D27" s="511">
        <v>30719</v>
      </c>
      <c r="E27" s="511">
        <v>13835</v>
      </c>
      <c r="F27" s="511">
        <v>16684</v>
      </c>
      <c r="G27" s="511">
        <v>4182</v>
      </c>
      <c r="H27" s="511">
        <v>3959</v>
      </c>
      <c r="I27" s="511">
        <v>1500</v>
      </c>
      <c r="J27" s="511">
        <v>1180</v>
      </c>
      <c r="K27" s="511">
        <v>480</v>
      </c>
      <c r="L27" s="511">
        <v>352</v>
      </c>
      <c r="M27" s="511">
        <f t="shared" si="0"/>
        <v>55084</v>
      </c>
      <c r="N27" s="511">
        <f t="shared" si="1"/>
        <v>52894</v>
      </c>
      <c r="O27" s="511">
        <f t="shared" si="2"/>
        <v>107978</v>
      </c>
      <c r="P27" s="1152" t="s">
        <v>194</v>
      </c>
      <c r="Q27" s="1152"/>
    </row>
    <row r="28" spans="1:17" ht="19.5" customHeight="1" thickBot="1">
      <c r="A28" s="1160" t="s">
        <v>32</v>
      </c>
      <c r="B28" s="1160"/>
      <c r="C28" s="466">
        <f>SUM(C8:C27)</f>
        <v>378714</v>
      </c>
      <c r="D28" s="466">
        <f t="shared" ref="D28:L28" si="3">SUM(D8:D27)</f>
        <v>335609</v>
      </c>
      <c r="E28" s="466">
        <f t="shared" si="3"/>
        <v>154194</v>
      </c>
      <c r="F28" s="466">
        <f t="shared" si="3"/>
        <v>165082</v>
      </c>
      <c r="G28" s="466">
        <f t="shared" si="3"/>
        <v>52940</v>
      </c>
      <c r="H28" s="466">
        <f t="shared" si="3"/>
        <v>46835</v>
      </c>
      <c r="I28" s="466">
        <f t="shared" si="3"/>
        <v>24919</v>
      </c>
      <c r="J28" s="466">
        <f t="shared" si="3"/>
        <v>17437</v>
      </c>
      <c r="K28" s="466">
        <f t="shared" si="3"/>
        <v>9681</v>
      </c>
      <c r="L28" s="466">
        <f t="shared" si="3"/>
        <v>7681</v>
      </c>
      <c r="M28" s="466">
        <f t="shared" si="0"/>
        <v>620448</v>
      </c>
      <c r="N28" s="466">
        <f t="shared" si="1"/>
        <v>572644</v>
      </c>
      <c r="O28" s="466">
        <f t="shared" si="2"/>
        <v>1193092</v>
      </c>
      <c r="P28" s="1104" t="s">
        <v>175</v>
      </c>
      <c r="Q28" s="1104"/>
    </row>
    <row r="29" spans="1:17" ht="23.25" customHeight="1" thickTop="1">
      <c r="A29" s="1098" t="s">
        <v>732</v>
      </c>
      <c r="B29" s="1098"/>
      <c r="C29" s="1098"/>
      <c r="D29" s="1098"/>
      <c r="E29" s="1098"/>
      <c r="F29" s="1098"/>
      <c r="G29" s="1098"/>
      <c r="H29" s="1098"/>
      <c r="I29" s="1098"/>
      <c r="J29" s="1098"/>
      <c r="K29" s="1098"/>
      <c r="L29" s="1098"/>
      <c r="M29" s="1098"/>
      <c r="N29" s="1098"/>
      <c r="O29" s="1098"/>
      <c r="P29" s="1098"/>
      <c r="Q29" s="1098"/>
    </row>
    <row r="30" spans="1:17" ht="24" customHeight="1">
      <c r="A30" s="1099" t="s">
        <v>1040</v>
      </c>
      <c r="B30" s="1099"/>
      <c r="C30" s="1099"/>
      <c r="D30" s="1099"/>
      <c r="E30" s="1099"/>
      <c r="F30" s="1099"/>
      <c r="G30" s="1099"/>
      <c r="H30" s="1099"/>
      <c r="I30" s="1099"/>
      <c r="J30" s="1099"/>
      <c r="K30" s="1099"/>
      <c r="L30" s="1099"/>
      <c r="M30" s="1099"/>
      <c r="N30" s="1099"/>
      <c r="O30" s="1099"/>
      <c r="P30" s="1099"/>
      <c r="Q30" s="1099"/>
    </row>
    <row r="31" spans="1:17" ht="19.5" thickBot="1">
      <c r="A31" s="1115" t="s">
        <v>1033</v>
      </c>
      <c r="B31" s="1115"/>
      <c r="C31" s="1115"/>
      <c r="D31" s="1115"/>
      <c r="E31" s="1115"/>
      <c r="F31" s="1115"/>
      <c r="G31" s="1115"/>
      <c r="H31" s="1115"/>
      <c r="I31" s="1115"/>
      <c r="J31" s="1115"/>
      <c r="K31" s="1115"/>
      <c r="L31" s="1115"/>
      <c r="M31" s="1115"/>
      <c r="N31" s="1115"/>
      <c r="O31" s="1115"/>
      <c r="P31" s="1077" t="s">
        <v>966</v>
      </c>
      <c r="Q31" s="1077"/>
    </row>
    <row r="32" spans="1:17" ht="20.25" customHeight="1" thickTop="1">
      <c r="A32" s="1072" t="s">
        <v>40</v>
      </c>
      <c r="B32" s="1072"/>
      <c r="C32" s="1102" t="s">
        <v>73</v>
      </c>
      <c r="D32" s="1072"/>
      <c r="E32" s="1102" t="s">
        <v>44</v>
      </c>
      <c r="F32" s="1072"/>
      <c r="G32" s="1102" t="s">
        <v>74</v>
      </c>
      <c r="H32" s="1072"/>
      <c r="I32" s="1102" t="s">
        <v>78</v>
      </c>
      <c r="J32" s="1072"/>
      <c r="K32" s="1102" t="s">
        <v>79</v>
      </c>
      <c r="L32" s="1102"/>
      <c r="M32" s="1102" t="s">
        <v>32</v>
      </c>
      <c r="N32" s="1102"/>
      <c r="O32" s="1102"/>
      <c r="P32" s="1143" t="s">
        <v>174</v>
      </c>
      <c r="Q32" s="1143"/>
    </row>
    <row r="33" spans="1:17" ht="21" customHeight="1">
      <c r="A33" s="1092"/>
      <c r="B33" s="1092"/>
      <c r="C33" s="1094" t="s">
        <v>200</v>
      </c>
      <c r="D33" s="1094"/>
      <c r="E33" s="1094" t="s">
        <v>199</v>
      </c>
      <c r="F33" s="1094"/>
      <c r="G33" s="1094" t="s">
        <v>198</v>
      </c>
      <c r="H33" s="1094"/>
      <c r="I33" s="1094" t="s">
        <v>203</v>
      </c>
      <c r="J33" s="1094"/>
      <c r="K33" s="1094" t="s">
        <v>204</v>
      </c>
      <c r="L33" s="1094"/>
      <c r="M33" s="1094" t="s">
        <v>175</v>
      </c>
      <c r="N33" s="1094"/>
      <c r="O33" s="1094"/>
      <c r="P33" s="1144"/>
      <c r="Q33" s="1144"/>
    </row>
    <row r="34" spans="1:17" ht="21" customHeight="1">
      <c r="A34" s="1092"/>
      <c r="B34" s="1092"/>
      <c r="C34" s="501" t="s">
        <v>128</v>
      </c>
      <c r="D34" s="501" t="s">
        <v>34</v>
      </c>
      <c r="E34" s="501" t="s">
        <v>128</v>
      </c>
      <c r="F34" s="501" t="s">
        <v>34</v>
      </c>
      <c r="G34" s="501" t="s">
        <v>128</v>
      </c>
      <c r="H34" s="501" t="s">
        <v>34</v>
      </c>
      <c r="I34" s="501" t="s">
        <v>128</v>
      </c>
      <c r="J34" s="501" t="s">
        <v>34</v>
      </c>
      <c r="K34" s="501" t="s">
        <v>128</v>
      </c>
      <c r="L34" s="501" t="s">
        <v>34</v>
      </c>
      <c r="M34" s="501" t="s">
        <v>128</v>
      </c>
      <c r="N34" s="501" t="s">
        <v>34</v>
      </c>
      <c r="O34" s="501" t="s">
        <v>35</v>
      </c>
      <c r="P34" s="1144"/>
      <c r="Q34" s="1144"/>
    </row>
    <row r="35" spans="1:17" ht="20.25" customHeight="1" thickBot="1">
      <c r="A35" s="1073"/>
      <c r="B35" s="1073"/>
      <c r="C35" s="504" t="s">
        <v>180</v>
      </c>
      <c r="D35" s="504" t="s">
        <v>179</v>
      </c>
      <c r="E35" s="504" t="s">
        <v>180</v>
      </c>
      <c r="F35" s="504" t="s">
        <v>179</v>
      </c>
      <c r="G35" s="504" t="s">
        <v>180</v>
      </c>
      <c r="H35" s="504" t="s">
        <v>179</v>
      </c>
      <c r="I35" s="504" t="s">
        <v>180</v>
      </c>
      <c r="J35" s="504" t="s">
        <v>179</v>
      </c>
      <c r="K35" s="504" t="s">
        <v>180</v>
      </c>
      <c r="L35" s="504" t="s">
        <v>179</v>
      </c>
      <c r="M35" s="504" t="s">
        <v>180</v>
      </c>
      <c r="N35" s="504" t="s">
        <v>179</v>
      </c>
      <c r="O35" s="504" t="s">
        <v>175</v>
      </c>
      <c r="P35" s="1145"/>
      <c r="Q35" s="1145"/>
    </row>
    <row r="36" spans="1:17" ht="18.95" customHeight="1">
      <c r="A36" s="123" t="s">
        <v>52</v>
      </c>
      <c r="B36" s="123"/>
      <c r="C36" s="121">
        <v>27341</v>
      </c>
      <c r="D36" s="121">
        <v>25513</v>
      </c>
      <c r="E36" s="121">
        <v>14072</v>
      </c>
      <c r="F36" s="121">
        <v>12658</v>
      </c>
      <c r="G36" s="121">
        <v>6414</v>
      </c>
      <c r="H36" s="121">
        <v>6067</v>
      </c>
      <c r="I36" s="121">
        <v>1883</v>
      </c>
      <c r="J36" s="121">
        <v>1837</v>
      </c>
      <c r="K36" s="121">
        <v>602</v>
      </c>
      <c r="L36" s="121">
        <v>457</v>
      </c>
      <c r="M36" s="121">
        <f>SUM(C36,E36,G36,I36,K36)</f>
        <v>50312</v>
      </c>
      <c r="N36" s="121">
        <f>SUM(D36,F36,H36,J36,L36)</f>
        <v>46532</v>
      </c>
      <c r="O36" s="121">
        <f>SUM(M36:N36)</f>
        <v>96844</v>
      </c>
      <c r="P36" s="1150" t="s">
        <v>671</v>
      </c>
      <c r="Q36" s="1150"/>
    </row>
    <row r="37" spans="1:17" ht="18.95" customHeight="1">
      <c r="A37" s="1089" t="s">
        <v>53</v>
      </c>
      <c r="B37" s="1089"/>
      <c r="C37" s="102">
        <v>3659</v>
      </c>
      <c r="D37" s="102">
        <v>9876</v>
      </c>
      <c r="E37" s="102">
        <v>6404</v>
      </c>
      <c r="F37" s="102">
        <v>4335</v>
      </c>
      <c r="G37" s="102">
        <v>9480</v>
      </c>
      <c r="H37" s="102">
        <v>6156</v>
      </c>
      <c r="I37" s="102">
        <v>4272</v>
      </c>
      <c r="J37" s="102">
        <v>2495</v>
      </c>
      <c r="K37" s="102">
        <v>7916</v>
      </c>
      <c r="L37" s="102">
        <v>6621</v>
      </c>
      <c r="M37" s="102">
        <f t="shared" ref="M37:M55" si="4">SUM(C37,E37,G37,I37,K37)</f>
        <v>31731</v>
      </c>
      <c r="N37" s="102">
        <f t="shared" ref="N37:N55" si="5">SUM(D37,F37,H37,J37,L37)</f>
        <v>29483</v>
      </c>
      <c r="O37" s="102">
        <f t="shared" ref="O37:O55" si="6">SUM(M37:N37)</f>
        <v>61214</v>
      </c>
      <c r="P37" s="1056" t="s">
        <v>285</v>
      </c>
      <c r="Q37" s="1056"/>
    </row>
    <row r="38" spans="1:17" ht="18.95" customHeight="1">
      <c r="A38" s="1089" t="s">
        <v>54</v>
      </c>
      <c r="B38" s="1089"/>
      <c r="C38" s="102">
        <v>11663</v>
      </c>
      <c r="D38" s="102">
        <v>11176</v>
      </c>
      <c r="E38" s="102">
        <v>7776</v>
      </c>
      <c r="F38" s="102">
        <v>7415</v>
      </c>
      <c r="G38" s="102">
        <v>1805</v>
      </c>
      <c r="H38" s="102">
        <v>1643</v>
      </c>
      <c r="I38" s="102">
        <v>568</v>
      </c>
      <c r="J38" s="102">
        <v>479</v>
      </c>
      <c r="K38" s="102">
        <v>204</v>
      </c>
      <c r="L38" s="102">
        <v>108</v>
      </c>
      <c r="M38" s="102">
        <f t="shared" si="4"/>
        <v>22016</v>
      </c>
      <c r="N38" s="102">
        <f t="shared" si="5"/>
        <v>20821</v>
      </c>
      <c r="O38" s="102">
        <f t="shared" si="6"/>
        <v>42837</v>
      </c>
      <c r="P38" s="1056" t="s">
        <v>184</v>
      </c>
      <c r="Q38" s="1056"/>
    </row>
    <row r="39" spans="1:17" ht="18.95" customHeight="1">
      <c r="A39" s="1089" t="s">
        <v>55</v>
      </c>
      <c r="B39" s="1089"/>
      <c r="C39" s="102">
        <v>20332</v>
      </c>
      <c r="D39" s="102">
        <v>19716</v>
      </c>
      <c r="E39" s="102">
        <v>4423</v>
      </c>
      <c r="F39" s="102">
        <v>3903</v>
      </c>
      <c r="G39" s="102">
        <v>1776</v>
      </c>
      <c r="H39" s="102">
        <v>1380</v>
      </c>
      <c r="I39" s="102">
        <v>615</v>
      </c>
      <c r="J39" s="102">
        <v>448</v>
      </c>
      <c r="K39" s="102">
        <v>308</v>
      </c>
      <c r="L39" s="102">
        <v>164</v>
      </c>
      <c r="M39" s="102">
        <f t="shared" si="4"/>
        <v>27454</v>
      </c>
      <c r="N39" s="102">
        <f t="shared" si="5"/>
        <v>25611</v>
      </c>
      <c r="O39" s="102">
        <f t="shared" si="6"/>
        <v>53065</v>
      </c>
      <c r="P39" s="1056" t="s">
        <v>185</v>
      </c>
      <c r="Q39" s="1056"/>
    </row>
    <row r="40" spans="1:17" ht="18.95" customHeight="1">
      <c r="A40" s="1153" t="s">
        <v>295</v>
      </c>
      <c r="B40" s="506" t="s">
        <v>262</v>
      </c>
      <c r="C40" s="102">
        <v>18074</v>
      </c>
      <c r="D40" s="102">
        <v>17914</v>
      </c>
      <c r="E40" s="102">
        <v>2260</v>
      </c>
      <c r="F40" s="102">
        <v>1758</v>
      </c>
      <c r="G40" s="102">
        <v>1024</v>
      </c>
      <c r="H40" s="102">
        <v>882</v>
      </c>
      <c r="I40" s="102">
        <v>377</v>
      </c>
      <c r="J40" s="102">
        <v>274</v>
      </c>
      <c r="K40" s="102">
        <v>121</v>
      </c>
      <c r="L40" s="102">
        <v>73</v>
      </c>
      <c r="M40" s="102">
        <f t="shared" si="4"/>
        <v>21856</v>
      </c>
      <c r="N40" s="102">
        <f t="shared" si="5"/>
        <v>20901</v>
      </c>
      <c r="O40" s="102">
        <f t="shared" si="6"/>
        <v>42757</v>
      </c>
      <c r="P40" s="505" t="s">
        <v>290</v>
      </c>
      <c r="Q40" s="1061" t="s">
        <v>173</v>
      </c>
    </row>
    <row r="41" spans="1:17" ht="18.95" customHeight="1">
      <c r="A41" s="1153"/>
      <c r="B41" s="506" t="s">
        <v>263</v>
      </c>
      <c r="C41" s="102">
        <v>33019</v>
      </c>
      <c r="D41" s="102">
        <v>32448</v>
      </c>
      <c r="E41" s="102">
        <v>5937</v>
      </c>
      <c r="F41" s="102">
        <v>4827</v>
      </c>
      <c r="G41" s="102">
        <v>2447</v>
      </c>
      <c r="H41" s="102">
        <v>1953</v>
      </c>
      <c r="I41" s="102">
        <v>892</v>
      </c>
      <c r="J41" s="102">
        <v>699</v>
      </c>
      <c r="K41" s="102">
        <v>306</v>
      </c>
      <c r="L41" s="102">
        <v>208</v>
      </c>
      <c r="M41" s="102">
        <f t="shared" si="4"/>
        <v>42601</v>
      </c>
      <c r="N41" s="102">
        <f t="shared" si="5"/>
        <v>40135</v>
      </c>
      <c r="O41" s="102">
        <f t="shared" si="6"/>
        <v>82736</v>
      </c>
      <c r="P41" s="505" t="s">
        <v>291</v>
      </c>
      <c r="Q41" s="1061"/>
    </row>
    <row r="42" spans="1:17" ht="18.95" customHeight="1">
      <c r="A42" s="1153"/>
      <c r="B42" s="506" t="s">
        <v>264</v>
      </c>
      <c r="C42" s="102">
        <v>10450</v>
      </c>
      <c r="D42" s="102">
        <v>9708</v>
      </c>
      <c r="E42" s="102">
        <v>5782</v>
      </c>
      <c r="F42" s="102">
        <v>6037</v>
      </c>
      <c r="G42" s="102">
        <v>1527</v>
      </c>
      <c r="H42" s="102">
        <v>1458</v>
      </c>
      <c r="I42" s="102">
        <v>545</v>
      </c>
      <c r="J42" s="102">
        <v>385</v>
      </c>
      <c r="K42" s="102">
        <v>183</v>
      </c>
      <c r="L42" s="102">
        <v>127</v>
      </c>
      <c r="M42" s="102">
        <f t="shared" si="4"/>
        <v>18487</v>
      </c>
      <c r="N42" s="102">
        <f t="shared" si="5"/>
        <v>17715</v>
      </c>
      <c r="O42" s="102">
        <f t="shared" si="6"/>
        <v>36202</v>
      </c>
      <c r="P42" s="505" t="s">
        <v>292</v>
      </c>
      <c r="Q42" s="1061"/>
    </row>
    <row r="43" spans="1:17" ht="18.95" customHeight="1">
      <c r="A43" s="1153"/>
      <c r="B43" s="506" t="s">
        <v>271</v>
      </c>
      <c r="C43" s="102">
        <v>8429</v>
      </c>
      <c r="D43" s="102">
        <v>8323</v>
      </c>
      <c r="E43" s="102">
        <v>4314</v>
      </c>
      <c r="F43" s="102">
        <v>3688</v>
      </c>
      <c r="G43" s="102">
        <v>1129</v>
      </c>
      <c r="H43" s="102">
        <v>942</v>
      </c>
      <c r="I43" s="102">
        <v>402</v>
      </c>
      <c r="J43" s="102">
        <v>294</v>
      </c>
      <c r="K43" s="102">
        <v>206</v>
      </c>
      <c r="L43" s="102">
        <v>143</v>
      </c>
      <c r="M43" s="102">
        <f t="shared" si="4"/>
        <v>14480</v>
      </c>
      <c r="N43" s="102">
        <f t="shared" si="5"/>
        <v>13390</v>
      </c>
      <c r="O43" s="102">
        <f t="shared" si="6"/>
        <v>27870</v>
      </c>
      <c r="P43" s="505" t="s">
        <v>268</v>
      </c>
      <c r="Q43" s="1061"/>
    </row>
    <row r="44" spans="1:17" ht="18.95" customHeight="1">
      <c r="A44" s="1153"/>
      <c r="B44" s="506" t="s">
        <v>272</v>
      </c>
      <c r="C44" s="102">
        <v>20873</v>
      </c>
      <c r="D44" s="102">
        <v>20126</v>
      </c>
      <c r="E44" s="102">
        <v>3666</v>
      </c>
      <c r="F44" s="102">
        <v>3061</v>
      </c>
      <c r="G44" s="102">
        <v>1291</v>
      </c>
      <c r="H44" s="102">
        <v>1060</v>
      </c>
      <c r="I44" s="102">
        <v>494</v>
      </c>
      <c r="J44" s="102">
        <v>335</v>
      </c>
      <c r="K44" s="102">
        <v>172</v>
      </c>
      <c r="L44" s="102">
        <v>124</v>
      </c>
      <c r="M44" s="102">
        <f t="shared" si="4"/>
        <v>26496</v>
      </c>
      <c r="N44" s="102">
        <f t="shared" si="5"/>
        <v>24706</v>
      </c>
      <c r="O44" s="102">
        <f t="shared" si="6"/>
        <v>51202</v>
      </c>
      <c r="P44" s="505" t="s">
        <v>269</v>
      </c>
      <c r="Q44" s="1061"/>
    </row>
    <row r="45" spans="1:17" ht="18.95" customHeight="1">
      <c r="A45" s="1153"/>
      <c r="B45" s="506" t="s">
        <v>267</v>
      </c>
      <c r="C45" s="102">
        <v>11425</v>
      </c>
      <c r="D45" s="102">
        <v>10187</v>
      </c>
      <c r="E45" s="102">
        <v>5424</v>
      </c>
      <c r="F45" s="102">
        <v>5833</v>
      </c>
      <c r="G45" s="102">
        <v>1518</v>
      </c>
      <c r="H45" s="102">
        <v>1492</v>
      </c>
      <c r="I45" s="102">
        <v>523</v>
      </c>
      <c r="J45" s="102">
        <v>391</v>
      </c>
      <c r="K45" s="102">
        <v>198</v>
      </c>
      <c r="L45" s="102">
        <v>147</v>
      </c>
      <c r="M45" s="102">
        <f t="shared" si="4"/>
        <v>19088</v>
      </c>
      <c r="N45" s="102">
        <f t="shared" si="5"/>
        <v>18050</v>
      </c>
      <c r="O45" s="102">
        <f t="shared" si="6"/>
        <v>37138</v>
      </c>
      <c r="P45" s="505" t="s">
        <v>270</v>
      </c>
      <c r="Q45" s="1061"/>
    </row>
    <row r="46" spans="1:17" ht="18.95" customHeight="1">
      <c r="A46" s="1081" t="s">
        <v>63</v>
      </c>
      <c r="B46" s="1081"/>
      <c r="C46" s="102">
        <v>20155</v>
      </c>
      <c r="D46" s="102">
        <v>17379</v>
      </c>
      <c r="E46" s="102">
        <v>11380</v>
      </c>
      <c r="F46" s="102">
        <v>10237</v>
      </c>
      <c r="G46" s="102">
        <v>4926</v>
      </c>
      <c r="H46" s="102">
        <v>5233</v>
      </c>
      <c r="I46" s="102">
        <v>2212</v>
      </c>
      <c r="J46" s="102">
        <v>2186</v>
      </c>
      <c r="K46" s="102">
        <v>906</v>
      </c>
      <c r="L46" s="102">
        <v>912</v>
      </c>
      <c r="M46" s="102">
        <f t="shared" si="4"/>
        <v>39579</v>
      </c>
      <c r="N46" s="102">
        <f t="shared" si="5"/>
        <v>35947</v>
      </c>
      <c r="O46" s="102">
        <f t="shared" si="6"/>
        <v>75526</v>
      </c>
      <c r="P46" s="505"/>
      <c r="Q46" s="587" t="s">
        <v>297</v>
      </c>
    </row>
    <row r="47" spans="1:17" ht="18.95" customHeight="1">
      <c r="A47" s="1089" t="s">
        <v>64</v>
      </c>
      <c r="B47" s="1089"/>
      <c r="C47" s="102">
        <v>18581</v>
      </c>
      <c r="D47" s="102">
        <v>15900</v>
      </c>
      <c r="E47" s="102">
        <v>11468</v>
      </c>
      <c r="F47" s="102">
        <v>11311</v>
      </c>
      <c r="G47" s="102">
        <v>4039</v>
      </c>
      <c r="H47" s="102">
        <v>3755</v>
      </c>
      <c r="I47" s="102">
        <v>2041</v>
      </c>
      <c r="J47" s="102">
        <v>1627</v>
      </c>
      <c r="K47" s="102">
        <v>1493</v>
      </c>
      <c r="L47" s="102">
        <v>1123</v>
      </c>
      <c r="M47" s="102">
        <f t="shared" si="4"/>
        <v>37622</v>
      </c>
      <c r="N47" s="102">
        <f t="shared" si="5"/>
        <v>33716</v>
      </c>
      <c r="O47" s="102">
        <f t="shared" si="6"/>
        <v>71338</v>
      </c>
      <c r="P47" s="1056" t="s">
        <v>186</v>
      </c>
      <c r="Q47" s="1056"/>
    </row>
    <row r="48" spans="1:17" ht="18.95" customHeight="1">
      <c r="A48" s="1089" t="s">
        <v>65</v>
      </c>
      <c r="B48" s="1089"/>
      <c r="C48" s="102">
        <v>15518</v>
      </c>
      <c r="D48" s="102">
        <v>14407</v>
      </c>
      <c r="E48" s="102">
        <v>4747</v>
      </c>
      <c r="F48" s="102">
        <v>4809</v>
      </c>
      <c r="G48" s="102">
        <v>2157</v>
      </c>
      <c r="H48" s="102">
        <v>1769</v>
      </c>
      <c r="I48" s="102">
        <v>1011</v>
      </c>
      <c r="J48" s="102">
        <v>785</v>
      </c>
      <c r="K48" s="102">
        <v>580</v>
      </c>
      <c r="L48" s="102">
        <v>349</v>
      </c>
      <c r="M48" s="102">
        <f t="shared" si="4"/>
        <v>24013</v>
      </c>
      <c r="N48" s="102">
        <f t="shared" si="5"/>
        <v>22119</v>
      </c>
      <c r="O48" s="102">
        <f t="shared" si="6"/>
        <v>46132</v>
      </c>
      <c r="P48" s="1056" t="s">
        <v>187</v>
      </c>
      <c r="Q48" s="1056"/>
    </row>
    <row r="49" spans="1:17" ht="18.95" customHeight="1">
      <c r="A49" s="1089" t="s">
        <v>66</v>
      </c>
      <c r="B49" s="1089"/>
      <c r="C49" s="102">
        <v>17315</v>
      </c>
      <c r="D49" s="102">
        <v>15815</v>
      </c>
      <c r="E49" s="102">
        <v>6534</v>
      </c>
      <c r="F49" s="102">
        <v>6234</v>
      </c>
      <c r="G49" s="102">
        <v>2561</v>
      </c>
      <c r="H49" s="102">
        <v>2672</v>
      </c>
      <c r="I49" s="102">
        <v>1156</v>
      </c>
      <c r="J49" s="102">
        <v>980</v>
      </c>
      <c r="K49" s="102">
        <v>560</v>
      </c>
      <c r="L49" s="102">
        <v>315</v>
      </c>
      <c r="M49" s="102">
        <f t="shared" si="4"/>
        <v>28126</v>
      </c>
      <c r="N49" s="102">
        <f t="shared" si="5"/>
        <v>26016</v>
      </c>
      <c r="O49" s="102">
        <f t="shared" si="6"/>
        <v>54142</v>
      </c>
      <c r="P49" s="1056" t="s">
        <v>188</v>
      </c>
      <c r="Q49" s="1056"/>
    </row>
    <row r="50" spans="1:17" ht="18.95" customHeight="1">
      <c r="A50" s="1089" t="s">
        <v>134</v>
      </c>
      <c r="B50" s="1089"/>
      <c r="C50" s="102">
        <v>15301</v>
      </c>
      <c r="D50" s="102">
        <v>13086</v>
      </c>
      <c r="E50" s="102">
        <v>5107</v>
      </c>
      <c r="F50" s="102">
        <v>5024</v>
      </c>
      <c r="G50" s="102">
        <v>1871</v>
      </c>
      <c r="H50" s="102">
        <v>1729</v>
      </c>
      <c r="I50" s="102">
        <v>682</v>
      </c>
      <c r="J50" s="102">
        <v>587</v>
      </c>
      <c r="K50" s="102">
        <v>313</v>
      </c>
      <c r="L50" s="102">
        <v>247</v>
      </c>
      <c r="M50" s="102">
        <f t="shared" si="4"/>
        <v>23274</v>
      </c>
      <c r="N50" s="102">
        <f t="shared" si="5"/>
        <v>20673</v>
      </c>
      <c r="O50" s="102">
        <f t="shared" si="6"/>
        <v>43947</v>
      </c>
      <c r="P50" s="1056" t="s">
        <v>189</v>
      </c>
      <c r="Q50" s="1056"/>
    </row>
    <row r="51" spans="1:17" ht="18.95" customHeight="1">
      <c r="A51" s="1089" t="s">
        <v>68</v>
      </c>
      <c r="B51" s="1089"/>
      <c r="C51" s="102">
        <v>7763</v>
      </c>
      <c r="D51" s="102">
        <v>6684</v>
      </c>
      <c r="E51" s="102">
        <v>4664</v>
      </c>
      <c r="F51" s="102">
        <v>4560</v>
      </c>
      <c r="G51" s="102">
        <v>1886</v>
      </c>
      <c r="H51" s="102">
        <v>1489</v>
      </c>
      <c r="I51" s="102">
        <v>827</v>
      </c>
      <c r="J51" s="102">
        <v>541</v>
      </c>
      <c r="K51" s="102">
        <v>357</v>
      </c>
      <c r="L51" s="102">
        <v>1068</v>
      </c>
      <c r="M51" s="102">
        <f t="shared" si="4"/>
        <v>15497</v>
      </c>
      <c r="N51" s="102">
        <f t="shared" si="5"/>
        <v>14342</v>
      </c>
      <c r="O51" s="102">
        <f t="shared" si="6"/>
        <v>29839</v>
      </c>
      <c r="P51" s="1056" t="s">
        <v>190</v>
      </c>
      <c r="Q51" s="1056"/>
    </row>
    <row r="52" spans="1:17" ht="18.95" customHeight="1">
      <c r="A52" s="1089" t="s">
        <v>69</v>
      </c>
      <c r="B52" s="1089"/>
      <c r="C52" s="102">
        <v>13210</v>
      </c>
      <c r="D52" s="102">
        <v>10877</v>
      </c>
      <c r="E52" s="102">
        <v>6839</v>
      </c>
      <c r="F52" s="102">
        <v>7201</v>
      </c>
      <c r="G52" s="102">
        <v>2783</v>
      </c>
      <c r="H52" s="102">
        <v>2257</v>
      </c>
      <c r="I52" s="102">
        <v>1116</v>
      </c>
      <c r="J52" s="102">
        <v>863</v>
      </c>
      <c r="K52" s="102">
        <v>619</v>
      </c>
      <c r="L52" s="102">
        <v>270</v>
      </c>
      <c r="M52" s="102">
        <f t="shared" si="4"/>
        <v>24567</v>
      </c>
      <c r="N52" s="102">
        <f t="shared" si="5"/>
        <v>21468</v>
      </c>
      <c r="O52" s="102">
        <f t="shared" si="6"/>
        <v>46035</v>
      </c>
      <c r="P52" s="1056" t="s">
        <v>191</v>
      </c>
      <c r="Q52" s="1056"/>
    </row>
    <row r="53" spans="1:17" ht="18.95" customHeight="1">
      <c r="A53" s="1089" t="s">
        <v>70</v>
      </c>
      <c r="B53" s="1089"/>
      <c r="C53" s="102">
        <v>17687</v>
      </c>
      <c r="D53" s="102">
        <v>14217</v>
      </c>
      <c r="E53" s="102">
        <v>11492</v>
      </c>
      <c r="F53" s="102">
        <v>12062</v>
      </c>
      <c r="G53" s="102">
        <v>4625</v>
      </c>
      <c r="H53" s="102">
        <v>4080</v>
      </c>
      <c r="I53" s="102">
        <v>2174</v>
      </c>
      <c r="J53" s="102">
        <v>1501</v>
      </c>
      <c r="K53" s="102">
        <v>3218</v>
      </c>
      <c r="L53" s="102">
        <v>2576</v>
      </c>
      <c r="M53" s="102">
        <f t="shared" si="4"/>
        <v>39196</v>
      </c>
      <c r="N53" s="102">
        <f t="shared" si="5"/>
        <v>34436</v>
      </c>
      <c r="O53" s="102">
        <f t="shared" si="6"/>
        <v>73632</v>
      </c>
      <c r="P53" s="1056" t="s">
        <v>192</v>
      </c>
      <c r="Q53" s="1056"/>
    </row>
    <row r="54" spans="1:17" ht="18.95" customHeight="1">
      <c r="A54" s="1089" t="s">
        <v>71</v>
      </c>
      <c r="B54" s="1089"/>
      <c r="C54" s="102">
        <v>12340</v>
      </c>
      <c r="D54" s="102">
        <v>8639</v>
      </c>
      <c r="E54" s="102">
        <v>6317</v>
      </c>
      <c r="F54" s="102">
        <v>5399</v>
      </c>
      <c r="G54" s="102">
        <v>2947</v>
      </c>
      <c r="H54" s="102">
        <v>1706</v>
      </c>
      <c r="I54" s="102">
        <v>1045</v>
      </c>
      <c r="J54" s="102">
        <v>1197</v>
      </c>
      <c r="K54" s="102">
        <v>491</v>
      </c>
      <c r="L54" s="102">
        <v>299</v>
      </c>
      <c r="M54" s="102">
        <f t="shared" si="4"/>
        <v>23140</v>
      </c>
      <c r="N54" s="102">
        <f t="shared" si="5"/>
        <v>17240</v>
      </c>
      <c r="O54" s="102">
        <f t="shared" si="6"/>
        <v>40380</v>
      </c>
      <c r="P54" s="1056" t="s">
        <v>193</v>
      </c>
      <c r="Q54" s="1056"/>
    </row>
    <row r="55" spans="1:17" ht="18.95" customHeight="1" thickBot="1">
      <c r="A55" s="1161" t="s">
        <v>72</v>
      </c>
      <c r="B55" s="1161"/>
      <c r="C55" s="501">
        <v>33187</v>
      </c>
      <c r="D55" s="501">
        <v>28070</v>
      </c>
      <c r="E55" s="501">
        <v>13258</v>
      </c>
      <c r="F55" s="501">
        <v>15996</v>
      </c>
      <c r="G55" s="501">
        <v>4460</v>
      </c>
      <c r="H55" s="501">
        <v>4596</v>
      </c>
      <c r="I55" s="501">
        <v>1787</v>
      </c>
      <c r="J55" s="501">
        <v>1578</v>
      </c>
      <c r="K55" s="501">
        <v>693</v>
      </c>
      <c r="L55" s="501">
        <v>466</v>
      </c>
      <c r="M55" s="501">
        <f t="shared" si="4"/>
        <v>53385</v>
      </c>
      <c r="N55" s="501">
        <f t="shared" si="5"/>
        <v>50706</v>
      </c>
      <c r="O55" s="501">
        <f t="shared" si="6"/>
        <v>104091</v>
      </c>
      <c r="P55" s="1152" t="s">
        <v>194</v>
      </c>
      <c r="Q55" s="1152"/>
    </row>
    <row r="56" spans="1:17" ht="18.95" customHeight="1" thickBot="1">
      <c r="A56" s="1160" t="s">
        <v>32</v>
      </c>
      <c r="B56" s="1160"/>
      <c r="C56" s="517">
        <f>SUM(C36:C55)</f>
        <v>336322</v>
      </c>
      <c r="D56" s="517">
        <f t="shared" ref="D56:L56" si="7">SUM(D36:D55)</f>
        <v>310061</v>
      </c>
      <c r="E56" s="517">
        <f t="shared" si="7"/>
        <v>141864</v>
      </c>
      <c r="F56" s="517">
        <f t="shared" si="7"/>
        <v>136348</v>
      </c>
      <c r="G56" s="517">
        <f t="shared" si="7"/>
        <v>60666</v>
      </c>
      <c r="H56" s="517">
        <f t="shared" si="7"/>
        <v>52319</v>
      </c>
      <c r="I56" s="517">
        <f t="shared" si="7"/>
        <v>24622</v>
      </c>
      <c r="J56" s="517">
        <f t="shared" si="7"/>
        <v>19482</v>
      </c>
      <c r="K56" s="517">
        <f t="shared" si="7"/>
        <v>19446</v>
      </c>
      <c r="L56" s="517">
        <f t="shared" si="7"/>
        <v>15797</v>
      </c>
      <c r="M56" s="517">
        <f>SUM(C56,E56,G56,I56,K56)</f>
        <v>582920</v>
      </c>
      <c r="N56" s="517">
        <f>SUM(D56,F56,H56,J56,L56)</f>
        <v>534007</v>
      </c>
      <c r="O56" s="517">
        <f>SUM(M56:N56)</f>
        <v>1116927</v>
      </c>
      <c r="P56" s="1104" t="s">
        <v>175</v>
      </c>
      <c r="Q56" s="1104"/>
    </row>
    <row r="57" spans="1:17" ht="19.5" thickTop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588"/>
      <c r="Q57" s="588"/>
    </row>
    <row r="58" spans="1:17" ht="27.75" customHeight="1">
      <c r="A58" s="1098" t="s">
        <v>733</v>
      </c>
      <c r="B58" s="1098"/>
      <c r="C58" s="1098"/>
      <c r="D58" s="1098"/>
      <c r="E58" s="1098"/>
      <c r="F58" s="1098"/>
      <c r="G58" s="1098"/>
      <c r="H58" s="1098"/>
      <c r="I58" s="1098"/>
      <c r="J58" s="1098"/>
      <c r="K58" s="1098"/>
      <c r="L58" s="1098"/>
      <c r="M58" s="1098"/>
      <c r="N58" s="1098"/>
      <c r="O58" s="1098"/>
      <c r="P58" s="1098"/>
      <c r="Q58" s="1098"/>
    </row>
    <row r="59" spans="1:17" ht="24.75" customHeight="1">
      <c r="A59" s="1099" t="s">
        <v>736</v>
      </c>
      <c r="B59" s="1099"/>
      <c r="C59" s="1099"/>
      <c r="D59" s="1099"/>
      <c r="E59" s="1099"/>
      <c r="F59" s="1099"/>
      <c r="G59" s="1099"/>
      <c r="H59" s="1099"/>
      <c r="I59" s="1099"/>
      <c r="J59" s="1099"/>
      <c r="K59" s="1099"/>
      <c r="L59" s="1099"/>
      <c r="M59" s="1099"/>
      <c r="N59" s="1099"/>
      <c r="O59" s="1099"/>
      <c r="P59" s="1099"/>
      <c r="Q59" s="1099"/>
    </row>
    <row r="60" spans="1:17" ht="19.5" thickBot="1">
      <c r="A60" s="1148" t="s">
        <v>708</v>
      </c>
      <c r="B60" s="1148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141" t="s">
        <v>1034</v>
      </c>
      <c r="Q60" s="1141"/>
    </row>
    <row r="61" spans="1:17" ht="16.5" thickTop="1">
      <c r="A61" s="1072" t="s">
        <v>40</v>
      </c>
      <c r="B61" s="1072"/>
      <c r="C61" s="1102" t="s">
        <v>44</v>
      </c>
      <c r="D61" s="1072"/>
      <c r="E61" s="1102" t="s">
        <v>74</v>
      </c>
      <c r="F61" s="1072"/>
      <c r="G61" s="1102" t="s">
        <v>80</v>
      </c>
      <c r="H61" s="1072"/>
      <c r="I61" s="1102" t="s">
        <v>81</v>
      </c>
      <c r="J61" s="1072"/>
      <c r="K61" s="1102" t="s">
        <v>82</v>
      </c>
      <c r="L61" s="1102"/>
      <c r="M61" s="1102" t="s">
        <v>32</v>
      </c>
      <c r="N61" s="1102"/>
      <c r="O61" s="1102"/>
      <c r="P61" s="1143" t="s">
        <v>174</v>
      </c>
      <c r="Q61" s="1143"/>
    </row>
    <row r="62" spans="1:17" ht="23.25" customHeight="1">
      <c r="A62" s="1092"/>
      <c r="B62" s="1092"/>
      <c r="C62" s="1094" t="s">
        <v>199</v>
      </c>
      <c r="D62" s="1094"/>
      <c r="E62" s="1094" t="s">
        <v>198</v>
      </c>
      <c r="F62" s="1094"/>
      <c r="G62" s="1094" t="s">
        <v>203</v>
      </c>
      <c r="H62" s="1094"/>
      <c r="I62" s="1094" t="s">
        <v>204</v>
      </c>
      <c r="J62" s="1094"/>
      <c r="K62" s="1094" t="s">
        <v>205</v>
      </c>
      <c r="L62" s="1094"/>
      <c r="M62" s="1094" t="s">
        <v>175</v>
      </c>
      <c r="N62" s="1094"/>
      <c r="O62" s="1094"/>
      <c r="P62" s="1144"/>
      <c r="Q62" s="1144"/>
    </row>
    <row r="63" spans="1:17" ht="19.5" customHeight="1">
      <c r="A63" s="1092"/>
      <c r="B63" s="1092"/>
      <c r="C63" s="938" t="s">
        <v>128</v>
      </c>
      <c r="D63" s="938" t="s">
        <v>34</v>
      </c>
      <c r="E63" s="938" t="s">
        <v>128</v>
      </c>
      <c r="F63" s="938" t="s">
        <v>34</v>
      </c>
      <c r="G63" s="938" t="s">
        <v>128</v>
      </c>
      <c r="H63" s="938" t="s">
        <v>34</v>
      </c>
      <c r="I63" s="938" t="s">
        <v>128</v>
      </c>
      <c r="J63" s="938" t="s">
        <v>34</v>
      </c>
      <c r="K63" s="938" t="s">
        <v>128</v>
      </c>
      <c r="L63" s="938" t="s">
        <v>34</v>
      </c>
      <c r="M63" s="938" t="s">
        <v>128</v>
      </c>
      <c r="N63" s="938" t="s">
        <v>34</v>
      </c>
      <c r="O63" s="938" t="s">
        <v>35</v>
      </c>
      <c r="P63" s="1144"/>
      <c r="Q63" s="1144"/>
    </row>
    <row r="64" spans="1:17" ht="20.25" customHeight="1" thickBot="1">
      <c r="A64" s="1073"/>
      <c r="B64" s="1073"/>
      <c r="C64" s="937" t="s">
        <v>180</v>
      </c>
      <c r="D64" s="937" t="s">
        <v>179</v>
      </c>
      <c r="E64" s="937" t="s">
        <v>180</v>
      </c>
      <c r="F64" s="937" t="s">
        <v>179</v>
      </c>
      <c r="G64" s="937" t="s">
        <v>180</v>
      </c>
      <c r="H64" s="937" t="s">
        <v>179</v>
      </c>
      <c r="I64" s="937" t="s">
        <v>180</v>
      </c>
      <c r="J64" s="937" t="s">
        <v>179</v>
      </c>
      <c r="K64" s="937" t="s">
        <v>180</v>
      </c>
      <c r="L64" s="937" t="s">
        <v>179</v>
      </c>
      <c r="M64" s="937" t="s">
        <v>180</v>
      </c>
      <c r="N64" s="937" t="s">
        <v>179</v>
      </c>
      <c r="O64" s="937" t="s">
        <v>175</v>
      </c>
      <c r="P64" s="1145"/>
      <c r="Q64" s="1145"/>
    </row>
    <row r="65" spans="1:17" ht="18.95" customHeight="1">
      <c r="A65" s="1162" t="s">
        <v>52</v>
      </c>
      <c r="B65" s="1162"/>
      <c r="C65" s="509">
        <v>21327</v>
      </c>
      <c r="D65" s="509">
        <v>18949</v>
      </c>
      <c r="E65" s="509">
        <v>11246</v>
      </c>
      <c r="F65" s="509">
        <v>9931</v>
      </c>
      <c r="G65" s="509">
        <v>4789</v>
      </c>
      <c r="H65" s="509">
        <v>4232</v>
      </c>
      <c r="I65" s="509">
        <v>2271</v>
      </c>
      <c r="J65" s="509">
        <v>1609</v>
      </c>
      <c r="K65" s="509">
        <v>719</v>
      </c>
      <c r="L65" s="509">
        <v>454</v>
      </c>
      <c r="M65" s="509">
        <f>SUM(C65,E65,G65,I65,K65)</f>
        <v>40352</v>
      </c>
      <c r="N65" s="509">
        <f>SUM(D65,F65,H65,J65,L65)</f>
        <v>35175</v>
      </c>
      <c r="O65" s="509">
        <f>SUM(M65:N65)</f>
        <v>75527</v>
      </c>
      <c r="P65" s="1146" t="s">
        <v>671</v>
      </c>
      <c r="Q65" s="1146"/>
    </row>
    <row r="66" spans="1:17" ht="18.95" customHeight="1">
      <c r="A66" s="1089" t="s">
        <v>53</v>
      </c>
      <c r="B66" s="1089"/>
      <c r="C66" s="506">
        <v>5910</v>
      </c>
      <c r="D66" s="506">
        <v>3477</v>
      </c>
      <c r="E66" s="506">
        <v>9724</v>
      </c>
      <c r="F66" s="506">
        <v>6653</v>
      </c>
      <c r="G66" s="506">
        <v>3438</v>
      </c>
      <c r="H66" s="506">
        <v>4927</v>
      </c>
      <c r="I66" s="506">
        <v>5310</v>
      </c>
      <c r="J66" s="506">
        <v>7499</v>
      </c>
      <c r="K66" s="506">
        <v>4850</v>
      </c>
      <c r="L66" s="506">
        <v>3725</v>
      </c>
      <c r="M66" s="506">
        <f t="shared" ref="M66:M84" si="8">SUM(C66,E66,G66,I66,K66)</f>
        <v>29232</v>
      </c>
      <c r="N66" s="506">
        <f t="shared" ref="N66:N84" si="9">SUM(D66,F66,H66,J66,L66)</f>
        <v>26281</v>
      </c>
      <c r="O66" s="506">
        <f t="shared" ref="O66:O84" si="10">SUM(M66:N66)</f>
        <v>55513</v>
      </c>
      <c r="P66" s="1056" t="s">
        <v>285</v>
      </c>
      <c r="Q66" s="1056"/>
    </row>
    <row r="67" spans="1:17" ht="18.95" customHeight="1">
      <c r="A67" s="1089" t="s">
        <v>54</v>
      </c>
      <c r="B67" s="1089"/>
      <c r="C67" s="506">
        <v>10617</v>
      </c>
      <c r="D67" s="506">
        <v>10238</v>
      </c>
      <c r="E67" s="506">
        <v>7614</v>
      </c>
      <c r="F67" s="506">
        <v>6839</v>
      </c>
      <c r="G67" s="506">
        <v>2090</v>
      </c>
      <c r="H67" s="506">
        <v>1753</v>
      </c>
      <c r="I67" s="506">
        <v>722</v>
      </c>
      <c r="J67" s="506">
        <v>550</v>
      </c>
      <c r="K67" s="506">
        <v>222</v>
      </c>
      <c r="L67" s="506">
        <v>123</v>
      </c>
      <c r="M67" s="506">
        <f t="shared" si="8"/>
        <v>21265</v>
      </c>
      <c r="N67" s="506">
        <f t="shared" si="9"/>
        <v>19503</v>
      </c>
      <c r="O67" s="506">
        <f t="shared" si="10"/>
        <v>40768</v>
      </c>
      <c r="P67" s="1056" t="s">
        <v>184</v>
      </c>
      <c r="Q67" s="1056"/>
    </row>
    <row r="68" spans="1:17" ht="18.95" customHeight="1">
      <c r="A68" s="1089" t="s">
        <v>55</v>
      </c>
      <c r="B68" s="1089"/>
      <c r="C68" s="506">
        <v>18700</v>
      </c>
      <c r="D68" s="506">
        <v>18285</v>
      </c>
      <c r="E68" s="506">
        <v>4360</v>
      </c>
      <c r="F68" s="506">
        <v>3735</v>
      </c>
      <c r="G68" s="506">
        <v>1761</v>
      </c>
      <c r="H68" s="506">
        <v>1275</v>
      </c>
      <c r="I68" s="506">
        <v>755</v>
      </c>
      <c r="J68" s="506">
        <v>425</v>
      </c>
      <c r="K68" s="506">
        <v>433</v>
      </c>
      <c r="L68" s="506">
        <v>167</v>
      </c>
      <c r="M68" s="506">
        <f t="shared" si="8"/>
        <v>26009</v>
      </c>
      <c r="N68" s="506">
        <f t="shared" si="9"/>
        <v>23887</v>
      </c>
      <c r="O68" s="506">
        <f t="shared" si="10"/>
        <v>49896</v>
      </c>
      <c r="P68" s="1056" t="s">
        <v>185</v>
      </c>
      <c r="Q68" s="1056"/>
    </row>
    <row r="69" spans="1:17" ht="18.95" customHeight="1">
      <c r="A69" s="1151" t="s">
        <v>295</v>
      </c>
      <c r="B69" s="506" t="s">
        <v>262</v>
      </c>
      <c r="C69" s="506">
        <v>16691</v>
      </c>
      <c r="D69" s="506">
        <v>16620</v>
      </c>
      <c r="E69" s="506">
        <v>2415</v>
      </c>
      <c r="F69" s="506">
        <v>1977</v>
      </c>
      <c r="G69" s="506">
        <v>1163</v>
      </c>
      <c r="H69" s="506">
        <v>812</v>
      </c>
      <c r="I69" s="506">
        <v>418</v>
      </c>
      <c r="J69" s="506">
        <v>277</v>
      </c>
      <c r="K69" s="506">
        <v>139</v>
      </c>
      <c r="L69" s="506">
        <v>102</v>
      </c>
      <c r="M69" s="506">
        <f t="shared" si="8"/>
        <v>20826</v>
      </c>
      <c r="N69" s="506">
        <f t="shared" si="9"/>
        <v>19788</v>
      </c>
      <c r="O69" s="506">
        <f t="shared" si="10"/>
        <v>40614</v>
      </c>
      <c r="P69" s="505" t="s">
        <v>290</v>
      </c>
      <c r="Q69" s="1061" t="s">
        <v>173</v>
      </c>
    </row>
    <row r="70" spans="1:17" ht="18.95" customHeight="1">
      <c r="A70" s="1151"/>
      <c r="B70" s="506" t="s">
        <v>263</v>
      </c>
      <c r="C70" s="506">
        <v>31553</v>
      </c>
      <c r="D70" s="506">
        <v>30006</v>
      </c>
      <c r="E70" s="506">
        <v>5887</v>
      </c>
      <c r="F70" s="506">
        <v>4656</v>
      </c>
      <c r="G70" s="506">
        <v>2404</v>
      </c>
      <c r="H70" s="506">
        <v>1623</v>
      </c>
      <c r="I70" s="506">
        <v>1088</v>
      </c>
      <c r="J70" s="506">
        <v>698</v>
      </c>
      <c r="K70" s="506">
        <v>419</v>
      </c>
      <c r="L70" s="506">
        <v>210</v>
      </c>
      <c r="M70" s="506">
        <f t="shared" si="8"/>
        <v>41351</v>
      </c>
      <c r="N70" s="506">
        <f t="shared" si="9"/>
        <v>37193</v>
      </c>
      <c r="O70" s="506">
        <f t="shared" si="10"/>
        <v>78544</v>
      </c>
      <c r="P70" s="505" t="s">
        <v>291</v>
      </c>
      <c r="Q70" s="1061"/>
    </row>
    <row r="71" spans="1:17" ht="18.95" customHeight="1">
      <c r="A71" s="1151"/>
      <c r="B71" s="506" t="s">
        <v>264</v>
      </c>
      <c r="C71" s="506">
        <v>9609</v>
      </c>
      <c r="D71" s="506">
        <v>9170</v>
      </c>
      <c r="E71" s="506">
        <v>5138</v>
      </c>
      <c r="F71" s="506">
        <v>5437</v>
      </c>
      <c r="G71" s="506">
        <v>1653</v>
      </c>
      <c r="H71" s="506">
        <v>1500</v>
      </c>
      <c r="I71" s="506">
        <v>765</v>
      </c>
      <c r="J71" s="506">
        <v>411</v>
      </c>
      <c r="K71" s="506">
        <v>335</v>
      </c>
      <c r="L71" s="506">
        <v>137</v>
      </c>
      <c r="M71" s="506">
        <f t="shared" si="8"/>
        <v>17500</v>
      </c>
      <c r="N71" s="506">
        <f t="shared" si="9"/>
        <v>16655</v>
      </c>
      <c r="O71" s="506">
        <f t="shared" si="10"/>
        <v>34155</v>
      </c>
      <c r="P71" s="505" t="s">
        <v>292</v>
      </c>
      <c r="Q71" s="1061"/>
    </row>
    <row r="72" spans="1:17" ht="18.95" customHeight="1">
      <c r="A72" s="1151"/>
      <c r="B72" s="506" t="s">
        <v>271</v>
      </c>
      <c r="C72" s="506">
        <v>8235</v>
      </c>
      <c r="D72" s="506">
        <v>7607</v>
      </c>
      <c r="E72" s="506">
        <v>4003</v>
      </c>
      <c r="F72" s="506">
        <v>3745</v>
      </c>
      <c r="G72" s="506">
        <v>1057</v>
      </c>
      <c r="H72" s="506">
        <v>853</v>
      </c>
      <c r="I72" s="506">
        <v>435</v>
      </c>
      <c r="J72" s="506">
        <v>279</v>
      </c>
      <c r="K72" s="506">
        <v>281</v>
      </c>
      <c r="L72" s="506">
        <v>149</v>
      </c>
      <c r="M72" s="506">
        <f t="shared" si="8"/>
        <v>14011</v>
      </c>
      <c r="N72" s="506">
        <f t="shared" si="9"/>
        <v>12633</v>
      </c>
      <c r="O72" s="506">
        <f t="shared" si="10"/>
        <v>26644</v>
      </c>
      <c r="P72" s="505" t="s">
        <v>268</v>
      </c>
      <c r="Q72" s="1061"/>
    </row>
    <row r="73" spans="1:17" ht="18.95" customHeight="1">
      <c r="A73" s="1151"/>
      <c r="B73" s="506" t="s">
        <v>272</v>
      </c>
      <c r="C73" s="506">
        <v>19575</v>
      </c>
      <c r="D73" s="506">
        <v>19074</v>
      </c>
      <c r="E73" s="506">
        <v>3450</v>
      </c>
      <c r="F73" s="506">
        <v>2799</v>
      </c>
      <c r="G73" s="506">
        <v>1419</v>
      </c>
      <c r="H73" s="506">
        <v>1057</v>
      </c>
      <c r="I73" s="506">
        <v>584</v>
      </c>
      <c r="J73" s="506">
        <v>396</v>
      </c>
      <c r="K73" s="506">
        <v>267</v>
      </c>
      <c r="L73" s="506">
        <v>134</v>
      </c>
      <c r="M73" s="506">
        <f t="shared" si="8"/>
        <v>25295</v>
      </c>
      <c r="N73" s="506">
        <f t="shared" si="9"/>
        <v>23460</v>
      </c>
      <c r="O73" s="506">
        <f t="shared" si="10"/>
        <v>48755</v>
      </c>
      <c r="P73" s="505" t="s">
        <v>269</v>
      </c>
      <c r="Q73" s="1061"/>
    </row>
    <row r="74" spans="1:17" ht="18.95" customHeight="1">
      <c r="A74" s="1151"/>
      <c r="B74" s="506" t="s">
        <v>267</v>
      </c>
      <c r="C74" s="506">
        <v>10513</v>
      </c>
      <c r="D74" s="506">
        <v>9486</v>
      </c>
      <c r="E74" s="506">
        <v>5675</v>
      </c>
      <c r="F74" s="506">
        <v>5744</v>
      </c>
      <c r="G74" s="506">
        <v>1743</v>
      </c>
      <c r="H74" s="506">
        <v>1681</v>
      </c>
      <c r="I74" s="506">
        <v>618</v>
      </c>
      <c r="J74" s="506">
        <v>505</v>
      </c>
      <c r="K74" s="506">
        <v>290</v>
      </c>
      <c r="L74" s="506">
        <v>147</v>
      </c>
      <c r="M74" s="506">
        <f t="shared" si="8"/>
        <v>18839</v>
      </c>
      <c r="N74" s="506">
        <f t="shared" si="9"/>
        <v>17563</v>
      </c>
      <c r="O74" s="506">
        <f t="shared" si="10"/>
        <v>36402</v>
      </c>
      <c r="P74" s="505" t="s">
        <v>270</v>
      </c>
      <c r="Q74" s="1061"/>
    </row>
    <row r="75" spans="1:17" ht="18.95" customHeight="1">
      <c r="A75" s="127" t="s">
        <v>63</v>
      </c>
      <c r="B75" s="144"/>
      <c r="C75" s="506">
        <v>15170</v>
      </c>
      <c r="D75" s="506">
        <v>13288</v>
      </c>
      <c r="E75" s="506">
        <v>8690</v>
      </c>
      <c r="F75" s="506">
        <v>8074</v>
      </c>
      <c r="G75" s="506">
        <v>4131</v>
      </c>
      <c r="H75" s="506">
        <v>3830</v>
      </c>
      <c r="I75" s="506">
        <v>2094</v>
      </c>
      <c r="J75" s="506">
        <v>1854</v>
      </c>
      <c r="K75" s="506">
        <v>873</v>
      </c>
      <c r="L75" s="506">
        <v>699</v>
      </c>
      <c r="M75" s="506">
        <f t="shared" si="8"/>
        <v>30958</v>
      </c>
      <c r="N75" s="506">
        <f t="shared" si="9"/>
        <v>27745</v>
      </c>
      <c r="O75" s="506">
        <f t="shared" si="10"/>
        <v>58703</v>
      </c>
      <c r="P75" s="1056" t="s">
        <v>297</v>
      </c>
      <c r="Q75" s="1056"/>
    </row>
    <row r="76" spans="1:17" ht="18.95" customHeight="1">
      <c r="A76" s="1089" t="s">
        <v>64</v>
      </c>
      <c r="B76" s="1089"/>
      <c r="C76" s="506">
        <v>16707</v>
      </c>
      <c r="D76" s="506">
        <v>14298</v>
      </c>
      <c r="E76" s="506">
        <v>11378</v>
      </c>
      <c r="F76" s="506">
        <v>11362</v>
      </c>
      <c r="G76" s="506">
        <v>4427</v>
      </c>
      <c r="H76" s="506">
        <v>3675</v>
      </c>
      <c r="I76" s="506">
        <v>2493</v>
      </c>
      <c r="J76" s="506">
        <v>1866</v>
      </c>
      <c r="K76" s="506">
        <v>2161</v>
      </c>
      <c r="L76" s="506">
        <v>1192</v>
      </c>
      <c r="M76" s="506">
        <f t="shared" si="8"/>
        <v>37166</v>
      </c>
      <c r="N76" s="506">
        <f t="shared" si="9"/>
        <v>32393</v>
      </c>
      <c r="O76" s="506">
        <f t="shared" si="10"/>
        <v>69559</v>
      </c>
      <c r="P76" s="1056" t="s">
        <v>186</v>
      </c>
      <c r="Q76" s="1056"/>
    </row>
    <row r="77" spans="1:17" ht="18.95" customHeight="1">
      <c r="A77" s="1089" t="s">
        <v>65</v>
      </c>
      <c r="B77" s="1089"/>
      <c r="C77" s="506">
        <v>14186</v>
      </c>
      <c r="D77" s="506">
        <v>13194</v>
      </c>
      <c r="E77" s="506">
        <v>5059</v>
      </c>
      <c r="F77" s="506">
        <v>4624</v>
      </c>
      <c r="G77" s="506">
        <v>2523</v>
      </c>
      <c r="H77" s="506">
        <v>2045</v>
      </c>
      <c r="I77" s="506">
        <v>1291</v>
      </c>
      <c r="J77" s="506">
        <v>937</v>
      </c>
      <c r="K77" s="506">
        <v>942</v>
      </c>
      <c r="L77" s="506">
        <v>547</v>
      </c>
      <c r="M77" s="506">
        <f t="shared" si="8"/>
        <v>24001</v>
      </c>
      <c r="N77" s="506">
        <f t="shared" si="9"/>
        <v>21347</v>
      </c>
      <c r="O77" s="506">
        <f t="shared" si="10"/>
        <v>45348</v>
      </c>
      <c r="P77" s="1056" t="s">
        <v>187</v>
      </c>
      <c r="Q77" s="1056"/>
    </row>
    <row r="78" spans="1:17" ht="18.95" customHeight="1">
      <c r="A78" s="1089" t="s">
        <v>66</v>
      </c>
      <c r="B78" s="1089"/>
      <c r="C78" s="506">
        <v>16232</v>
      </c>
      <c r="D78" s="506">
        <v>14658</v>
      </c>
      <c r="E78" s="506">
        <v>6404</v>
      </c>
      <c r="F78" s="506">
        <v>5826</v>
      </c>
      <c r="G78" s="506">
        <v>2775</v>
      </c>
      <c r="H78" s="506">
        <v>2466</v>
      </c>
      <c r="I78" s="506">
        <v>1460</v>
      </c>
      <c r="J78" s="506">
        <v>950</v>
      </c>
      <c r="K78" s="506">
        <v>886</v>
      </c>
      <c r="L78" s="506">
        <v>376</v>
      </c>
      <c r="M78" s="506">
        <f t="shared" si="8"/>
        <v>27757</v>
      </c>
      <c r="N78" s="506">
        <f t="shared" si="9"/>
        <v>24276</v>
      </c>
      <c r="O78" s="506">
        <f t="shared" si="10"/>
        <v>52033</v>
      </c>
      <c r="P78" s="1056" t="s">
        <v>188</v>
      </c>
      <c r="Q78" s="1056"/>
    </row>
    <row r="79" spans="1:17" ht="18.95" customHeight="1">
      <c r="A79" s="1089" t="s">
        <v>134</v>
      </c>
      <c r="B79" s="1089"/>
      <c r="C79" s="506">
        <v>14516</v>
      </c>
      <c r="D79" s="506">
        <v>11884</v>
      </c>
      <c r="E79" s="506">
        <v>5029</v>
      </c>
      <c r="F79" s="506">
        <v>4908</v>
      </c>
      <c r="G79" s="506">
        <v>2036</v>
      </c>
      <c r="H79" s="506">
        <v>1805</v>
      </c>
      <c r="I79" s="506">
        <v>935</v>
      </c>
      <c r="J79" s="506">
        <v>688</v>
      </c>
      <c r="K79" s="506">
        <v>439</v>
      </c>
      <c r="L79" s="506">
        <v>305</v>
      </c>
      <c r="M79" s="506">
        <f t="shared" si="8"/>
        <v>22955</v>
      </c>
      <c r="N79" s="506">
        <f t="shared" si="9"/>
        <v>19590</v>
      </c>
      <c r="O79" s="506">
        <f t="shared" si="10"/>
        <v>42545</v>
      </c>
      <c r="P79" s="1056" t="s">
        <v>189</v>
      </c>
      <c r="Q79" s="1056"/>
    </row>
    <row r="80" spans="1:17" ht="18.95" customHeight="1">
      <c r="A80" s="1089" t="s">
        <v>68</v>
      </c>
      <c r="B80" s="1089"/>
      <c r="C80" s="506">
        <v>6949</v>
      </c>
      <c r="D80" s="506">
        <v>6403</v>
      </c>
      <c r="E80" s="506">
        <v>4699</v>
      </c>
      <c r="F80" s="506">
        <v>4113</v>
      </c>
      <c r="G80" s="506">
        <v>2149</v>
      </c>
      <c r="H80" s="506">
        <v>1570</v>
      </c>
      <c r="I80" s="506">
        <v>1029</v>
      </c>
      <c r="J80" s="506">
        <v>631</v>
      </c>
      <c r="K80" s="506">
        <v>626</v>
      </c>
      <c r="L80" s="506">
        <v>224</v>
      </c>
      <c r="M80" s="506">
        <f t="shared" si="8"/>
        <v>15452</v>
      </c>
      <c r="N80" s="506">
        <f t="shared" si="9"/>
        <v>12941</v>
      </c>
      <c r="O80" s="506">
        <f t="shared" si="10"/>
        <v>28393</v>
      </c>
      <c r="P80" s="1056" t="s">
        <v>190</v>
      </c>
      <c r="Q80" s="1056"/>
    </row>
    <row r="81" spans="1:17" ht="18.95" customHeight="1">
      <c r="A81" s="1089" t="s">
        <v>69</v>
      </c>
      <c r="B81" s="1089"/>
      <c r="C81" s="506">
        <v>12060</v>
      </c>
      <c r="D81" s="506">
        <v>9950</v>
      </c>
      <c r="E81" s="506">
        <v>6693</v>
      </c>
      <c r="F81" s="506">
        <v>6833</v>
      </c>
      <c r="G81" s="506">
        <v>2906</v>
      </c>
      <c r="H81" s="506">
        <v>2388</v>
      </c>
      <c r="I81" s="506">
        <v>1351</v>
      </c>
      <c r="J81" s="506">
        <v>868</v>
      </c>
      <c r="K81" s="506">
        <v>801</v>
      </c>
      <c r="L81" s="506">
        <v>296</v>
      </c>
      <c r="M81" s="506">
        <f t="shared" si="8"/>
        <v>23811</v>
      </c>
      <c r="N81" s="506">
        <f t="shared" si="9"/>
        <v>20335</v>
      </c>
      <c r="O81" s="506">
        <f t="shared" si="10"/>
        <v>44146</v>
      </c>
      <c r="P81" s="1056" t="s">
        <v>191</v>
      </c>
      <c r="Q81" s="1056"/>
    </row>
    <row r="82" spans="1:17" ht="18.95" customHeight="1">
      <c r="A82" s="1089" t="s">
        <v>70</v>
      </c>
      <c r="B82" s="1089"/>
      <c r="C82" s="506">
        <v>16371</v>
      </c>
      <c r="D82" s="506">
        <v>12895</v>
      </c>
      <c r="E82" s="506">
        <v>10751</v>
      </c>
      <c r="F82" s="506">
        <v>11347</v>
      </c>
      <c r="G82" s="506">
        <v>4881</v>
      </c>
      <c r="H82" s="506">
        <v>4199</v>
      </c>
      <c r="I82" s="506">
        <v>2573</v>
      </c>
      <c r="J82" s="506">
        <v>1742</v>
      </c>
      <c r="K82" s="506">
        <v>2148</v>
      </c>
      <c r="L82" s="506">
        <v>1746</v>
      </c>
      <c r="M82" s="506">
        <f t="shared" si="8"/>
        <v>36724</v>
      </c>
      <c r="N82" s="506">
        <f t="shared" si="9"/>
        <v>31929</v>
      </c>
      <c r="O82" s="506">
        <f t="shared" si="10"/>
        <v>68653</v>
      </c>
      <c r="P82" s="1056" t="s">
        <v>192</v>
      </c>
      <c r="Q82" s="1056"/>
    </row>
    <row r="83" spans="1:17" ht="18.95" customHeight="1">
      <c r="A83" s="1089" t="s">
        <v>71</v>
      </c>
      <c r="B83" s="1089"/>
      <c r="C83" s="506">
        <v>10297</v>
      </c>
      <c r="D83" s="506">
        <v>4179</v>
      </c>
      <c r="E83" s="506">
        <v>5205</v>
      </c>
      <c r="F83" s="506">
        <v>5193</v>
      </c>
      <c r="G83" s="506">
        <v>2803</v>
      </c>
      <c r="H83" s="506">
        <v>2128</v>
      </c>
      <c r="I83" s="506">
        <v>1140</v>
      </c>
      <c r="J83" s="506">
        <v>1100</v>
      </c>
      <c r="K83" s="506">
        <v>643</v>
      </c>
      <c r="L83" s="506">
        <v>302</v>
      </c>
      <c r="M83" s="506">
        <f t="shared" si="8"/>
        <v>20088</v>
      </c>
      <c r="N83" s="506">
        <f t="shared" si="9"/>
        <v>12902</v>
      </c>
      <c r="O83" s="506">
        <f t="shared" si="10"/>
        <v>32990</v>
      </c>
      <c r="P83" s="1056" t="s">
        <v>193</v>
      </c>
      <c r="Q83" s="1056"/>
    </row>
    <row r="84" spans="1:17" ht="18.95" customHeight="1" thickBot="1">
      <c r="A84" s="1161" t="s">
        <v>72</v>
      </c>
      <c r="B84" s="1161"/>
      <c r="C84" s="509">
        <v>31405</v>
      </c>
      <c r="D84" s="509">
        <v>26310</v>
      </c>
      <c r="E84" s="509">
        <v>13060</v>
      </c>
      <c r="F84" s="509">
        <v>15806</v>
      </c>
      <c r="G84" s="509">
        <v>4897</v>
      </c>
      <c r="H84" s="509">
        <v>4639</v>
      </c>
      <c r="I84" s="509">
        <v>2025</v>
      </c>
      <c r="J84" s="509">
        <v>1705</v>
      </c>
      <c r="K84" s="509">
        <v>880</v>
      </c>
      <c r="L84" s="509">
        <v>596</v>
      </c>
      <c r="M84" s="509">
        <f t="shared" si="8"/>
        <v>52267</v>
      </c>
      <c r="N84" s="509">
        <f t="shared" si="9"/>
        <v>49056</v>
      </c>
      <c r="O84" s="509">
        <f t="shared" si="10"/>
        <v>101323</v>
      </c>
      <c r="P84" s="1152" t="s">
        <v>194</v>
      </c>
      <c r="Q84" s="1152"/>
    </row>
    <row r="85" spans="1:17" ht="18.95" customHeight="1" thickBot="1">
      <c r="A85" s="1160" t="s">
        <v>32</v>
      </c>
      <c r="B85" s="1160"/>
      <c r="C85" s="403">
        <f>SUM(C65:C84)</f>
        <v>306623</v>
      </c>
      <c r="D85" s="403">
        <f t="shared" ref="D85:O85" si="11">SUM(D65:D84)</f>
        <v>269971</v>
      </c>
      <c r="E85" s="403">
        <f t="shared" si="11"/>
        <v>136480</v>
      </c>
      <c r="F85" s="403">
        <f t="shared" si="11"/>
        <v>129602</v>
      </c>
      <c r="G85" s="403">
        <f t="shared" si="11"/>
        <v>55045</v>
      </c>
      <c r="H85" s="403">
        <f t="shared" si="11"/>
        <v>48458</v>
      </c>
      <c r="I85" s="403">
        <f t="shared" si="11"/>
        <v>29357</v>
      </c>
      <c r="J85" s="403">
        <f t="shared" si="11"/>
        <v>24990</v>
      </c>
      <c r="K85" s="403">
        <f t="shared" si="11"/>
        <v>18354</v>
      </c>
      <c r="L85" s="403">
        <f t="shared" si="11"/>
        <v>11631</v>
      </c>
      <c r="M85" s="403">
        <f t="shared" si="11"/>
        <v>545859</v>
      </c>
      <c r="N85" s="403">
        <f t="shared" si="11"/>
        <v>484652</v>
      </c>
      <c r="O85" s="403">
        <f t="shared" si="11"/>
        <v>1030511</v>
      </c>
      <c r="P85" s="1104" t="s">
        <v>175</v>
      </c>
      <c r="Q85" s="1104"/>
    </row>
    <row r="86" spans="1:17" ht="24" customHeight="1" thickTop="1">
      <c r="A86" s="79"/>
      <c r="B86" s="79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2"/>
      <c r="Q86" s="122"/>
    </row>
    <row r="87" spans="1:17" ht="9" customHeight="1">
      <c r="A87" s="79"/>
      <c r="B87" s="79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  <c r="Q87" s="122"/>
    </row>
    <row r="88" spans="1:17" ht="23.25" customHeight="1">
      <c r="A88" s="1098" t="s">
        <v>734</v>
      </c>
      <c r="B88" s="1098"/>
      <c r="C88" s="1098"/>
      <c r="D88" s="1098"/>
      <c r="E88" s="1098"/>
      <c r="F88" s="1098"/>
      <c r="G88" s="1098"/>
      <c r="H88" s="1098"/>
      <c r="I88" s="1098"/>
      <c r="J88" s="1098"/>
      <c r="K88" s="1098"/>
      <c r="L88" s="1098"/>
      <c r="M88" s="1098"/>
      <c r="N88" s="1098"/>
      <c r="O88" s="1098"/>
      <c r="P88" s="1098"/>
      <c r="Q88" s="1098"/>
    </row>
    <row r="89" spans="1:17" ht="18.75" customHeight="1">
      <c r="A89" s="1099" t="s">
        <v>737</v>
      </c>
      <c r="B89" s="1099"/>
      <c r="C89" s="1099"/>
      <c r="D89" s="1099"/>
      <c r="E89" s="1099"/>
      <c r="F89" s="1099"/>
      <c r="G89" s="1099"/>
      <c r="H89" s="1099"/>
      <c r="I89" s="1099"/>
      <c r="J89" s="1099"/>
      <c r="K89" s="1099"/>
      <c r="L89" s="1099"/>
      <c r="M89" s="1099"/>
      <c r="N89" s="1099"/>
      <c r="O89" s="1099"/>
      <c r="P89" s="1099"/>
      <c r="Q89" s="1099"/>
    </row>
    <row r="90" spans="1:17" ht="18.75" customHeight="1" thickBot="1">
      <c r="A90" s="1148" t="s">
        <v>1035</v>
      </c>
      <c r="B90" s="1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6"/>
      <c r="P90" s="1141" t="s">
        <v>1036</v>
      </c>
      <c r="Q90" s="1141"/>
    </row>
    <row r="91" spans="1:17" ht="16.5" thickTop="1">
      <c r="A91" s="1072" t="s">
        <v>40</v>
      </c>
      <c r="B91" s="1072"/>
      <c r="C91" s="1102" t="s">
        <v>74</v>
      </c>
      <c r="D91" s="1072"/>
      <c r="E91" s="1102" t="s">
        <v>80</v>
      </c>
      <c r="F91" s="1072"/>
      <c r="G91" s="1102" t="s">
        <v>79</v>
      </c>
      <c r="H91" s="1072"/>
      <c r="I91" s="1102" t="s">
        <v>83</v>
      </c>
      <c r="J91" s="1072"/>
      <c r="K91" s="1102" t="s">
        <v>84</v>
      </c>
      <c r="L91" s="1102"/>
      <c r="M91" s="1102" t="s">
        <v>35</v>
      </c>
      <c r="N91" s="1102"/>
      <c r="O91" s="1102"/>
      <c r="P91" s="1156" t="s">
        <v>174</v>
      </c>
      <c r="Q91" s="1156"/>
    </row>
    <row r="92" spans="1:17" ht="15.75">
      <c r="A92" s="1092"/>
      <c r="B92" s="1092"/>
      <c r="C92" s="1094" t="s">
        <v>198</v>
      </c>
      <c r="D92" s="1094"/>
      <c r="E92" s="1094" t="s">
        <v>203</v>
      </c>
      <c r="F92" s="1094"/>
      <c r="G92" s="1094" t="s">
        <v>204</v>
      </c>
      <c r="H92" s="1094"/>
      <c r="I92" s="1094" t="s">
        <v>205</v>
      </c>
      <c r="J92" s="1094"/>
      <c r="K92" s="1094" t="s">
        <v>206</v>
      </c>
      <c r="L92" s="1094"/>
      <c r="M92" s="1094" t="s">
        <v>175</v>
      </c>
      <c r="N92" s="1094"/>
      <c r="O92" s="1094"/>
      <c r="P92" s="1157"/>
      <c r="Q92" s="1157"/>
    </row>
    <row r="93" spans="1:17" ht="15.75">
      <c r="A93" s="1092"/>
      <c r="B93" s="1092"/>
      <c r="C93" s="938" t="s">
        <v>128</v>
      </c>
      <c r="D93" s="938" t="s">
        <v>34</v>
      </c>
      <c r="E93" s="938" t="s">
        <v>128</v>
      </c>
      <c r="F93" s="938" t="s">
        <v>34</v>
      </c>
      <c r="G93" s="938" t="s">
        <v>128</v>
      </c>
      <c r="H93" s="938" t="s">
        <v>34</v>
      </c>
      <c r="I93" s="938" t="s">
        <v>128</v>
      </c>
      <c r="J93" s="938" t="s">
        <v>34</v>
      </c>
      <c r="K93" s="938" t="s">
        <v>128</v>
      </c>
      <c r="L93" s="938" t="s">
        <v>34</v>
      </c>
      <c r="M93" s="938" t="s">
        <v>128</v>
      </c>
      <c r="N93" s="938" t="s">
        <v>34</v>
      </c>
      <c r="O93" s="938" t="s">
        <v>32</v>
      </c>
      <c r="P93" s="1157"/>
      <c r="Q93" s="1157"/>
    </row>
    <row r="94" spans="1:17" ht="16.5" thickBot="1">
      <c r="A94" s="1073"/>
      <c r="B94" s="1073"/>
      <c r="C94" s="937" t="s">
        <v>180</v>
      </c>
      <c r="D94" s="937" t="s">
        <v>179</v>
      </c>
      <c r="E94" s="937" t="s">
        <v>180</v>
      </c>
      <c r="F94" s="937" t="s">
        <v>179</v>
      </c>
      <c r="G94" s="937" t="s">
        <v>180</v>
      </c>
      <c r="H94" s="937" t="s">
        <v>179</v>
      </c>
      <c r="I94" s="937" t="s">
        <v>180</v>
      </c>
      <c r="J94" s="937" t="s">
        <v>179</v>
      </c>
      <c r="K94" s="937" t="s">
        <v>180</v>
      </c>
      <c r="L94" s="937" t="s">
        <v>179</v>
      </c>
      <c r="M94" s="937" t="s">
        <v>180</v>
      </c>
      <c r="N94" s="937" t="s">
        <v>179</v>
      </c>
      <c r="O94" s="937" t="s">
        <v>175</v>
      </c>
      <c r="P94" s="1158"/>
      <c r="Q94" s="1158"/>
    </row>
    <row r="95" spans="1:17" ht="18.95" customHeight="1">
      <c r="A95" s="1162" t="s">
        <v>52</v>
      </c>
      <c r="B95" s="1162"/>
      <c r="C95" s="509">
        <v>21884</v>
      </c>
      <c r="D95" s="509">
        <v>18931</v>
      </c>
      <c r="E95" s="509">
        <v>12559</v>
      </c>
      <c r="F95" s="509">
        <v>10457</v>
      </c>
      <c r="G95" s="509">
        <v>7307</v>
      </c>
      <c r="H95" s="509">
        <v>5138</v>
      </c>
      <c r="I95" s="509">
        <v>3464</v>
      </c>
      <c r="J95" s="509">
        <v>1999</v>
      </c>
      <c r="K95" s="509">
        <v>1306</v>
      </c>
      <c r="L95" s="509">
        <v>662</v>
      </c>
      <c r="M95" s="509">
        <f>SUM(C95,E95,G95,I95,K95)</f>
        <v>46520</v>
      </c>
      <c r="N95" s="509">
        <f>SUM(D95,F95,H95,J95,L95)</f>
        <v>37187</v>
      </c>
      <c r="O95" s="509">
        <f>SUM(M95:N95)</f>
        <v>83707</v>
      </c>
      <c r="P95" s="1159" t="s">
        <v>671</v>
      </c>
      <c r="Q95" s="1159"/>
    </row>
    <row r="96" spans="1:17" ht="18.95" customHeight="1">
      <c r="A96" s="1089" t="s">
        <v>53</v>
      </c>
      <c r="B96" s="1089"/>
      <c r="C96" s="506">
        <v>9617</v>
      </c>
      <c r="D96" s="506">
        <v>3540</v>
      </c>
      <c r="E96" s="506">
        <v>5977</v>
      </c>
      <c r="F96" s="506">
        <v>6205</v>
      </c>
      <c r="G96" s="506">
        <v>2611</v>
      </c>
      <c r="H96" s="506">
        <v>3415</v>
      </c>
      <c r="I96" s="506">
        <v>3515</v>
      </c>
      <c r="J96" s="506">
        <v>5223</v>
      </c>
      <c r="K96" s="506">
        <v>3786</v>
      </c>
      <c r="L96" s="506">
        <v>2524</v>
      </c>
      <c r="M96" s="506">
        <f t="shared" ref="M96:M114" si="12">SUM(C96,E96,G96,I96,K96)</f>
        <v>25506</v>
      </c>
      <c r="N96" s="506">
        <f t="shared" ref="N96:N114" si="13">SUM(D96,F96,H96,J96,L96)</f>
        <v>20907</v>
      </c>
      <c r="O96" s="506">
        <f t="shared" ref="O96:O114" si="14">SUM(M96:N96)</f>
        <v>46413</v>
      </c>
      <c r="P96" s="1082" t="s">
        <v>285</v>
      </c>
      <c r="Q96" s="1082"/>
    </row>
    <row r="97" spans="1:17" ht="18.95" customHeight="1">
      <c r="A97" s="1089" t="s">
        <v>54</v>
      </c>
      <c r="B97" s="1089"/>
      <c r="C97" s="506">
        <v>10188</v>
      </c>
      <c r="D97" s="506">
        <v>9069</v>
      </c>
      <c r="E97" s="506">
        <v>7390</v>
      </c>
      <c r="F97" s="506">
        <v>6862</v>
      </c>
      <c r="G97" s="506">
        <v>2690</v>
      </c>
      <c r="H97" s="506">
        <v>2093</v>
      </c>
      <c r="I97" s="506">
        <v>1098</v>
      </c>
      <c r="J97" s="506">
        <v>759</v>
      </c>
      <c r="K97" s="506">
        <v>492</v>
      </c>
      <c r="L97" s="506">
        <v>260</v>
      </c>
      <c r="M97" s="506">
        <f t="shared" si="12"/>
        <v>21858</v>
      </c>
      <c r="N97" s="506">
        <f t="shared" si="13"/>
        <v>19043</v>
      </c>
      <c r="O97" s="506">
        <f t="shared" si="14"/>
        <v>40901</v>
      </c>
      <c r="P97" s="1082" t="s">
        <v>184</v>
      </c>
      <c r="Q97" s="1082"/>
    </row>
    <row r="98" spans="1:17" ht="18.95" customHeight="1">
      <c r="A98" s="1089" t="s">
        <v>55</v>
      </c>
      <c r="B98" s="1089"/>
      <c r="C98" s="506">
        <v>17262</v>
      </c>
      <c r="D98" s="506">
        <v>15911</v>
      </c>
      <c r="E98" s="506">
        <v>5152</v>
      </c>
      <c r="F98" s="506">
        <v>4146</v>
      </c>
      <c r="G98" s="506">
        <v>2788</v>
      </c>
      <c r="H98" s="506">
        <v>1733</v>
      </c>
      <c r="I98" s="506">
        <v>1400</v>
      </c>
      <c r="J98" s="506">
        <v>673</v>
      </c>
      <c r="K98" s="506">
        <v>772</v>
      </c>
      <c r="L98" s="506">
        <v>242</v>
      </c>
      <c r="M98" s="506">
        <f t="shared" si="12"/>
        <v>27374</v>
      </c>
      <c r="N98" s="506">
        <f t="shared" si="13"/>
        <v>22705</v>
      </c>
      <c r="O98" s="506">
        <f t="shared" si="14"/>
        <v>50079</v>
      </c>
      <c r="P98" s="1082" t="s">
        <v>185</v>
      </c>
      <c r="Q98" s="1082"/>
    </row>
    <row r="99" spans="1:17" ht="18.95" customHeight="1">
      <c r="A99" s="1153" t="s">
        <v>295</v>
      </c>
      <c r="B99" s="506" t="s">
        <v>262</v>
      </c>
      <c r="C99" s="506">
        <v>16361</v>
      </c>
      <c r="D99" s="506">
        <v>16059</v>
      </c>
      <c r="E99" s="506">
        <v>3363</v>
      </c>
      <c r="F99" s="506">
        <v>2432</v>
      </c>
      <c r="G99" s="506">
        <v>1530</v>
      </c>
      <c r="H99" s="506">
        <v>1187</v>
      </c>
      <c r="I99" s="506">
        <v>776</v>
      </c>
      <c r="J99" s="506">
        <v>408</v>
      </c>
      <c r="K99" s="506">
        <v>304</v>
      </c>
      <c r="L99" s="506">
        <v>125</v>
      </c>
      <c r="M99" s="506">
        <f t="shared" si="12"/>
        <v>22334</v>
      </c>
      <c r="N99" s="506">
        <f t="shared" si="13"/>
        <v>20211</v>
      </c>
      <c r="O99" s="506">
        <f t="shared" si="14"/>
        <v>42545</v>
      </c>
      <c r="P99" s="125" t="s">
        <v>290</v>
      </c>
      <c r="Q99" s="1154" t="s">
        <v>173</v>
      </c>
    </row>
    <row r="100" spans="1:17" ht="18.95" customHeight="1">
      <c r="A100" s="1153"/>
      <c r="B100" s="506" t="s">
        <v>263</v>
      </c>
      <c r="C100" s="506">
        <v>30498</v>
      </c>
      <c r="D100" s="506">
        <v>27699</v>
      </c>
      <c r="E100" s="506">
        <v>7476</v>
      </c>
      <c r="F100" s="506">
        <v>5944</v>
      </c>
      <c r="G100" s="506">
        <v>3480</v>
      </c>
      <c r="H100" s="506">
        <v>2383</v>
      </c>
      <c r="I100" s="506">
        <v>1661</v>
      </c>
      <c r="J100" s="506">
        <v>987</v>
      </c>
      <c r="K100" s="506">
        <v>724</v>
      </c>
      <c r="L100" s="506">
        <v>315</v>
      </c>
      <c r="M100" s="506">
        <f t="shared" si="12"/>
        <v>43839</v>
      </c>
      <c r="N100" s="506">
        <f t="shared" si="13"/>
        <v>37328</v>
      </c>
      <c r="O100" s="506">
        <f t="shared" si="14"/>
        <v>81167</v>
      </c>
      <c r="P100" s="125" t="s">
        <v>291</v>
      </c>
      <c r="Q100" s="1154"/>
    </row>
    <row r="101" spans="1:17" ht="18.95" customHeight="1">
      <c r="A101" s="1153"/>
      <c r="B101" s="506" t="s">
        <v>264</v>
      </c>
      <c r="C101" s="506">
        <v>9408</v>
      </c>
      <c r="D101" s="506">
        <v>8256</v>
      </c>
      <c r="E101" s="506">
        <v>5817</v>
      </c>
      <c r="F101" s="506">
        <v>5788</v>
      </c>
      <c r="G101" s="506">
        <v>2641</v>
      </c>
      <c r="H101" s="506">
        <v>2202</v>
      </c>
      <c r="I101" s="506">
        <v>1455</v>
      </c>
      <c r="J101" s="506">
        <v>806</v>
      </c>
      <c r="K101" s="506">
        <v>677</v>
      </c>
      <c r="L101" s="506">
        <v>275</v>
      </c>
      <c r="M101" s="506">
        <f t="shared" si="12"/>
        <v>19998</v>
      </c>
      <c r="N101" s="506">
        <f t="shared" si="13"/>
        <v>17327</v>
      </c>
      <c r="O101" s="506">
        <f t="shared" si="14"/>
        <v>37325</v>
      </c>
      <c r="P101" s="125" t="s">
        <v>292</v>
      </c>
      <c r="Q101" s="1154"/>
    </row>
    <row r="102" spans="1:17" ht="18.95" customHeight="1">
      <c r="A102" s="1153"/>
      <c r="B102" s="506" t="s">
        <v>271</v>
      </c>
      <c r="C102" s="506">
        <v>7538</v>
      </c>
      <c r="D102" s="506">
        <v>6813</v>
      </c>
      <c r="E102" s="506">
        <v>4242</v>
      </c>
      <c r="F102" s="506">
        <v>3609</v>
      </c>
      <c r="G102" s="506">
        <v>1479</v>
      </c>
      <c r="H102" s="506">
        <v>968</v>
      </c>
      <c r="I102" s="506">
        <v>735</v>
      </c>
      <c r="J102" s="506">
        <v>522</v>
      </c>
      <c r="K102" s="506">
        <v>402</v>
      </c>
      <c r="L102" s="506">
        <v>183</v>
      </c>
      <c r="M102" s="506">
        <f t="shared" si="12"/>
        <v>14396</v>
      </c>
      <c r="N102" s="506">
        <f t="shared" si="13"/>
        <v>12095</v>
      </c>
      <c r="O102" s="506">
        <f t="shared" si="14"/>
        <v>26491</v>
      </c>
      <c r="P102" s="125" t="s">
        <v>268</v>
      </c>
      <c r="Q102" s="1154"/>
    </row>
    <row r="103" spans="1:17" ht="18.95" customHeight="1">
      <c r="A103" s="1153"/>
      <c r="B103" s="506" t="s">
        <v>272</v>
      </c>
      <c r="C103" s="506">
        <v>18549</v>
      </c>
      <c r="D103" s="506">
        <v>17767</v>
      </c>
      <c r="E103" s="506">
        <v>4176</v>
      </c>
      <c r="F103" s="506">
        <v>3279</v>
      </c>
      <c r="G103" s="506">
        <v>2104</v>
      </c>
      <c r="H103" s="506">
        <v>1571</v>
      </c>
      <c r="I103" s="506">
        <v>1059</v>
      </c>
      <c r="J103" s="506">
        <v>674</v>
      </c>
      <c r="K103" s="506">
        <v>492</v>
      </c>
      <c r="L103" s="506">
        <v>307</v>
      </c>
      <c r="M103" s="506">
        <f t="shared" si="12"/>
        <v>26380</v>
      </c>
      <c r="N103" s="506">
        <f t="shared" si="13"/>
        <v>23598</v>
      </c>
      <c r="O103" s="506">
        <f t="shared" si="14"/>
        <v>49978</v>
      </c>
      <c r="P103" s="125" t="s">
        <v>269</v>
      </c>
      <c r="Q103" s="1154"/>
    </row>
    <row r="104" spans="1:17" ht="18.95" customHeight="1">
      <c r="A104" s="1153"/>
      <c r="B104" s="506" t="s">
        <v>267</v>
      </c>
      <c r="C104" s="506">
        <v>9959</v>
      </c>
      <c r="D104" s="506">
        <v>8686</v>
      </c>
      <c r="E104" s="506">
        <v>5779</v>
      </c>
      <c r="F104" s="506">
        <v>5672</v>
      </c>
      <c r="G104" s="506">
        <v>2114</v>
      </c>
      <c r="H104" s="506">
        <v>1972</v>
      </c>
      <c r="I104" s="506">
        <v>947</v>
      </c>
      <c r="J104" s="506">
        <v>655</v>
      </c>
      <c r="K104" s="506">
        <v>485</v>
      </c>
      <c r="L104" s="506">
        <v>238</v>
      </c>
      <c r="M104" s="506">
        <f t="shared" si="12"/>
        <v>19284</v>
      </c>
      <c r="N104" s="506">
        <f t="shared" si="13"/>
        <v>17223</v>
      </c>
      <c r="O104" s="506">
        <f t="shared" si="14"/>
        <v>36507</v>
      </c>
      <c r="P104" s="125" t="s">
        <v>270</v>
      </c>
      <c r="Q104" s="1154"/>
    </row>
    <row r="105" spans="1:17" ht="18.95" customHeight="1">
      <c r="A105" s="127" t="s">
        <v>63</v>
      </c>
      <c r="B105" s="124"/>
      <c r="C105" s="506">
        <v>12586</v>
      </c>
      <c r="D105" s="506">
        <v>10365</v>
      </c>
      <c r="E105" s="506">
        <v>7682</v>
      </c>
      <c r="F105" s="506">
        <v>6942</v>
      </c>
      <c r="G105" s="506">
        <v>4100</v>
      </c>
      <c r="H105" s="506">
        <v>3556</v>
      </c>
      <c r="I105" s="506">
        <v>2160</v>
      </c>
      <c r="J105" s="506">
        <v>1774</v>
      </c>
      <c r="K105" s="506">
        <v>1049</v>
      </c>
      <c r="L105" s="506">
        <v>705</v>
      </c>
      <c r="M105" s="506">
        <f t="shared" si="12"/>
        <v>27577</v>
      </c>
      <c r="N105" s="506">
        <f t="shared" si="13"/>
        <v>23342</v>
      </c>
      <c r="O105" s="506">
        <f t="shared" si="14"/>
        <v>50919</v>
      </c>
      <c r="P105" s="125"/>
      <c r="Q105" s="145" t="s">
        <v>297</v>
      </c>
    </row>
    <row r="106" spans="1:17" ht="18.95" customHeight="1">
      <c r="A106" s="1089" t="s">
        <v>64</v>
      </c>
      <c r="B106" s="1089"/>
      <c r="C106" s="506">
        <v>16208</v>
      </c>
      <c r="D106" s="506">
        <v>13318</v>
      </c>
      <c r="E106" s="506">
        <v>11718</v>
      </c>
      <c r="F106" s="506">
        <v>11393</v>
      </c>
      <c r="G106" s="506">
        <v>5742</v>
      </c>
      <c r="H106" s="506">
        <v>4569</v>
      </c>
      <c r="I106" s="506">
        <v>3471</v>
      </c>
      <c r="J106" s="506">
        <v>2760</v>
      </c>
      <c r="K106" s="506">
        <v>3097</v>
      </c>
      <c r="L106" s="506">
        <v>1792</v>
      </c>
      <c r="M106" s="506">
        <f t="shared" si="12"/>
        <v>40236</v>
      </c>
      <c r="N106" s="506">
        <f t="shared" si="13"/>
        <v>33832</v>
      </c>
      <c r="O106" s="506">
        <f t="shared" si="14"/>
        <v>74068</v>
      </c>
      <c r="P106" s="1082" t="s">
        <v>186</v>
      </c>
      <c r="Q106" s="1082"/>
    </row>
    <row r="107" spans="1:17" ht="18.95" customHeight="1">
      <c r="A107" s="1089" t="s">
        <v>65</v>
      </c>
      <c r="B107" s="1089"/>
      <c r="C107" s="506">
        <v>13313</v>
      </c>
      <c r="D107" s="506">
        <v>11884</v>
      </c>
      <c r="E107" s="506">
        <v>6248</v>
      </c>
      <c r="F107" s="506">
        <v>5590</v>
      </c>
      <c r="G107" s="506">
        <v>3718</v>
      </c>
      <c r="H107" s="506">
        <v>3103</v>
      </c>
      <c r="I107" s="506">
        <v>2271</v>
      </c>
      <c r="J107" s="506">
        <v>1748</v>
      </c>
      <c r="K107" s="506">
        <v>1396</v>
      </c>
      <c r="L107" s="506">
        <v>1042</v>
      </c>
      <c r="M107" s="506">
        <f t="shared" si="12"/>
        <v>26946</v>
      </c>
      <c r="N107" s="506">
        <f t="shared" si="13"/>
        <v>23367</v>
      </c>
      <c r="O107" s="506">
        <f t="shared" si="14"/>
        <v>50313</v>
      </c>
      <c r="P107" s="1082" t="s">
        <v>187</v>
      </c>
      <c r="Q107" s="1082"/>
    </row>
    <row r="108" spans="1:17" ht="18.95" customHeight="1">
      <c r="A108" s="1089" t="s">
        <v>66</v>
      </c>
      <c r="B108" s="1089"/>
      <c r="C108" s="506">
        <v>15687</v>
      </c>
      <c r="D108" s="506">
        <v>14319</v>
      </c>
      <c r="E108" s="506">
        <v>7197</v>
      </c>
      <c r="F108" s="506">
        <v>6538</v>
      </c>
      <c r="G108" s="506">
        <v>3729</v>
      </c>
      <c r="H108" s="506">
        <v>3022</v>
      </c>
      <c r="I108" s="506">
        <v>2093</v>
      </c>
      <c r="J108" s="506">
        <v>1441</v>
      </c>
      <c r="K108" s="506">
        <v>1206</v>
      </c>
      <c r="L108" s="506">
        <v>620</v>
      </c>
      <c r="M108" s="506">
        <f t="shared" si="12"/>
        <v>29912</v>
      </c>
      <c r="N108" s="506">
        <f t="shared" si="13"/>
        <v>25940</v>
      </c>
      <c r="O108" s="506">
        <f t="shared" si="14"/>
        <v>55852</v>
      </c>
      <c r="P108" s="1082" t="s">
        <v>188</v>
      </c>
      <c r="Q108" s="1082"/>
    </row>
    <row r="109" spans="1:17" ht="18.95" customHeight="1">
      <c r="A109" s="1089" t="s">
        <v>134</v>
      </c>
      <c r="B109" s="1089"/>
      <c r="C109" s="506">
        <v>14083</v>
      </c>
      <c r="D109" s="506">
        <v>11544</v>
      </c>
      <c r="E109" s="506">
        <v>5966</v>
      </c>
      <c r="F109" s="506">
        <v>5397</v>
      </c>
      <c r="G109" s="506">
        <v>2664</v>
      </c>
      <c r="H109" s="506">
        <v>2327</v>
      </c>
      <c r="I109" s="506">
        <v>1403</v>
      </c>
      <c r="J109" s="506">
        <v>1036</v>
      </c>
      <c r="K109" s="506">
        <v>769</v>
      </c>
      <c r="L109" s="506">
        <v>443</v>
      </c>
      <c r="M109" s="506">
        <f t="shared" si="12"/>
        <v>24885</v>
      </c>
      <c r="N109" s="506">
        <f t="shared" si="13"/>
        <v>20747</v>
      </c>
      <c r="O109" s="506">
        <f t="shared" si="14"/>
        <v>45632</v>
      </c>
      <c r="P109" s="1082" t="s">
        <v>189</v>
      </c>
      <c r="Q109" s="1082"/>
    </row>
    <row r="110" spans="1:17" ht="18.95" customHeight="1">
      <c r="A110" s="1089" t="s">
        <v>68</v>
      </c>
      <c r="B110" s="1089"/>
      <c r="C110" s="506">
        <v>6937</v>
      </c>
      <c r="D110" s="506">
        <v>5805</v>
      </c>
      <c r="E110" s="506">
        <v>5013</v>
      </c>
      <c r="F110" s="506">
        <v>4674</v>
      </c>
      <c r="G110" s="506">
        <v>2841</v>
      </c>
      <c r="H110" s="506">
        <v>2028</v>
      </c>
      <c r="I110" s="506">
        <v>1565</v>
      </c>
      <c r="J110" s="506">
        <v>858</v>
      </c>
      <c r="K110" s="506">
        <v>1073</v>
      </c>
      <c r="L110" s="506">
        <v>352</v>
      </c>
      <c r="M110" s="506">
        <f t="shared" si="12"/>
        <v>17429</v>
      </c>
      <c r="N110" s="506">
        <f t="shared" si="13"/>
        <v>13717</v>
      </c>
      <c r="O110" s="506">
        <f t="shared" si="14"/>
        <v>31146</v>
      </c>
      <c r="P110" s="1082" t="s">
        <v>190</v>
      </c>
      <c r="Q110" s="1082"/>
    </row>
    <row r="111" spans="1:17" ht="18.95" customHeight="1">
      <c r="A111" s="1089" t="s">
        <v>69</v>
      </c>
      <c r="B111" s="1089"/>
      <c r="C111" s="506">
        <v>11490</v>
      </c>
      <c r="D111" s="506">
        <v>9309</v>
      </c>
      <c r="E111" s="506">
        <v>7943</v>
      </c>
      <c r="F111" s="506">
        <v>7386</v>
      </c>
      <c r="G111" s="506">
        <v>4316</v>
      </c>
      <c r="H111" s="506">
        <v>3020</v>
      </c>
      <c r="I111" s="506">
        <v>2496</v>
      </c>
      <c r="J111" s="506">
        <v>1338</v>
      </c>
      <c r="K111" s="506">
        <v>1560</v>
      </c>
      <c r="L111" s="506">
        <v>507</v>
      </c>
      <c r="M111" s="506">
        <f t="shared" si="12"/>
        <v>27805</v>
      </c>
      <c r="N111" s="506">
        <f t="shared" si="13"/>
        <v>21560</v>
      </c>
      <c r="O111" s="506">
        <f t="shared" si="14"/>
        <v>49365</v>
      </c>
      <c r="P111" s="1082" t="s">
        <v>191</v>
      </c>
      <c r="Q111" s="1082"/>
    </row>
    <row r="112" spans="1:17" ht="18.95" customHeight="1">
      <c r="A112" s="1089" t="s">
        <v>70</v>
      </c>
      <c r="B112" s="1089"/>
      <c r="C112" s="506">
        <v>15947</v>
      </c>
      <c r="D112" s="506">
        <v>12415</v>
      </c>
      <c r="E112" s="506">
        <v>12416</v>
      </c>
      <c r="F112" s="506">
        <v>11788</v>
      </c>
      <c r="G112" s="506">
        <v>6596</v>
      </c>
      <c r="H112" s="506">
        <v>5112</v>
      </c>
      <c r="I112" s="506">
        <v>4142</v>
      </c>
      <c r="J112" s="506">
        <v>2308</v>
      </c>
      <c r="K112" s="506">
        <v>2845</v>
      </c>
      <c r="L112" s="506">
        <v>1162</v>
      </c>
      <c r="M112" s="506">
        <f t="shared" si="12"/>
        <v>41946</v>
      </c>
      <c r="N112" s="506">
        <f t="shared" si="13"/>
        <v>32785</v>
      </c>
      <c r="O112" s="506">
        <f t="shared" si="14"/>
        <v>74731</v>
      </c>
      <c r="P112" s="1082" t="s">
        <v>192</v>
      </c>
      <c r="Q112" s="1082"/>
    </row>
    <row r="113" spans="1:17" ht="18.95" customHeight="1">
      <c r="A113" s="1089" t="s">
        <v>71</v>
      </c>
      <c r="B113" s="1089"/>
      <c r="C113" s="506">
        <v>9178</v>
      </c>
      <c r="D113" s="506">
        <v>6545</v>
      </c>
      <c r="E113" s="506">
        <v>6326</v>
      </c>
      <c r="F113" s="506">
        <v>5047</v>
      </c>
      <c r="G113" s="506">
        <v>3283</v>
      </c>
      <c r="H113" s="506">
        <v>2514</v>
      </c>
      <c r="I113" s="506">
        <v>1620</v>
      </c>
      <c r="J113" s="506">
        <v>1230</v>
      </c>
      <c r="K113" s="506">
        <v>1022</v>
      </c>
      <c r="L113" s="506">
        <v>415</v>
      </c>
      <c r="M113" s="506">
        <f t="shared" si="12"/>
        <v>21429</v>
      </c>
      <c r="N113" s="506">
        <f t="shared" si="13"/>
        <v>15751</v>
      </c>
      <c r="O113" s="506">
        <f t="shared" si="14"/>
        <v>37180</v>
      </c>
      <c r="P113" s="1082" t="s">
        <v>193</v>
      </c>
      <c r="Q113" s="1082"/>
    </row>
    <row r="114" spans="1:17" ht="18.95" customHeight="1" thickBot="1">
      <c r="A114" s="1161" t="s">
        <v>72</v>
      </c>
      <c r="B114" s="1161"/>
      <c r="C114" s="509">
        <v>29912</v>
      </c>
      <c r="D114" s="509">
        <v>24385</v>
      </c>
      <c r="E114" s="509">
        <v>15233</v>
      </c>
      <c r="F114" s="509">
        <v>16142</v>
      </c>
      <c r="G114" s="509">
        <v>6474</v>
      </c>
      <c r="H114" s="509">
        <v>5866</v>
      </c>
      <c r="I114" s="509">
        <v>3264</v>
      </c>
      <c r="J114" s="509">
        <v>2313</v>
      </c>
      <c r="K114" s="509">
        <v>1610</v>
      </c>
      <c r="L114" s="509">
        <v>867</v>
      </c>
      <c r="M114" s="509">
        <f t="shared" si="12"/>
        <v>56493</v>
      </c>
      <c r="N114" s="509">
        <f t="shared" si="13"/>
        <v>49573</v>
      </c>
      <c r="O114" s="509">
        <f t="shared" si="14"/>
        <v>106066</v>
      </c>
      <c r="P114" s="1155" t="s">
        <v>194</v>
      </c>
      <c r="Q114" s="1155"/>
    </row>
    <row r="115" spans="1:17" ht="18.95" customHeight="1" thickBot="1">
      <c r="A115" s="1160" t="s">
        <v>32</v>
      </c>
      <c r="B115" s="1160"/>
      <c r="C115" s="403">
        <f>SUM(C95:C114)</f>
        <v>296605</v>
      </c>
      <c r="D115" s="403">
        <f t="shared" ref="D115:O115" si="15">SUM(D95:D114)</f>
        <v>252620</v>
      </c>
      <c r="E115" s="403">
        <f t="shared" si="15"/>
        <v>147673</v>
      </c>
      <c r="F115" s="403">
        <f t="shared" si="15"/>
        <v>135291</v>
      </c>
      <c r="G115" s="403">
        <f t="shared" si="15"/>
        <v>72207</v>
      </c>
      <c r="H115" s="403">
        <f t="shared" si="15"/>
        <v>57779</v>
      </c>
      <c r="I115" s="403">
        <f t="shared" si="15"/>
        <v>40595</v>
      </c>
      <c r="J115" s="403">
        <f t="shared" si="15"/>
        <v>29512</v>
      </c>
      <c r="K115" s="403">
        <f t="shared" si="15"/>
        <v>25067</v>
      </c>
      <c r="L115" s="403">
        <f t="shared" si="15"/>
        <v>13036</v>
      </c>
      <c r="M115" s="403">
        <f t="shared" si="15"/>
        <v>582147</v>
      </c>
      <c r="N115" s="403">
        <f t="shared" si="15"/>
        <v>488238</v>
      </c>
      <c r="O115" s="403">
        <f t="shared" si="15"/>
        <v>1070385</v>
      </c>
      <c r="P115" s="1085" t="s">
        <v>175</v>
      </c>
      <c r="Q115" s="1085"/>
    </row>
    <row r="116" spans="1:17" ht="16.5" thickTop="1">
      <c r="A116" s="79"/>
      <c r="B116" s="79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2"/>
      <c r="Q116" s="122"/>
    </row>
    <row r="117" spans="1:17" ht="26.25" customHeight="1">
      <c r="A117" s="1138" t="s">
        <v>735</v>
      </c>
      <c r="B117" s="1138"/>
      <c r="C117" s="1138"/>
      <c r="D117" s="1138"/>
      <c r="E117" s="1138"/>
      <c r="F117" s="1138"/>
      <c r="G117" s="1138"/>
      <c r="H117" s="1138"/>
      <c r="I117" s="1138"/>
      <c r="J117" s="1138"/>
      <c r="K117" s="1138"/>
      <c r="L117" s="1138"/>
      <c r="M117" s="1138"/>
      <c r="N117" s="1138"/>
      <c r="O117" s="1138"/>
      <c r="P117" s="1138"/>
      <c r="Q117" s="1138"/>
    </row>
    <row r="118" spans="1:17" ht="23.25" customHeight="1">
      <c r="A118" s="1099" t="s">
        <v>1039</v>
      </c>
      <c r="B118" s="1099"/>
      <c r="C118" s="1099"/>
      <c r="D118" s="1099"/>
      <c r="E118" s="1099"/>
      <c r="F118" s="1099"/>
      <c r="G118" s="1099"/>
      <c r="H118" s="1099"/>
      <c r="I118" s="1099"/>
      <c r="J118" s="1099"/>
      <c r="K118" s="1099"/>
      <c r="L118" s="1099"/>
      <c r="M118" s="1099"/>
      <c r="N118" s="1099"/>
      <c r="O118" s="1099"/>
      <c r="P118" s="1099"/>
      <c r="Q118" s="1099"/>
    </row>
    <row r="119" spans="1:17" ht="18.75" customHeight="1" thickBot="1">
      <c r="A119" s="1148" t="s">
        <v>1037</v>
      </c>
      <c r="B119" s="1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6"/>
      <c r="P119" s="1141" t="s">
        <v>1038</v>
      </c>
      <c r="Q119" s="1141"/>
    </row>
    <row r="120" spans="1:17" ht="24" customHeight="1" thickTop="1">
      <c r="A120" s="1072" t="s">
        <v>40</v>
      </c>
      <c r="B120" s="1072"/>
      <c r="C120" s="1102" t="s">
        <v>77</v>
      </c>
      <c r="D120" s="1072"/>
      <c r="E120" s="1102" t="s">
        <v>79</v>
      </c>
      <c r="F120" s="1072"/>
      <c r="G120" s="1102" t="s">
        <v>85</v>
      </c>
      <c r="H120" s="1072"/>
      <c r="I120" s="1102" t="s">
        <v>86</v>
      </c>
      <c r="J120" s="1072"/>
      <c r="K120" s="1102" t="s">
        <v>87</v>
      </c>
      <c r="L120" s="1102"/>
      <c r="M120" s="1102" t="s">
        <v>35</v>
      </c>
      <c r="N120" s="1102"/>
      <c r="O120" s="1102"/>
      <c r="P120" s="1156" t="s">
        <v>174</v>
      </c>
      <c r="Q120" s="1156"/>
    </row>
    <row r="121" spans="1:17" ht="21" customHeight="1">
      <c r="A121" s="1092"/>
      <c r="B121" s="1092"/>
      <c r="C121" s="1126" t="s">
        <v>203</v>
      </c>
      <c r="D121" s="1126"/>
      <c r="E121" s="1126" t="s">
        <v>204</v>
      </c>
      <c r="F121" s="1126"/>
      <c r="G121" s="1126" t="s">
        <v>205</v>
      </c>
      <c r="H121" s="1126"/>
      <c r="I121" s="1126" t="s">
        <v>206</v>
      </c>
      <c r="J121" s="1126"/>
      <c r="K121" s="1126" t="s">
        <v>207</v>
      </c>
      <c r="L121" s="1126"/>
      <c r="M121" s="1126" t="s">
        <v>175</v>
      </c>
      <c r="N121" s="1126"/>
      <c r="O121" s="1126"/>
      <c r="P121" s="1157"/>
      <c r="Q121" s="1157"/>
    </row>
    <row r="122" spans="1:17" ht="18" customHeight="1">
      <c r="A122" s="1092"/>
      <c r="B122" s="1092"/>
      <c r="C122" s="938" t="s">
        <v>128</v>
      </c>
      <c r="D122" s="938" t="s">
        <v>34</v>
      </c>
      <c r="E122" s="938" t="s">
        <v>128</v>
      </c>
      <c r="F122" s="938" t="s">
        <v>34</v>
      </c>
      <c r="G122" s="938" t="s">
        <v>128</v>
      </c>
      <c r="H122" s="938" t="s">
        <v>34</v>
      </c>
      <c r="I122" s="938" t="s">
        <v>128</v>
      </c>
      <c r="J122" s="938" t="s">
        <v>34</v>
      </c>
      <c r="K122" s="938" t="s">
        <v>128</v>
      </c>
      <c r="L122" s="938" t="s">
        <v>34</v>
      </c>
      <c r="M122" s="938" t="s">
        <v>128</v>
      </c>
      <c r="N122" s="938" t="s">
        <v>34</v>
      </c>
      <c r="O122" s="938" t="s">
        <v>32</v>
      </c>
      <c r="P122" s="1157"/>
      <c r="Q122" s="1157"/>
    </row>
    <row r="123" spans="1:17" ht="18" customHeight="1" thickBot="1">
      <c r="A123" s="1073"/>
      <c r="B123" s="1073"/>
      <c r="C123" s="936" t="s">
        <v>180</v>
      </c>
      <c r="D123" s="936" t="s">
        <v>179</v>
      </c>
      <c r="E123" s="936" t="s">
        <v>180</v>
      </c>
      <c r="F123" s="936" t="s">
        <v>179</v>
      </c>
      <c r="G123" s="936" t="s">
        <v>180</v>
      </c>
      <c r="H123" s="936" t="s">
        <v>179</v>
      </c>
      <c r="I123" s="936" t="s">
        <v>180</v>
      </c>
      <c r="J123" s="936" t="s">
        <v>179</v>
      </c>
      <c r="K123" s="936" t="s">
        <v>180</v>
      </c>
      <c r="L123" s="936" t="s">
        <v>179</v>
      </c>
      <c r="M123" s="936" t="s">
        <v>180</v>
      </c>
      <c r="N123" s="936" t="s">
        <v>179</v>
      </c>
      <c r="O123" s="936" t="s">
        <v>175</v>
      </c>
      <c r="P123" s="1158"/>
      <c r="Q123" s="1158"/>
    </row>
    <row r="124" spans="1:17" ht="18.95" customHeight="1">
      <c r="A124" s="1110" t="s">
        <v>52</v>
      </c>
      <c r="B124" s="1110"/>
      <c r="C124" s="509">
        <v>17555</v>
      </c>
      <c r="D124" s="509">
        <v>14363</v>
      </c>
      <c r="E124" s="509">
        <v>11855</v>
      </c>
      <c r="F124" s="509">
        <v>8069</v>
      </c>
      <c r="G124" s="509">
        <v>8447</v>
      </c>
      <c r="H124" s="509">
        <v>4403</v>
      </c>
      <c r="I124" s="509">
        <v>4930</v>
      </c>
      <c r="J124" s="509">
        <v>1931</v>
      </c>
      <c r="K124" s="509">
        <v>2345</v>
      </c>
      <c r="L124" s="509">
        <v>708</v>
      </c>
      <c r="M124" s="509">
        <f>SUM(C124,E124,G124,I124,K124)</f>
        <v>45132</v>
      </c>
      <c r="N124" s="509">
        <f>SUM(D124,F124,H124,J124,L124)</f>
        <v>29474</v>
      </c>
      <c r="O124" s="509">
        <f>SUM(M124:N124)</f>
        <v>74606</v>
      </c>
      <c r="P124" s="1155" t="s">
        <v>671</v>
      </c>
      <c r="Q124" s="1155"/>
    </row>
    <row r="125" spans="1:17" ht="18.95" customHeight="1">
      <c r="A125" s="1081" t="s">
        <v>53</v>
      </c>
      <c r="B125" s="1081"/>
      <c r="C125" s="506">
        <v>5950</v>
      </c>
      <c r="D125" s="506">
        <v>2358</v>
      </c>
      <c r="E125" s="506">
        <v>3350</v>
      </c>
      <c r="F125" s="506">
        <v>2735</v>
      </c>
      <c r="G125" s="506">
        <v>3863</v>
      </c>
      <c r="H125" s="506">
        <v>3714</v>
      </c>
      <c r="I125" s="506">
        <v>6418</v>
      </c>
      <c r="J125" s="506">
        <v>3978</v>
      </c>
      <c r="K125" s="506">
        <v>1467</v>
      </c>
      <c r="L125" s="506">
        <v>4421</v>
      </c>
      <c r="M125" s="506">
        <f t="shared" ref="M125:M143" si="16">SUM(C125,E125,G125,I125,K125)</f>
        <v>21048</v>
      </c>
      <c r="N125" s="506">
        <f t="shared" ref="N125:N143" si="17">SUM(D125,F125,H125,J125,L125)</f>
        <v>17206</v>
      </c>
      <c r="O125" s="506">
        <f t="shared" ref="O125:O143" si="18">SUM(M125:N125)</f>
        <v>38254</v>
      </c>
      <c r="P125" s="1082" t="s">
        <v>285</v>
      </c>
      <c r="Q125" s="1082"/>
    </row>
    <row r="126" spans="1:17" ht="18.95" customHeight="1">
      <c r="A126" s="1081" t="s">
        <v>54</v>
      </c>
      <c r="B126" s="1081"/>
      <c r="C126" s="506">
        <v>8386</v>
      </c>
      <c r="D126" s="506">
        <v>7461</v>
      </c>
      <c r="E126" s="506">
        <v>5555</v>
      </c>
      <c r="F126" s="506">
        <v>5224</v>
      </c>
      <c r="G126" s="506">
        <v>2525</v>
      </c>
      <c r="H126" s="506">
        <v>1556</v>
      </c>
      <c r="I126" s="506">
        <v>1042</v>
      </c>
      <c r="J126" s="506">
        <v>581</v>
      </c>
      <c r="K126" s="506">
        <v>383</v>
      </c>
      <c r="L126" s="506">
        <v>178</v>
      </c>
      <c r="M126" s="506">
        <f t="shared" si="16"/>
        <v>17891</v>
      </c>
      <c r="N126" s="506">
        <f t="shared" si="17"/>
        <v>15000</v>
      </c>
      <c r="O126" s="506">
        <f t="shared" si="18"/>
        <v>32891</v>
      </c>
      <c r="P126" s="1082" t="s">
        <v>184</v>
      </c>
      <c r="Q126" s="1082"/>
    </row>
    <row r="127" spans="1:17" ht="18.95" customHeight="1">
      <c r="A127" s="1081" t="s">
        <v>55</v>
      </c>
      <c r="B127" s="1081"/>
      <c r="C127" s="506">
        <v>13164</v>
      </c>
      <c r="D127" s="506">
        <v>12304</v>
      </c>
      <c r="E127" s="506">
        <v>3815</v>
      </c>
      <c r="F127" s="506">
        <v>2872</v>
      </c>
      <c r="G127" s="506">
        <v>1841</v>
      </c>
      <c r="H127" s="506">
        <v>1214</v>
      </c>
      <c r="I127" s="506">
        <v>931</v>
      </c>
      <c r="J127" s="506">
        <v>457</v>
      </c>
      <c r="K127" s="506">
        <v>416</v>
      </c>
      <c r="L127" s="506">
        <v>168</v>
      </c>
      <c r="M127" s="506">
        <f t="shared" si="16"/>
        <v>20167</v>
      </c>
      <c r="N127" s="506">
        <f t="shared" si="17"/>
        <v>17015</v>
      </c>
      <c r="O127" s="506">
        <f t="shared" si="18"/>
        <v>37182</v>
      </c>
      <c r="P127" s="1082" t="s">
        <v>185</v>
      </c>
      <c r="Q127" s="1082"/>
    </row>
    <row r="128" spans="1:17" ht="18.95" customHeight="1">
      <c r="A128" s="1151" t="s">
        <v>295</v>
      </c>
      <c r="B128" s="506" t="s">
        <v>262</v>
      </c>
      <c r="C128" s="506">
        <v>12795</v>
      </c>
      <c r="D128" s="506">
        <v>13020</v>
      </c>
      <c r="E128" s="506">
        <v>2029</v>
      </c>
      <c r="F128" s="506">
        <v>1610</v>
      </c>
      <c r="G128" s="506">
        <v>993</v>
      </c>
      <c r="H128" s="506">
        <v>815</v>
      </c>
      <c r="I128" s="506">
        <v>424</v>
      </c>
      <c r="J128" s="506">
        <v>298</v>
      </c>
      <c r="K128" s="506">
        <v>207</v>
      </c>
      <c r="L128" s="506">
        <v>78</v>
      </c>
      <c r="M128" s="506">
        <f t="shared" si="16"/>
        <v>16448</v>
      </c>
      <c r="N128" s="506">
        <f t="shared" si="17"/>
        <v>15821</v>
      </c>
      <c r="O128" s="506">
        <f t="shared" si="18"/>
        <v>32269</v>
      </c>
      <c r="P128" s="125" t="s">
        <v>290</v>
      </c>
      <c r="Q128" s="1154" t="s">
        <v>173</v>
      </c>
    </row>
    <row r="129" spans="1:17" ht="18.95" customHeight="1">
      <c r="A129" s="1151"/>
      <c r="B129" s="506" t="s">
        <v>263</v>
      </c>
      <c r="C129" s="506">
        <v>23873</v>
      </c>
      <c r="D129" s="506">
        <v>21668</v>
      </c>
      <c r="E129" s="506">
        <v>4940</v>
      </c>
      <c r="F129" s="506">
        <v>3513</v>
      </c>
      <c r="G129" s="506">
        <v>2443</v>
      </c>
      <c r="H129" s="506">
        <v>1574</v>
      </c>
      <c r="I129" s="506">
        <v>1156</v>
      </c>
      <c r="J129" s="506">
        <v>629</v>
      </c>
      <c r="K129" s="506">
        <v>394</v>
      </c>
      <c r="L129" s="506">
        <v>144</v>
      </c>
      <c r="M129" s="506">
        <f t="shared" si="16"/>
        <v>32806</v>
      </c>
      <c r="N129" s="506">
        <f t="shared" si="17"/>
        <v>27528</v>
      </c>
      <c r="O129" s="506">
        <f t="shared" si="18"/>
        <v>60334</v>
      </c>
      <c r="P129" s="125" t="s">
        <v>291</v>
      </c>
      <c r="Q129" s="1154"/>
    </row>
    <row r="130" spans="1:17" ht="18.95" customHeight="1">
      <c r="A130" s="1151"/>
      <c r="B130" s="506" t="s">
        <v>264</v>
      </c>
      <c r="C130" s="506">
        <v>6952</v>
      </c>
      <c r="D130" s="506">
        <v>6559</v>
      </c>
      <c r="E130" s="506">
        <v>4268</v>
      </c>
      <c r="F130" s="506">
        <v>4427</v>
      </c>
      <c r="G130" s="506">
        <v>1950</v>
      </c>
      <c r="H130" s="506">
        <v>1452</v>
      </c>
      <c r="I130" s="506">
        <v>956</v>
      </c>
      <c r="J130" s="506">
        <v>636</v>
      </c>
      <c r="K130" s="506">
        <v>369</v>
      </c>
      <c r="L130" s="506">
        <v>160</v>
      </c>
      <c r="M130" s="506">
        <f t="shared" si="16"/>
        <v>14495</v>
      </c>
      <c r="N130" s="506">
        <f t="shared" si="17"/>
        <v>13234</v>
      </c>
      <c r="O130" s="506">
        <f t="shared" si="18"/>
        <v>27729</v>
      </c>
      <c r="P130" s="125" t="s">
        <v>292</v>
      </c>
      <c r="Q130" s="1154"/>
    </row>
    <row r="131" spans="1:17" ht="18.95" customHeight="1">
      <c r="A131" s="1151"/>
      <c r="B131" s="506" t="s">
        <v>271</v>
      </c>
      <c r="C131" s="506">
        <v>5822</v>
      </c>
      <c r="D131" s="506">
        <v>5407</v>
      </c>
      <c r="E131" s="506">
        <v>3158</v>
      </c>
      <c r="F131" s="506">
        <v>2809</v>
      </c>
      <c r="G131" s="506">
        <v>1039</v>
      </c>
      <c r="H131" s="506">
        <v>748</v>
      </c>
      <c r="I131" s="506">
        <v>437</v>
      </c>
      <c r="J131" s="506">
        <v>356</v>
      </c>
      <c r="K131" s="506">
        <v>227</v>
      </c>
      <c r="L131" s="506">
        <v>95</v>
      </c>
      <c r="M131" s="506">
        <f t="shared" si="16"/>
        <v>10683</v>
      </c>
      <c r="N131" s="506">
        <f t="shared" si="17"/>
        <v>9415</v>
      </c>
      <c r="O131" s="506">
        <f t="shared" si="18"/>
        <v>20098</v>
      </c>
      <c r="P131" s="125" t="s">
        <v>268</v>
      </c>
      <c r="Q131" s="1154"/>
    </row>
    <row r="132" spans="1:17" ht="18.95" customHeight="1">
      <c r="A132" s="1151"/>
      <c r="B132" s="506" t="s">
        <v>272</v>
      </c>
      <c r="C132" s="506">
        <v>14733</v>
      </c>
      <c r="D132" s="506">
        <v>13996</v>
      </c>
      <c r="E132" s="506">
        <v>3309</v>
      </c>
      <c r="F132" s="506">
        <v>2487</v>
      </c>
      <c r="G132" s="506">
        <v>1959</v>
      </c>
      <c r="H132" s="506">
        <v>1331</v>
      </c>
      <c r="I132" s="506">
        <v>924</v>
      </c>
      <c r="J132" s="506">
        <v>452</v>
      </c>
      <c r="K132" s="506">
        <v>339</v>
      </c>
      <c r="L132" s="506">
        <v>205</v>
      </c>
      <c r="M132" s="506">
        <f t="shared" si="16"/>
        <v>21264</v>
      </c>
      <c r="N132" s="506">
        <f t="shared" si="17"/>
        <v>18471</v>
      </c>
      <c r="O132" s="506">
        <f t="shared" si="18"/>
        <v>39735</v>
      </c>
      <c r="P132" s="125" t="s">
        <v>269</v>
      </c>
      <c r="Q132" s="1154"/>
    </row>
    <row r="133" spans="1:17" ht="18.95" customHeight="1">
      <c r="A133" s="1151"/>
      <c r="B133" s="506" t="s">
        <v>267</v>
      </c>
      <c r="C133" s="506">
        <v>7182</v>
      </c>
      <c r="D133" s="506">
        <v>6568</v>
      </c>
      <c r="E133" s="506">
        <v>4291</v>
      </c>
      <c r="F133" s="506">
        <v>4201</v>
      </c>
      <c r="G133" s="506">
        <v>1658</v>
      </c>
      <c r="H133" s="506">
        <v>1330</v>
      </c>
      <c r="I133" s="506">
        <v>810</v>
      </c>
      <c r="J133" s="506">
        <v>476</v>
      </c>
      <c r="K133" s="506">
        <v>331</v>
      </c>
      <c r="L133" s="506">
        <v>208</v>
      </c>
      <c r="M133" s="506">
        <f t="shared" si="16"/>
        <v>14272</v>
      </c>
      <c r="N133" s="506">
        <f t="shared" si="17"/>
        <v>12783</v>
      </c>
      <c r="O133" s="506">
        <f t="shared" si="18"/>
        <v>27055</v>
      </c>
      <c r="P133" s="125" t="s">
        <v>270</v>
      </c>
      <c r="Q133" s="1154"/>
    </row>
    <row r="134" spans="1:17" ht="18.95" customHeight="1">
      <c r="A134" s="127" t="s">
        <v>63</v>
      </c>
      <c r="B134" s="124"/>
      <c r="C134" s="506">
        <v>10098</v>
      </c>
      <c r="D134" s="506">
        <v>8035</v>
      </c>
      <c r="E134" s="506">
        <v>6458</v>
      </c>
      <c r="F134" s="506">
        <v>5456</v>
      </c>
      <c r="G134" s="506">
        <v>3472</v>
      </c>
      <c r="H134" s="506">
        <v>2918</v>
      </c>
      <c r="I134" s="506">
        <v>1889</v>
      </c>
      <c r="J134" s="506">
        <v>1339</v>
      </c>
      <c r="K134" s="506">
        <v>1046</v>
      </c>
      <c r="L134" s="506">
        <v>592</v>
      </c>
      <c r="M134" s="506">
        <f t="shared" si="16"/>
        <v>22963</v>
      </c>
      <c r="N134" s="506">
        <f t="shared" si="17"/>
        <v>18340</v>
      </c>
      <c r="O134" s="506">
        <f t="shared" si="18"/>
        <v>41303</v>
      </c>
      <c r="P134" s="125"/>
      <c r="Q134" s="145" t="s">
        <v>297</v>
      </c>
    </row>
    <row r="135" spans="1:17" ht="18.95" customHeight="1">
      <c r="A135" s="1081" t="s">
        <v>64</v>
      </c>
      <c r="B135" s="1081"/>
      <c r="C135" s="506">
        <v>12196</v>
      </c>
      <c r="D135" s="506">
        <v>10663</v>
      </c>
      <c r="E135" s="506">
        <v>7873</v>
      </c>
      <c r="F135" s="506">
        <v>8382</v>
      </c>
      <c r="G135" s="506">
        <v>3560</v>
      </c>
      <c r="H135" s="506">
        <v>2810</v>
      </c>
      <c r="I135" s="506">
        <v>2173</v>
      </c>
      <c r="J135" s="506">
        <v>1358</v>
      </c>
      <c r="K135" s="506">
        <v>1131</v>
      </c>
      <c r="L135" s="506">
        <v>571</v>
      </c>
      <c r="M135" s="506">
        <f t="shared" si="16"/>
        <v>26933</v>
      </c>
      <c r="N135" s="506">
        <f t="shared" si="17"/>
        <v>23784</v>
      </c>
      <c r="O135" s="506">
        <f t="shared" si="18"/>
        <v>50717</v>
      </c>
      <c r="P135" s="1082" t="s">
        <v>186</v>
      </c>
      <c r="Q135" s="1082"/>
    </row>
    <row r="136" spans="1:17" ht="18.95" customHeight="1">
      <c r="A136" s="1081" t="s">
        <v>65</v>
      </c>
      <c r="B136" s="1081"/>
      <c r="C136" s="506">
        <v>9957</v>
      </c>
      <c r="D136" s="506">
        <v>8613</v>
      </c>
      <c r="E136" s="506">
        <v>4041</v>
      </c>
      <c r="F136" s="506">
        <v>3577</v>
      </c>
      <c r="G136" s="506">
        <v>2450</v>
      </c>
      <c r="H136" s="506">
        <v>1800</v>
      </c>
      <c r="I136" s="506">
        <v>1487</v>
      </c>
      <c r="J136" s="506">
        <v>1076</v>
      </c>
      <c r="K136" s="506">
        <v>649</v>
      </c>
      <c r="L136" s="506">
        <v>463</v>
      </c>
      <c r="M136" s="506">
        <f t="shared" si="16"/>
        <v>18584</v>
      </c>
      <c r="N136" s="506">
        <f t="shared" si="17"/>
        <v>15529</v>
      </c>
      <c r="O136" s="506">
        <f t="shared" si="18"/>
        <v>34113</v>
      </c>
      <c r="P136" s="1082" t="s">
        <v>187</v>
      </c>
      <c r="Q136" s="1082"/>
    </row>
    <row r="137" spans="1:17" ht="18.95" customHeight="1">
      <c r="A137" s="1081" t="s">
        <v>66</v>
      </c>
      <c r="B137" s="1081"/>
      <c r="C137" s="506">
        <v>12672</v>
      </c>
      <c r="D137" s="506">
        <v>10990</v>
      </c>
      <c r="E137" s="506">
        <v>5362</v>
      </c>
      <c r="F137" s="506">
        <v>4923</v>
      </c>
      <c r="G137" s="506">
        <v>2581</v>
      </c>
      <c r="H137" s="506">
        <v>2141</v>
      </c>
      <c r="I137" s="506">
        <v>1501</v>
      </c>
      <c r="J137" s="506">
        <v>1034</v>
      </c>
      <c r="K137" s="506">
        <v>847</v>
      </c>
      <c r="L137" s="506">
        <v>349</v>
      </c>
      <c r="M137" s="506">
        <f t="shared" si="16"/>
        <v>22963</v>
      </c>
      <c r="N137" s="506">
        <f t="shared" si="17"/>
        <v>19437</v>
      </c>
      <c r="O137" s="506">
        <f t="shared" si="18"/>
        <v>42400</v>
      </c>
      <c r="P137" s="1082" t="s">
        <v>188</v>
      </c>
      <c r="Q137" s="1082"/>
    </row>
    <row r="138" spans="1:17" ht="18.95" customHeight="1">
      <c r="A138" s="1081" t="s">
        <v>134</v>
      </c>
      <c r="B138" s="1081"/>
      <c r="C138" s="506">
        <v>10856</v>
      </c>
      <c r="D138" s="506">
        <v>8648</v>
      </c>
      <c r="E138" s="506">
        <v>3998</v>
      </c>
      <c r="F138" s="506">
        <v>3606</v>
      </c>
      <c r="G138" s="506">
        <v>1750</v>
      </c>
      <c r="H138" s="506">
        <v>1531</v>
      </c>
      <c r="I138" s="506">
        <v>869</v>
      </c>
      <c r="J138" s="506">
        <v>564</v>
      </c>
      <c r="K138" s="506">
        <v>316</v>
      </c>
      <c r="L138" s="506">
        <v>157</v>
      </c>
      <c r="M138" s="506">
        <f t="shared" si="16"/>
        <v>17789</v>
      </c>
      <c r="N138" s="506">
        <f t="shared" si="17"/>
        <v>14506</v>
      </c>
      <c r="O138" s="506">
        <f t="shared" si="18"/>
        <v>32295</v>
      </c>
      <c r="P138" s="1082" t="s">
        <v>189</v>
      </c>
      <c r="Q138" s="1082"/>
    </row>
    <row r="139" spans="1:17" ht="18.95" customHeight="1">
      <c r="A139" s="1081" t="s">
        <v>68</v>
      </c>
      <c r="B139" s="1081"/>
      <c r="C139" s="506">
        <v>5035</v>
      </c>
      <c r="D139" s="506">
        <v>4273</v>
      </c>
      <c r="E139" s="506">
        <v>3143</v>
      </c>
      <c r="F139" s="506">
        <v>3307</v>
      </c>
      <c r="G139" s="506">
        <v>1559</v>
      </c>
      <c r="H139" s="506">
        <v>1285</v>
      </c>
      <c r="I139" s="506">
        <v>1006</v>
      </c>
      <c r="J139" s="506">
        <v>487</v>
      </c>
      <c r="K139" s="506">
        <v>469</v>
      </c>
      <c r="L139" s="506">
        <v>998</v>
      </c>
      <c r="M139" s="506">
        <f t="shared" si="16"/>
        <v>11212</v>
      </c>
      <c r="N139" s="506">
        <f t="shared" si="17"/>
        <v>10350</v>
      </c>
      <c r="O139" s="506">
        <f t="shared" si="18"/>
        <v>21562</v>
      </c>
      <c r="P139" s="1082" t="s">
        <v>190</v>
      </c>
      <c r="Q139" s="1082"/>
    </row>
    <row r="140" spans="1:17" ht="18.95" customHeight="1">
      <c r="A140" s="1081" t="s">
        <v>69</v>
      </c>
      <c r="B140" s="1081"/>
      <c r="C140" s="506">
        <v>7779</v>
      </c>
      <c r="D140" s="506">
        <v>6653</v>
      </c>
      <c r="E140" s="506">
        <v>4747</v>
      </c>
      <c r="F140" s="506">
        <v>4697</v>
      </c>
      <c r="G140" s="506">
        <v>2501</v>
      </c>
      <c r="H140" s="506">
        <v>1748</v>
      </c>
      <c r="I140" s="506">
        <v>1432</v>
      </c>
      <c r="J140" s="506">
        <v>758</v>
      </c>
      <c r="K140" s="506">
        <v>725</v>
      </c>
      <c r="L140" s="506">
        <v>442</v>
      </c>
      <c r="M140" s="506">
        <f t="shared" si="16"/>
        <v>17184</v>
      </c>
      <c r="N140" s="506">
        <f t="shared" si="17"/>
        <v>14298</v>
      </c>
      <c r="O140" s="506">
        <f t="shared" si="18"/>
        <v>31482</v>
      </c>
      <c r="P140" s="1082" t="s">
        <v>191</v>
      </c>
      <c r="Q140" s="1082"/>
    </row>
    <row r="141" spans="1:17" ht="18.95" customHeight="1">
      <c r="A141" s="1081" t="s">
        <v>70</v>
      </c>
      <c r="B141" s="1081"/>
      <c r="C141" s="506">
        <v>11691</v>
      </c>
      <c r="D141" s="506">
        <v>9516</v>
      </c>
      <c r="E141" s="506">
        <v>8577</v>
      </c>
      <c r="F141" s="506">
        <v>8240</v>
      </c>
      <c r="G141" s="506">
        <v>4703</v>
      </c>
      <c r="H141" s="506">
        <v>3347</v>
      </c>
      <c r="I141" s="506">
        <v>2473</v>
      </c>
      <c r="J141" s="506">
        <v>1442</v>
      </c>
      <c r="K141" s="506">
        <v>1478</v>
      </c>
      <c r="L141" s="506">
        <v>728</v>
      </c>
      <c r="M141" s="506">
        <f t="shared" si="16"/>
        <v>28922</v>
      </c>
      <c r="N141" s="506">
        <f t="shared" si="17"/>
        <v>23273</v>
      </c>
      <c r="O141" s="506">
        <f t="shared" si="18"/>
        <v>52195</v>
      </c>
      <c r="P141" s="1082" t="s">
        <v>192</v>
      </c>
      <c r="Q141" s="1082"/>
    </row>
    <row r="142" spans="1:17" ht="18.95" customHeight="1">
      <c r="A142" s="1081" t="s">
        <v>71</v>
      </c>
      <c r="B142" s="1081"/>
      <c r="C142" s="506">
        <v>6632</v>
      </c>
      <c r="D142" s="506">
        <v>5296</v>
      </c>
      <c r="E142" s="506">
        <v>3395</v>
      </c>
      <c r="F142" s="506">
        <v>3532</v>
      </c>
      <c r="G142" s="506">
        <v>1749</v>
      </c>
      <c r="H142" s="506">
        <v>1677</v>
      </c>
      <c r="I142" s="506">
        <v>796</v>
      </c>
      <c r="J142" s="506">
        <v>684</v>
      </c>
      <c r="K142" s="506">
        <v>391</v>
      </c>
      <c r="L142" s="506">
        <v>170</v>
      </c>
      <c r="M142" s="506">
        <f t="shared" si="16"/>
        <v>12963</v>
      </c>
      <c r="N142" s="506">
        <f t="shared" si="17"/>
        <v>11359</v>
      </c>
      <c r="O142" s="506">
        <f t="shared" si="18"/>
        <v>24322</v>
      </c>
      <c r="P142" s="1082" t="s">
        <v>193</v>
      </c>
      <c r="Q142" s="1082"/>
    </row>
    <row r="143" spans="1:17" ht="18.95" customHeight="1" thickBot="1">
      <c r="A143" s="1083" t="s">
        <v>72</v>
      </c>
      <c r="B143" s="1083"/>
      <c r="C143" s="509">
        <v>22797</v>
      </c>
      <c r="D143" s="509">
        <v>18750</v>
      </c>
      <c r="E143" s="509">
        <v>11049</v>
      </c>
      <c r="F143" s="509">
        <v>11959</v>
      </c>
      <c r="G143" s="509">
        <v>4377</v>
      </c>
      <c r="H143" s="509">
        <v>3496</v>
      </c>
      <c r="I143" s="509">
        <v>2157</v>
      </c>
      <c r="J143" s="509">
        <v>1558</v>
      </c>
      <c r="K143" s="509">
        <v>783</v>
      </c>
      <c r="L143" s="509">
        <v>622</v>
      </c>
      <c r="M143" s="509">
        <f t="shared" si="16"/>
        <v>41163</v>
      </c>
      <c r="N143" s="509">
        <f t="shared" si="17"/>
        <v>36385</v>
      </c>
      <c r="O143" s="509">
        <f t="shared" si="18"/>
        <v>77548</v>
      </c>
      <c r="P143" s="1155" t="s">
        <v>194</v>
      </c>
      <c r="Q143" s="1155"/>
    </row>
    <row r="144" spans="1:17" ht="18.95" customHeight="1" thickBot="1">
      <c r="A144" s="1076" t="s">
        <v>32</v>
      </c>
      <c r="B144" s="1076"/>
      <c r="C144" s="403">
        <f>SUM(C124:C143)</f>
        <v>226125</v>
      </c>
      <c r="D144" s="403">
        <f t="shared" ref="D144:O144" si="19">SUM(D124:D143)</f>
        <v>195141</v>
      </c>
      <c r="E144" s="403">
        <f t="shared" si="19"/>
        <v>105213</v>
      </c>
      <c r="F144" s="403">
        <f t="shared" si="19"/>
        <v>95626</v>
      </c>
      <c r="G144" s="403">
        <f t="shared" si="19"/>
        <v>55420</v>
      </c>
      <c r="H144" s="403">
        <f t="shared" si="19"/>
        <v>40890</v>
      </c>
      <c r="I144" s="403">
        <f t="shared" si="19"/>
        <v>33811</v>
      </c>
      <c r="J144" s="403">
        <f t="shared" si="19"/>
        <v>20094</v>
      </c>
      <c r="K144" s="403">
        <f t="shared" si="19"/>
        <v>14313</v>
      </c>
      <c r="L144" s="403">
        <f t="shared" si="19"/>
        <v>11457</v>
      </c>
      <c r="M144" s="403">
        <f t="shared" si="19"/>
        <v>434882</v>
      </c>
      <c r="N144" s="403">
        <f t="shared" si="19"/>
        <v>363208</v>
      </c>
      <c r="O144" s="403">
        <f t="shared" si="19"/>
        <v>798090</v>
      </c>
      <c r="P144" s="1085" t="s">
        <v>175</v>
      </c>
      <c r="Q144" s="1085"/>
    </row>
    <row r="145" spans="1:17" ht="24" customHeight="1" thickTop="1">
      <c r="A145" s="79"/>
      <c r="B145" s="79"/>
      <c r="C145" s="509"/>
      <c r="D145" s="509"/>
      <c r="E145" s="509"/>
      <c r="F145" s="509"/>
      <c r="G145" s="509"/>
      <c r="H145" s="509"/>
      <c r="I145" s="509"/>
      <c r="J145" s="509"/>
      <c r="K145" s="509"/>
      <c r="L145" s="509"/>
      <c r="M145" s="509"/>
      <c r="N145" s="509"/>
      <c r="O145" s="509"/>
      <c r="P145" s="122"/>
      <c r="Q145" s="122"/>
    </row>
    <row r="146" spans="1:17" ht="24" customHeight="1">
      <c r="A146" s="79"/>
      <c r="B146" s="79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122"/>
      <c r="Q146" s="122"/>
    </row>
    <row r="147" spans="1:17" ht="24" customHeight="1">
      <c r="A147" s="79"/>
      <c r="B147" s="79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122"/>
      <c r="Q147" s="122"/>
    </row>
    <row r="148" spans="1:17" ht="24" customHeight="1">
      <c r="A148" s="79"/>
      <c r="B148" s="79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122"/>
      <c r="Q148" s="122"/>
    </row>
    <row r="149" spans="1:17" ht="24" customHeight="1">
      <c r="A149" s="79"/>
      <c r="B149" s="79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122"/>
      <c r="Q149" s="122"/>
    </row>
  </sheetData>
  <mergeCells count="240">
    <mergeCell ref="A65:B65"/>
    <mergeCell ref="P65:Q65"/>
    <mergeCell ref="A95:B95"/>
    <mergeCell ref="A124:B124"/>
    <mergeCell ref="A46:B46"/>
    <mergeCell ref="P37:Q37"/>
    <mergeCell ref="A38:B38"/>
    <mergeCell ref="P38:Q38"/>
    <mergeCell ref="A39:B39"/>
    <mergeCell ref="P39:Q39"/>
    <mergeCell ref="A40:A45"/>
    <mergeCell ref="Q40:Q45"/>
    <mergeCell ref="P47:Q47"/>
    <mergeCell ref="A48:B48"/>
    <mergeCell ref="P48:Q48"/>
    <mergeCell ref="A49:B49"/>
    <mergeCell ref="P49:Q49"/>
    <mergeCell ref="A50:B50"/>
    <mergeCell ref="P50:Q50"/>
    <mergeCell ref="A51:B51"/>
    <mergeCell ref="P51:Q51"/>
    <mergeCell ref="A52:B52"/>
    <mergeCell ref="P52:Q52"/>
    <mergeCell ref="A53:B53"/>
    <mergeCell ref="A19:B19"/>
    <mergeCell ref="P19:Q19"/>
    <mergeCell ref="A25:B25"/>
    <mergeCell ref="P25:Q25"/>
    <mergeCell ref="A26:B26"/>
    <mergeCell ref="P26:Q26"/>
    <mergeCell ref="A119:B119"/>
    <mergeCell ref="A27:B27"/>
    <mergeCell ref="P27:Q27"/>
    <mergeCell ref="A28:B28"/>
    <mergeCell ref="P28:Q28"/>
    <mergeCell ref="A20:B20"/>
    <mergeCell ref="P20:Q20"/>
    <mergeCell ref="A21:B21"/>
    <mergeCell ref="P21:Q21"/>
    <mergeCell ref="A22:B22"/>
    <mergeCell ref="P22:Q22"/>
    <mergeCell ref="A23:B23"/>
    <mergeCell ref="P23:Q23"/>
    <mergeCell ref="A24:B24"/>
    <mergeCell ref="P24:Q24"/>
    <mergeCell ref="A30:Q30"/>
    <mergeCell ref="A37:B37"/>
    <mergeCell ref="A47:B47"/>
    <mergeCell ref="A1:Q1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  <mergeCell ref="K5:L5"/>
    <mergeCell ref="M5:O5"/>
    <mergeCell ref="A2:Q2"/>
    <mergeCell ref="A3:B3"/>
    <mergeCell ref="A9:B9"/>
    <mergeCell ref="P9:Q9"/>
    <mergeCell ref="A10:B10"/>
    <mergeCell ref="P10:Q10"/>
    <mergeCell ref="A11:B11"/>
    <mergeCell ref="P11:Q11"/>
    <mergeCell ref="P31:Q31"/>
    <mergeCell ref="A32:B35"/>
    <mergeCell ref="C32:D32"/>
    <mergeCell ref="E32:F32"/>
    <mergeCell ref="G32:H32"/>
    <mergeCell ref="I32:J32"/>
    <mergeCell ref="K32:L32"/>
    <mergeCell ref="M32:O32"/>
    <mergeCell ref="P32:Q35"/>
    <mergeCell ref="C33:D33"/>
    <mergeCell ref="E33:F33"/>
    <mergeCell ref="G33:H33"/>
    <mergeCell ref="I33:J33"/>
    <mergeCell ref="K33:L33"/>
    <mergeCell ref="M33:O33"/>
    <mergeCell ref="A12:A17"/>
    <mergeCell ref="Q12:Q17"/>
    <mergeCell ref="A31:O31"/>
    <mergeCell ref="C62:D62"/>
    <mergeCell ref="E62:F62"/>
    <mergeCell ref="G62:H62"/>
    <mergeCell ref="I62:J62"/>
    <mergeCell ref="P53:Q53"/>
    <mergeCell ref="A54:B54"/>
    <mergeCell ref="P54:Q54"/>
    <mergeCell ref="A55:B55"/>
    <mergeCell ref="P55:Q55"/>
    <mergeCell ref="A56:B56"/>
    <mergeCell ref="P56:Q56"/>
    <mergeCell ref="P60:Q60"/>
    <mergeCell ref="A58:Q58"/>
    <mergeCell ref="A59:Q59"/>
    <mergeCell ref="K62:L62"/>
    <mergeCell ref="M62:O62"/>
    <mergeCell ref="A61:B64"/>
    <mergeCell ref="C61:D61"/>
    <mergeCell ref="E61:F61"/>
    <mergeCell ref="G61:H61"/>
    <mergeCell ref="I61:J61"/>
    <mergeCell ref="K61:L61"/>
    <mergeCell ref="M61:O61"/>
    <mergeCell ref="A60:B60"/>
    <mergeCell ref="P82:Q82"/>
    <mergeCell ref="P95:Q95"/>
    <mergeCell ref="A66:B66"/>
    <mergeCell ref="P66:Q66"/>
    <mergeCell ref="A67:B67"/>
    <mergeCell ref="P67:Q67"/>
    <mergeCell ref="P112:Q112"/>
    <mergeCell ref="P115:Q115"/>
    <mergeCell ref="P113:Q113"/>
    <mergeCell ref="P114:Q114"/>
    <mergeCell ref="A115:B115"/>
    <mergeCell ref="A113:B113"/>
    <mergeCell ref="A114:B114"/>
    <mergeCell ref="A83:B83"/>
    <mergeCell ref="A84:B84"/>
    <mergeCell ref="A85:B85"/>
    <mergeCell ref="K92:L92"/>
    <mergeCell ref="M92:O92"/>
    <mergeCell ref="A88:Q88"/>
    <mergeCell ref="A89:Q89"/>
    <mergeCell ref="M91:O91"/>
    <mergeCell ref="P91:Q94"/>
    <mergeCell ref="C92:D92"/>
    <mergeCell ref="P90:Q90"/>
    <mergeCell ref="A144:B144"/>
    <mergeCell ref="P144:Q144"/>
    <mergeCell ref="A139:B139"/>
    <mergeCell ref="P139:Q139"/>
    <mergeCell ref="A140:B140"/>
    <mergeCell ref="P140:Q140"/>
    <mergeCell ref="A141:B141"/>
    <mergeCell ref="P141:Q141"/>
    <mergeCell ref="A142:B142"/>
    <mergeCell ref="P142:Q142"/>
    <mergeCell ref="A143:B143"/>
    <mergeCell ref="P143:Q143"/>
    <mergeCell ref="C91:D91"/>
    <mergeCell ref="E91:F91"/>
    <mergeCell ref="K121:L121"/>
    <mergeCell ref="M121:O121"/>
    <mergeCell ref="P111:Q111"/>
    <mergeCell ref="A112:B112"/>
    <mergeCell ref="A120:B123"/>
    <mergeCell ref="C120:D120"/>
    <mergeCell ref="E120:F120"/>
    <mergeCell ref="G120:H120"/>
    <mergeCell ref="I120:J120"/>
    <mergeCell ref="K120:L120"/>
    <mergeCell ref="M120:O120"/>
    <mergeCell ref="A110:B110"/>
    <mergeCell ref="A96:B96"/>
    <mergeCell ref="A106:B106"/>
    <mergeCell ref="P119:Q119"/>
    <mergeCell ref="A117:Q117"/>
    <mergeCell ref="A118:Q118"/>
    <mergeCell ref="P120:Q123"/>
    <mergeCell ref="C121:D121"/>
    <mergeCell ref="E121:F121"/>
    <mergeCell ref="G121:H121"/>
    <mergeCell ref="I121:J121"/>
    <mergeCell ref="G92:H92"/>
    <mergeCell ref="A136:B136"/>
    <mergeCell ref="P136:Q136"/>
    <mergeCell ref="A137:B137"/>
    <mergeCell ref="P137:Q137"/>
    <mergeCell ref="A138:B138"/>
    <mergeCell ref="P138:Q138"/>
    <mergeCell ref="A135:B135"/>
    <mergeCell ref="P135:Q135"/>
    <mergeCell ref="A128:A133"/>
    <mergeCell ref="Q128:Q133"/>
    <mergeCell ref="A126:B126"/>
    <mergeCell ref="P126:Q126"/>
    <mergeCell ref="A127:B127"/>
    <mergeCell ref="P127:Q127"/>
    <mergeCell ref="P124:Q124"/>
    <mergeCell ref="A125:B125"/>
    <mergeCell ref="P125:Q125"/>
    <mergeCell ref="P81:Q81"/>
    <mergeCell ref="A82:B82"/>
    <mergeCell ref="P106:Q106"/>
    <mergeCell ref="A111:B111"/>
    <mergeCell ref="A107:B107"/>
    <mergeCell ref="P107:Q107"/>
    <mergeCell ref="P110:Q110"/>
    <mergeCell ref="A97:B97"/>
    <mergeCell ref="P97:Q97"/>
    <mergeCell ref="A98:B98"/>
    <mergeCell ref="P83:Q83"/>
    <mergeCell ref="P84:Q84"/>
    <mergeCell ref="P85:Q85"/>
    <mergeCell ref="P98:Q98"/>
    <mergeCell ref="A99:A104"/>
    <mergeCell ref="Q99:Q104"/>
    <mergeCell ref="P96:Q96"/>
    <mergeCell ref="I92:J92"/>
    <mergeCell ref="G91:H91"/>
    <mergeCell ref="I91:J91"/>
    <mergeCell ref="K91:L91"/>
    <mergeCell ref="A90:B90"/>
    <mergeCell ref="A91:B94"/>
    <mergeCell ref="E92:F92"/>
    <mergeCell ref="P8:Q8"/>
    <mergeCell ref="P36:Q36"/>
    <mergeCell ref="P77:Q77"/>
    <mergeCell ref="A78:B78"/>
    <mergeCell ref="P78:Q78"/>
    <mergeCell ref="A79:B79"/>
    <mergeCell ref="A108:B108"/>
    <mergeCell ref="P108:Q108"/>
    <mergeCell ref="A109:B109"/>
    <mergeCell ref="P109:Q109"/>
    <mergeCell ref="A29:Q29"/>
    <mergeCell ref="A68:B68"/>
    <mergeCell ref="P68:Q68"/>
    <mergeCell ref="A69:A74"/>
    <mergeCell ref="Q69:Q74"/>
    <mergeCell ref="P75:Q75"/>
    <mergeCell ref="A76:B76"/>
    <mergeCell ref="P76:Q76"/>
    <mergeCell ref="A77:B77"/>
    <mergeCell ref="P61:Q64"/>
    <mergeCell ref="P79:Q79"/>
    <mergeCell ref="A80:B80"/>
    <mergeCell ref="P80:Q80"/>
    <mergeCell ref="A81:B81"/>
  </mergeCells>
  <printOptions horizontalCentered="1"/>
  <pageMargins left="1" right="1" top="1" bottom="1" header="1" footer="1"/>
  <pageSetup paperSize="9" scale="80" firstPageNumber="13" orientation="landscape" useFirstPageNumber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theme="1"/>
  </sheetPr>
  <dimension ref="A1:L118"/>
  <sheetViews>
    <sheetView rightToLeft="1" view="pageBreakPreview" topLeftCell="A4" zoomScale="80" zoomScaleNormal="75" zoomScaleSheetLayoutView="80" workbookViewId="0">
      <selection activeCell="N8" sqref="N8"/>
    </sheetView>
  </sheetViews>
  <sheetFormatPr defaultRowHeight="12.75"/>
  <cols>
    <col min="1" max="1" width="3.85546875" style="91" customWidth="1"/>
    <col min="2" max="2" width="10.42578125" style="91" customWidth="1"/>
    <col min="3" max="3" width="14.42578125" style="91" customWidth="1"/>
    <col min="4" max="5" width="12.140625" style="91" customWidth="1"/>
    <col min="6" max="6" width="23.140625" style="91" customWidth="1"/>
    <col min="7" max="7" width="11.42578125" style="91" customWidth="1"/>
    <col min="8" max="9" width="12.140625" style="91" customWidth="1"/>
    <col min="10" max="10" width="22.5703125" style="91" customWidth="1"/>
    <col min="11" max="11" width="13.42578125" style="91" customWidth="1"/>
    <col min="12" max="12" width="4.7109375" style="91" customWidth="1"/>
    <col min="13" max="16384" width="9.140625" style="91"/>
  </cols>
  <sheetData>
    <row r="1" spans="1:12" ht="33" customHeight="1">
      <c r="A1" s="1138" t="s">
        <v>951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</row>
    <row r="2" spans="1:12" ht="41.25" customHeight="1">
      <c r="A2" s="1099" t="s">
        <v>1312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2" ht="22.5" customHeight="1" thickBot="1">
      <c r="A3" s="1100" t="s">
        <v>1342</v>
      </c>
      <c r="B3" s="1100"/>
      <c r="C3" s="1100"/>
      <c r="D3" s="1100"/>
      <c r="E3" s="169"/>
      <c r="F3" s="169"/>
      <c r="G3" s="169"/>
      <c r="H3" s="169"/>
      <c r="I3" s="169"/>
      <c r="J3" s="1314" t="s">
        <v>1326</v>
      </c>
      <c r="K3" s="1314"/>
      <c r="L3" s="1314"/>
    </row>
    <row r="4" spans="1:12" ht="21" customHeight="1" thickTop="1">
      <c r="A4" s="1072" t="s">
        <v>40</v>
      </c>
      <c r="B4" s="1072"/>
      <c r="C4" s="1102" t="s">
        <v>509</v>
      </c>
      <c r="D4" s="1102" t="s">
        <v>510</v>
      </c>
      <c r="E4" s="1102" t="s">
        <v>511</v>
      </c>
      <c r="F4" s="1102" t="s">
        <v>512</v>
      </c>
      <c r="G4" s="1102" t="s">
        <v>512</v>
      </c>
      <c r="H4" s="1102"/>
      <c r="I4" s="1102"/>
      <c r="J4" s="1102" t="s">
        <v>513</v>
      </c>
      <c r="K4" s="1074" t="s">
        <v>174</v>
      </c>
      <c r="L4" s="1074"/>
    </row>
    <row r="5" spans="1:12" ht="23.25" customHeight="1">
      <c r="A5" s="1092"/>
      <c r="B5" s="1092"/>
      <c r="C5" s="1126"/>
      <c r="D5" s="1126"/>
      <c r="E5" s="1126"/>
      <c r="F5" s="1126"/>
      <c r="G5" s="1459" t="s">
        <v>514</v>
      </c>
      <c r="H5" s="1459"/>
      <c r="I5" s="1459"/>
      <c r="J5" s="1126"/>
      <c r="K5" s="1096"/>
      <c r="L5" s="1096"/>
    </row>
    <row r="6" spans="1:12" ht="10.5" customHeight="1">
      <c r="A6" s="1092"/>
      <c r="B6" s="1092"/>
      <c r="C6" s="1126"/>
      <c r="D6" s="1126"/>
      <c r="E6" s="1126"/>
      <c r="F6" s="1126"/>
      <c r="G6" s="1126" t="s">
        <v>515</v>
      </c>
      <c r="H6" s="1126" t="s">
        <v>516</v>
      </c>
      <c r="I6" s="1126" t="s">
        <v>517</v>
      </c>
      <c r="J6" s="1126"/>
      <c r="K6" s="1096"/>
      <c r="L6" s="1096"/>
    </row>
    <row r="7" spans="1:12" ht="8.25" customHeight="1">
      <c r="A7" s="1092"/>
      <c r="B7" s="1092"/>
      <c r="C7" s="1094" t="s">
        <v>518</v>
      </c>
      <c r="D7" s="1094" t="s">
        <v>519</v>
      </c>
      <c r="E7" s="1094" t="s">
        <v>520</v>
      </c>
      <c r="F7" s="1094" t="s">
        <v>521</v>
      </c>
      <c r="G7" s="1126"/>
      <c r="H7" s="1126"/>
      <c r="I7" s="1126"/>
      <c r="J7" s="1126"/>
      <c r="K7" s="1096"/>
      <c r="L7" s="1096"/>
    </row>
    <row r="8" spans="1:12" ht="28.5" customHeight="1" thickBot="1">
      <c r="A8" s="1092"/>
      <c r="B8" s="1092"/>
      <c r="C8" s="1094"/>
      <c r="D8" s="1094"/>
      <c r="E8" s="1094"/>
      <c r="F8" s="1094"/>
      <c r="G8" s="758" t="s">
        <v>522</v>
      </c>
      <c r="H8" s="758" t="s">
        <v>523</v>
      </c>
      <c r="I8" s="758" t="s">
        <v>524</v>
      </c>
      <c r="J8" s="759" t="s">
        <v>525</v>
      </c>
      <c r="K8" s="1096"/>
      <c r="L8" s="1096"/>
    </row>
    <row r="9" spans="1:12" ht="17.25" customHeight="1">
      <c r="A9" s="1137" t="s">
        <v>52</v>
      </c>
      <c r="B9" s="1137"/>
      <c r="C9" s="275">
        <v>0</v>
      </c>
      <c r="D9" s="275">
        <v>0</v>
      </c>
      <c r="E9" s="275">
        <v>0</v>
      </c>
      <c r="F9" s="275">
        <v>0</v>
      </c>
      <c r="G9" s="456">
        <v>0</v>
      </c>
      <c r="H9" s="456">
        <v>0</v>
      </c>
      <c r="I9" s="456">
        <v>0</v>
      </c>
      <c r="J9" s="275">
        <v>0</v>
      </c>
      <c r="K9" s="1457" t="s">
        <v>671</v>
      </c>
      <c r="L9" s="1457"/>
    </row>
    <row r="10" spans="1:12" ht="17.25" customHeight="1">
      <c r="A10" s="1081" t="s">
        <v>53</v>
      </c>
      <c r="B10" s="1081"/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59" t="s">
        <v>302</v>
      </c>
      <c r="L10" s="1059"/>
    </row>
    <row r="11" spans="1:12" ht="17.25" customHeight="1">
      <c r="A11" s="1081" t="s">
        <v>54</v>
      </c>
      <c r="B11" s="1081"/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56" t="s">
        <v>184</v>
      </c>
      <c r="L11" s="1056"/>
    </row>
    <row r="12" spans="1:12" ht="17.25" customHeight="1">
      <c r="A12" s="1081" t="s">
        <v>55</v>
      </c>
      <c r="B12" s="1081"/>
      <c r="C12" s="102">
        <v>2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56" t="s">
        <v>185</v>
      </c>
      <c r="L12" s="1056"/>
    </row>
    <row r="13" spans="1:12" ht="17.25" customHeight="1">
      <c r="A13" s="1086" t="s">
        <v>295</v>
      </c>
      <c r="B13" s="764" t="s">
        <v>282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787" t="s">
        <v>306</v>
      </c>
      <c r="L13" s="1061" t="s">
        <v>173</v>
      </c>
    </row>
    <row r="14" spans="1:12" ht="17.25" customHeight="1">
      <c r="A14" s="1086"/>
      <c r="B14" s="764" t="s">
        <v>283</v>
      </c>
      <c r="C14" s="102">
        <v>1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787" t="s">
        <v>307</v>
      </c>
      <c r="L14" s="1061"/>
    </row>
    <row r="15" spans="1:12" ht="17.25" customHeight="1">
      <c r="A15" s="1086"/>
      <c r="B15" s="764" t="s">
        <v>284</v>
      </c>
      <c r="C15" s="102">
        <v>2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787" t="s">
        <v>308</v>
      </c>
      <c r="L15" s="1061"/>
    </row>
    <row r="16" spans="1:12" ht="17.25" customHeight="1">
      <c r="A16" s="1086"/>
      <c r="B16" s="764" t="s">
        <v>271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787" t="s">
        <v>309</v>
      </c>
      <c r="L16" s="1061"/>
    </row>
    <row r="17" spans="1:12" ht="17.25" customHeight="1">
      <c r="A17" s="1086"/>
      <c r="B17" s="764" t="s">
        <v>272</v>
      </c>
      <c r="C17" s="102">
        <v>2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787" t="s">
        <v>310</v>
      </c>
      <c r="L17" s="1061"/>
    </row>
    <row r="18" spans="1:12" ht="17.25" customHeight="1">
      <c r="A18" s="1086"/>
      <c r="B18" s="764" t="s">
        <v>267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787" t="s">
        <v>311</v>
      </c>
      <c r="L18" s="1061"/>
    </row>
    <row r="19" spans="1:12" ht="17.25" customHeight="1">
      <c r="A19" s="1081" t="s">
        <v>63</v>
      </c>
      <c r="B19" s="1081"/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56" t="s">
        <v>297</v>
      </c>
      <c r="L19" s="1056"/>
    </row>
    <row r="20" spans="1:12" ht="17.25" customHeight="1">
      <c r="A20" s="1081" t="s">
        <v>64</v>
      </c>
      <c r="B20" s="1081"/>
      <c r="C20" s="102">
        <v>0</v>
      </c>
      <c r="D20" s="102">
        <v>1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56" t="s">
        <v>186</v>
      </c>
      <c r="L20" s="1056"/>
    </row>
    <row r="21" spans="1:12" ht="17.25" customHeight="1">
      <c r="A21" s="1081" t="s">
        <v>65</v>
      </c>
      <c r="B21" s="1081"/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56" t="s">
        <v>187</v>
      </c>
      <c r="L21" s="1056"/>
    </row>
    <row r="22" spans="1:12" ht="17.25" customHeight="1">
      <c r="A22" s="1081" t="s">
        <v>66</v>
      </c>
      <c r="B22" s="1081"/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56" t="s">
        <v>303</v>
      </c>
      <c r="L22" s="1056"/>
    </row>
    <row r="23" spans="1:12" ht="17.25" customHeight="1">
      <c r="A23" s="1081" t="s">
        <v>134</v>
      </c>
      <c r="B23" s="1081"/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56" t="s">
        <v>304</v>
      </c>
      <c r="L23" s="1056"/>
    </row>
    <row r="24" spans="1:12" ht="17.25" customHeight="1">
      <c r="A24" s="1081" t="s">
        <v>68</v>
      </c>
      <c r="B24" s="1081"/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56" t="s">
        <v>305</v>
      </c>
      <c r="L24" s="1056"/>
    </row>
    <row r="25" spans="1:12" ht="17.25" customHeight="1">
      <c r="A25" s="1081" t="s">
        <v>69</v>
      </c>
      <c r="B25" s="1081"/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56" t="s">
        <v>191</v>
      </c>
      <c r="L25" s="1056"/>
    </row>
    <row r="26" spans="1:12" ht="17.25" customHeight="1">
      <c r="A26" s="1081" t="s">
        <v>70</v>
      </c>
      <c r="B26" s="1081"/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56" t="s">
        <v>192</v>
      </c>
      <c r="L26" s="1056"/>
    </row>
    <row r="27" spans="1:12" ht="17.25" customHeight="1">
      <c r="A27" s="1081" t="s">
        <v>71</v>
      </c>
      <c r="B27" s="1081"/>
      <c r="C27" s="102">
        <v>0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56" t="s">
        <v>193</v>
      </c>
      <c r="L27" s="1056"/>
    </row>
    <row r="28" spans="1:12" ht="17.25" customHeight="1" thickBot="1">
      <c r="A28" s="1212" t="s">
        <v>72</v>
      </c>
      <c r="B28" s="1212"/>
      <c r="C28" s="290">
        <v>0</v>
      </c>
      <c r="D28" s="290">
        <v>0</v>
      </c>
      <c r="E28" s="290">
        <v>0</v>
      </c>
      <c r="F28" s="290">
        <v>0</v>
      </c>
      <c r="G28" s="290">
        <v>0</v>
      </c>
      <c r="H28" s="290">
        <v>0</v>
      </c>
      <c r="I28" s="290">
        <v>0</v>
      </c>
      <c r="J28" s="290">
        <v>0</v>
      </c>
      <c r="K28" s="1185" t="s">
        <v>298</v>
      </c>
      <c r="L28" s="1185"/>
    </row>
    <row r="29" spans="1:12" ht="17.25" customHeight="1" thickBot="1">
      <c r="A29" s="1201" t="s">
        <v>32</v>
      </c>
      <c r="B29" s="1201"/>
      <c r="C29" s="772">
        <f>SUM(C9:C28)</f>
        <v>7</v>
      </c>
      <c r="D29" s="772">
        <f t="shared" ref="D29:J29" si="0">SUM(D9:D28)</f>
        <v>1</v>
      </c>
      <c r="E29" s="772">
        <f t="shared" si="0"/>
        <v>0</v>
      </c>
      <c r="F29" s="772">
        <f t="shared" si="0"/>
        <v>0</v>
      </c>
      <c r="G29" s="772">
        <f t="shared" si="0"/>
        <v>0</v>
      </c>
      <c r="H29" s="772">
        <f t="shared" si="0"/>
        <v>0</v>
      </c>
      <c r="I29" s="772">
        <f t="shared" si="0"/>
        <v>0</v>
      </c>
      <c r="J29" s="772">
        <f t="shared" si="0"/>
        <v>0</v>
      </c>
      <c r="K29" s="1187" t="s">
        <v>175</v>
      </c>
      <c r="L29" s="1187"/>
    </row>
    <row r="30" spans="1:12" ht="20.100000000000001" customHeight="1" thickTop="1">
      <c r="K30" s="459"/>
      <c r="L30" s="459"/>
    </row>
    <row r="31" spans="1:12" ht="20.100000000000001" customHeight="1">
      <c r="K31" s="459"/>
      <c r="L31" s="459"/>
    </row>
    <row r="32" spans="1:12" ht="20.100000000000001" customHeight="1">
      <c r="K32" s="459"/>
      <c r="L32" s="459"/>
    </row>
    <row r="33" spans="11:12" ht="20.100000000000001" customHeight="1">
      <c r="K33" s="459"/>
      <c r="L33" s="459"/>
    </row>
    <row r="34" spans="11:12" ht="20.100000000000001" customHeight="1">
      <c r="K34" s="459"/>
      <c r="L34" s="459"/>
    </row>
    <row r="35" spans="11:12">
      <c r="K35" s="459"/>
      <c r="L35" s="459"/>
    </row>
    <row r="36" spans="11:12">
      <c r="K36" s="459"/>
      <c r="L36" s="459"/>
    </row>
    <row r="37" spans="11:12">
      <c r="K37" s="459"/>
      <c r="L37" s="459"/>
    </row>
    <row r="38" spans="11:12">
      <c r="K38" s="459"/>
      <c r="L38" s="459"/>
    </row>
    <row r="39" spans="11:12">
      <c r="K39" s="459"/>
      <c r="L39" s="459"/>
    </row>
    <row r="40" spans="11:12">
      <c r="K40" s="459"/>
      <c r="L40" s="459"/>
    </row>
    <row r="41" spans="11:12">
      <c r="K41" s="459"/>
      <c r="L41" s="459"/>
    </row>
    <row r="42" spans="11:12">
      <c r="K42" s="459"/>
      <c r="L42" s="459"/>
    </row>
    <row r="43" spans="11:12">
      <c r="K43" s="459"/>
      <c r="L43" s="459"/>
    </row>
    <row r="44" spans="11:12">
      <c r="K44" s="459"/>
      <c r="L44" s="459"/>
    </row>
    <row r="45" spans="11:12">
      <c r="K45" s="459"/>
      <c r="L45" s="459"/>
    </row>
    <row r="46" spans="11:12">
      <c r="K46" s="459"/>
      <c r="L46" s="459"/>
    </row>
    <row r="47" spans="11:12">
      <c r="K47" s="459"/>
      <c r="L47" s="459"/>
    </row>
    <row r="48" spans="11:12">
      <c r="K48" s="459"/>
      <c r="L48" s="459"/>
    </row>
    <row r="49" spans="11:12">
      <c r="K49" s="459"/>
      <c r="L49" s="459"/>
    </row>
    <row r="50" spans="11:12">
      <c r="K50" s="459"/>
      <c r="L50" s="459"/>
    </row>
    <row r="51" spans="11:12">
      <c r="K51" s="459"/>
      <c r="L51" s="459"/>
    </row>
    <row r="115" spans="3:10">
      <c r="C115" s="168"/>
      <c r="D115" s="168"/>
      <c r="E115" s="168"/>
      <c r="F115" s="168"/>
      <c r="G115" s="168"/>
      <c r="H115" s="168"/>
      <c r="I115" s="168"/>
      <c r="J115" s="168"/>
    </row>
    <row r="116" spans="3:10">
      <c r="C116" s="168"/>
      <c r="D116" s="168"/>
      <c r="E116" s="168"/>
      <c r="F116" s="168"/>
      <c r="G116" s="168"/>
      <c r="H116" s="168"/>
      <c r="I116" s="168"/>
      <c r="J116" s="168"/>
    </row>
    <row r="117" spans="3:10">
      <c r="C117" s="168"/>
      <c r="D117" s="168"/>
      <c r="E117" s="168"/>
      <c r="F117" s="168"/>
      <c r="G117" s="168"/>
      <c r="H117" s="168"/>
      <c r="I117" s="168"/>
      <c r="J117" s="168"/>
    </row>
    <row r="118" spans="3:10">
      <c r="C118" s="168"/>
      <c r="D118" s="168"/>
      <c r="E118" s="168"/>
      <c r="F118" s="168"/>
      <c r="G118" s="168"/>
      <c r="H118" s="168"/>
      <c r="I118" s="168"/>
      <c r="J118" s="168"/>
    </row>
  </sheetData>
  <mergeCells count="52">
    <mergeCell ref="A3:D3"/>
    <mergeCell ref="E7:E8"/>
    <mergeCell ref="C7:C8"/>
    <mergeCell ref="D7:D8"/>
    <mergeCell ref="F7:F8"/>
    <mergeCell ref="J4:J7"/>
    <mergeCell ref="J3:L3"/>
    <mergeCell ref="A1:L1"/>
    <mergeCell ref="A2:L2"/>
    <mergeCell ref="A10:B10"/>
    <mergeCell ref="K10:L10"/>
    <mergeCell ref="G5:I5"/>
    <mergeCell ref="G6:G7"/>
    <mergeCell ref="A4:B8"/>
    <mergeCell ref="C4:C6"/>
    <mergeCell ref="D4:D6"/>
    <mergeCell ref="E4:E6"/>
    <mergeCell ref="A9:B9"/>
    <mergeCell ref="F4:F6"/>
    <mergeCell ref="G4:I4"/>
    <mergeCell ref="H6:H7"/>
    <mergeCell ref="I6:I7"/>
    <mergeCell ref="A26:B26"/>
    <mergeCell ref="A25:B25"/>
    <mergeCell ref="A24:B24"/>
    <mergeCell ref="A23:B23"/>
    <mergeCell ref="A22:B22"/>
    <mergeCell ref="A11:B11"/>
    <mergeCell ref="A21:B21"/>
    <mergeCell ref="A12:B12"/>
    <mergeCell ref="A19:B19"/>
    <mergeCell ref="A20:B20"/>
    <mergeCell ref="A13:A18"/>
    <mergeCell ref="A29:B29"/>
    <mergeCell ref="K29:L29"/>
    <mergeCell ref="A28:B28"/>
    <mergeCell ref="K28:L28"/>
    <mergeCell ref="A27:B27"/>
    <mergeCell ref="K27:L27"/>
    <mergeCell ref="K24:L24"/>
    <mergeCell ref="K12:L12"/>
    <mergeCell ref="K25:L25"/>
    <mergeCell ref="K26:L26"/>
    <mergeCell ref="K4:L8"/>
    <mergeCell ref="K9:L9"/>
    <mergeCell ref="K19:L19"/>
    <mergeCell ref="K20:L20"/>
    <mergeCell ref="L13:L18"/>
    <mergeCell ref="K11:L11"/>
    <mergeCell ref="K21:L21"/>
    <mergeCell ref="K22:L22"/>
    <mergeCell ref="K23:L23"/>
  </mergeCells>
  <printOptions horizontalCentered="1"/>
  <pageMargins left="1" right="1" top="1" bottom="1" header="1" footer="1"/>
  <pageSetup paperSize="9" scale="80" firstPageNumber="64" orientation="landscape" useFirstPageNumber="1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S121"/>
  <sheetViews>
    <sheetView rightToLeft="1" view="pageBreakPreview" topLeftCell="R3" zoomScale="80" zoomScaleSheetLayoutView="80" workbookViewId="0">
      <selection activeCell="AO4" sqref="AO4:AO8"/>
    </sheetView>
  </sheetViews>
  <sheetFormatPr defaultRowHeight="12.75"/>
  <cols>
    <col min="1" max="1" width="5.42578125" style="91" customWidth="1"/>
    <col min="2" max="2" width="12.7109375" style="91" customWidth="1"/>
    <col min="3" max="3" width="12" style="91" customWidth="1"/>
    <col min="4" max="4" width="8.140625" style="91" customWidth="1"/>
    <col min="5" max="5" width="10.140625" style="91" customWidth="1"/>
    <col min="6" max="6" width="8.7109375" style="91" customWidth="1"/>
    <col min="7" max="7" width="6.85546875" style="91" customWidth="1"/>
    <col min="8" max="8" width="4.7109375" style="91" customWidth="1"/>
    <col min="9" max="9" width="4.42578125" style="91" customWidth="1"/>
    <col min="10" max="10" width="8.7109375" style="91" customWidth="1"/>
    <col min="11" max="11" width="7.42578125" style="91" customWidth="1"/>
    <col min="12" max="12" width="10.42578125" style="91" customWidth="1"/>
    <col min="13" max="13" width="9" style="91" customWidth="1"/>
    <col min="14" max="14" width="7.140625" style="91" customWidth="1"/>
    <col min="15" max="15" width="6.85546875" style="91" customWidth="1"/>
    <col min="16" max="16" width="9.140625" style="91" customWidth="1"/>
    <col min="17" max="17" width="8.28515625" style="91" customWidth="1"/>
    <col min="18" max="18" width="6.85546875" style="91" customWidth="1"/>
    <col min="19" max="19" width="6.7109375" style="91" customWidth="1"/>
    <col min="20" max="20" width="7.28515625" style="91" customWidth="1"/>
    <col min="21" max="21" width="6.85546875" style="91" customWidth="1"/>
    <col min="22" max="22" width="9.7109375" style="91" customWidth="1"/>
    <col min="23" max="23" width="17.5703125" style="91" customWidth="1"/>
    <col min="24" max="24" width="5.85546875" style="91" customWidth="1"/>
    <col min="25" max="25" width="3.85546875" style="91" customWidth="1"/>
    <col min="26" max="26" width="10.7109375" style="91" customWidth="1"/>
    <col min="27" max="27" width="8.42578125" style="91" customWidth="1"/>
    <col min="28" max="28" width="10" style="91" customWidth="1"/>
    <col min="29" max="29" width="8.42578125" style="91" customWidth="1"/>
    <col min="30" max="30" width="12.42578125" style="91" customWidth="1"/>
    <col min="31" max="31" width="11.28515625" style="91" customWidth="1"/>
    <col min="32" max="32" width="9.85546875" style="91" customWidth="1"/>
    <col min="33" max="33" width="7.5703125" style="91" customWidth="1"/>
    <col min="34" max="34" width="7" style="91" customWidth="1"/>
    <col min="35" max="36" width="7.5703125" style="91" customWidth="1"/>
    <col min="37" max="38" width="6.5703125" style="91" customWidth="1"/>
    <col min="39" max="39" width="7.5703125" style="91" customWidth="1"/>
    <col min="40" max="40" width="12.5703125" style="326" customWidth="1"/>
    <col min="41" max="41" width="14" style="326" customWidth="1"/>
    <col min="42" max="42" width="11.7109375" style="326" customWidth="1"/>
    <col min="43" max="43" width="9.7109375" style="326" customWidth="1"/>
    <col min="44" max="44" width="14.7109375" style="91" customWidth="1"/>
    <col min="45" max="45" width="5.5703125" style="91" customWidth="1"/>
    <col min="46" max="16384" width="9.140625" style="91"/>
  </cols>
  <sheetData>
    <row r="1" spans="1:45" ht="24" customHeight="1">
      <c r="A1" s="1138" t="s">
        <v>1353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138"/>
      <c r="AN1" s="91"/>
      <c r="AO1" s="91"/>
      <c r="AP1" s="91"/>
      <c r="AQ1" s="91"/>
    </row>
    <row r="2" spans="1:45" ht="21" customHeight="1">
      <c r="A2" s="1099" t="s">
        <v>1354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</row>
    <row r="3" spans="1:45" s="136" customFormat="1" ht="21.75" customHeight="1" thickBot="1">
      <c r="A3" s="1115" t="s">
        <v>1364</v>
      </c>
      <c r="B3" s="1115"/>
      <c r="C3" s="75"/>
      <c r="D3" s="75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101" t="s">
        <v>1365</v>
      </c>
      <c r="X3" s="1101"/>
      <c r="Y3" s="1115" t="s">
        <v>1366</v>
      </c>
      <c r="Z3" s="1115"/>
      <c r="AA3" s="1115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101" t="s">
        <v>1367</v>
      </c>
      <c r="AR3" s="1101"/>
      <c r="AS3" s="1101"/>
    </row>
    <row r="4" spans="1:45" s="131" customFormat="1" ht="23.25" customHeight="1" thickTop="1">
      <c r="A4" s="1231" t="s">
        <v>40</v>
      </c>
      <c r="B4" s="1231"/>
      <c r="C4" s="1229" t="s">
        <v>526</v>
      </c>
      <c r="D4" s="1229"/>
      <c r="E4" s="1229"/>
      <c r="F4" s="1229"/>
      <c r="G4" s="1229"/>
      <c r="H4" s="1229" t="s">
        <v>527</v>
      </c>
      <c r="I4" s="1229"/>
      <c r="J4" s="1229"/>
      <c r="K4" s="1229"/>
      <c r="L4" s="1102" t="s">
        <v>528</v>
      </c>
      <c r="M4" s="1102"/>
      <c r="N4" s="1102"/>
      <c r="O4" s="1102"/>
      <c r="P4" s="1102" t="s">
        <v>529</v>
      </c>
      <c r="Q4" s="1102"/>
      <c r="R4" s="1102"/>
      <c r="S4" s="1427" t="s">
        <v>727</v>
      </c>
      <c r="T4" s="1427"/>
      <c r="U4" s="1427"/>
      <c r="V4" s="1427"/>
      <c r="W4" s="1072" t="s">
        <v>174</v>
      </c>
      <c r="X4" s="1072"/>
      <c r="Y4" s="1231" t="s">
        <v>40</v>
      </c>
      <c r="Z4" s="1231"/>
      <c r="AA4" s="1427" t="s">
        <v>567</v>
      </c>
      <c r="AB4" s="1427"/>
      <c r="AC4" s="1427"/>
      <c r="AD4" s="1427"/>
      <c r="AE4" s="1427"/>
      <c r="AF4" s="1427"/>
      <c r="AG4" s="1427"/>
      <c r="AH4" s="1430" t="s">
        <v>566</v>
      </c>
      <c r="AI4" s="1430"/>
      <c r="AJ4" s="1430"/>
      <c r="AK4" s="1430"/>
      <c r="AL4" s="1430"/>
      <c r="AM4" s="1430"/>
      <c r="AN4" s="1218" t="s">
        <v>532</v>
      </c>
      <c r="AO4" s="1218" t="s">
        <v>531</v>
      </c>
      <c r="AP4" s="1218" t="s">
        <v>533</v>
      </c>
      <c r="AQ4" s="1218" t="s">
        <v>534</v>
      </c>
      <c r="AR4" s="1074" t="s">
        <v>174</v>
      </c>
      <c r="AS4" s="1074"/>
    </row>
    <row r="5" spans="1:45" s="131" customFormat="1" ht="26.25" customHeight="1">
      <c r="A5" s="1138"/>
      <c r="B5" s="1138"/>
      <c r="C5" s="1220" t="s">
        <v>535</v>
      </c>
      <c r="D5" s="1220"/>
      <c r="E5" s="1220"/>
      <c r="F5" s="1220"/>
      <c r="G5" s="1220"/>
      <c r="H5" s="1094" t="s">
        <v>536</v>
      </c>
      <c r="I5" s="1094"/>
      <c r="J5" s="1094"/>
      <c r="K5" s="1094"/>
      <c r="L5" s="1094" t="s">
        <v>537</v>
      </c>
      <c r="M5" s="1094"/>
      <c r="N5" s="1094"/>
      <c r="O5" s="1094"/>
      <c r="P5" s="1094" t="s">
        <v>538</v>
      </c>
      <c r="Q5" s="1094"/>
      <c r="R5" s="1094"/>
      <c r="S5" s="1094" t="s">
        <v>568</v>
      </c>
      <c r="T5" s="1094"/>
      <c r="U5" s="1094"/>
      <c r="V5" s="1094"/>
      <c r="W5" s="1092"/>
      <c r="X5" s="1092"/>
      <c r="Y5" s="1138"/>
      <c r="Z5" s="1138"/>
      <c r="AA5" s="1094" t="s">
        <v>570</v>
      </c>
      <c r="AB5" s="1094"/>
      <c r="AC5" s="1094"/>
      <c r="AD5" s="1094"/>
      <c r="AE5" s="1094"/>
      <c r="AF5" s="1094"/>
      <c r="AG5" s="1094"/>
      <c r="AH5" s="1094" t="s">
        <v>569</v>
      </c>
      <c r="AI5" s="1094"/>
      <c r="AJ5" s="1094"/>
      <c r="AK5" s="1094"/>
      <c r="AL5" s="1094"/>
      <c r="AM5" s="1094"/>
      <c r="AN5" s="1227"/>
      <c r="AO5" s="1227"/>
      <c r="AP5" s="1227"/>
      <c r="AQ5" s="1227"/>
      <c r="AR5" s="1096"/>
      <c r="AS5" s="1096"/>
    </row>
    <row r="6" spans="1:45" s="131" customFormat="1" ht="20.25" customHeight="1">
      <c r="A6" s="1138"/>
      <c r="B6" s="1138"/>
      <c r="C6" s="1126" t="s">
        <v>539</v>
      </c>
      <c r="D6" s="1126"/>
      <c r="E6" s="1320" t="s">
        <v>540</v>
      </c>
      <c r="F6" s="1320" t="s">
        <v>771</v>
      </c>
      <c r="G6" s="1216" t="s">
        <v>32</v>
      </c>
      <c r="H6" s="1316" t="s">
        <v>541</v>
      </c>
      <c r="I6" s="1320" t="s">
        <v>542</v>
      </c>
      <c r="J6" s="1316" t="s">
        <v>543</v>
      </c>
      <c r="K6" s="1216" t="s">
        <v>32</v>
      </c>
      <c r="L6" s="1316" t="s">
        <v>544</v>
      </c>
      <c r="M6" s="1319" t="s">
        <v>545</v>
      </c>
      <c r="N6" s="1316" t="s">
        <v>546</v>
      </c>
      <c r="O6" s="1216" t="s">
        <v>32</v>
      </c>
      <c r="P6" s="1316" t="s">
        <v>547</v>
      </c>
      <c r="Q6" s="1320" t="s">
        <v>548</v>
      </c>
      <c r="R6" s="1216" t="s">
        <v>32</v>
      </c>
      <c r="S6" s="1428" t="s">
        <v>571</v>
      </c>
      <c r="T6" s="1428" t="s">
        <v>572</v>
      </c>
      <c r="U6" s="1428" t="s">
        <v>573</v>
      </c>
      <c r="V6" s="1216" t="s">
        <v>32</v>
      </c>
      <c r="W6" s="1092"/>
      <c r="X6" s="1092"/>
      <c r="Y6" s="1138"/>
      <c r="Z6" s="1138"/>
      <c r="AA6" s="1323" t="s">
        <v>579</v>
      </c>
      <c r="AB6" s="1323" t="s">
        <v>583</v>
      </c>
      <c r="AC6" s="1323" t="s">
        <v>582</v>
      </c>
      <c r="AD6" s="1323" t="s">
        <v>580</v>
      </c>
      <c r="AE6" s="1323" t="s">
        <v>581</v>
      </c>
      <c r="AF6" s="1323" t="s">
        <v>424</v>
      </c>
      <c r="AG6" s="1323" t="s">
        <v>32</v>
      </c>
      <c r="AH6" s="1323" t="s">
        <v>574</v>
      </c>
      <c r="AI6" s="1323" t="s">
        <v>575</v>
      </c>
      <c r="AJ6" s="1323" t="s">
        <v>576</v>
      </c>
      <c r="AK6" s="1323" t="s">
        <v>577</v>
      </c>
      <c r="AL6" s="1323" t="s">
        <v>578</v>
      </c>
      <c r="AM6" s="1323" t="s">
        <v>32</v>
      </c>
      <c r="AN6" s="1227"/>
      <c r="AO6" s="1227"/>
      <c r="AP6" s="1227"/>
      <c r="AQ6" s="1227"/>
      <c r="AR6" s="1096"/>
      <c r="AS6" s="1096"/>
    </row>
    <row r="7" spans="1:45" s="131" customFormat="1" ht="21" customHeight="1">
      <c r="A7" s="1138"/>
      <c r="B7" s="1138"/>
      <c r="C7" s="1126" t="s">
        <v>550</v>
      </c>
      <c r="D7" s="1126"/>
      <c r="E7" s="1321"/>
      <c r="F7" s="1320"/>
      <c r="G7" s="1216"/>
      <c r="H7" s="1317"/>
      <c r="I7" s="1321"/>
      <c r="J7" s="1317"/>
      <c r="K7" s="1216"/>
      <c r="L7" s="1317"/>
      <c r="M7" s="1319"/>
      <c r="N7" s="1317"/>
      <c r="O7" s="1216"/>
      <c r="P7" s="1317"/>
      <c r="Q7" s="1321"/>
      <c r="R7" s="1216"/>
      <c r="S7" s="1428"/>
      <c r="T7" s="1428"/>
      <c r="U7" s="1428"/>
      <c r="V7" s="1216"/>
      <c r="W7" s="1092"/>
      <c r="X7" s="1092"/>
      <c r="Y7" s="1138"/>
      <c r="Z7" s="1138"/>
      <c r="AA7" s="1323"/>
      <c r="AB7" s="1323"/>
      <c r="AC7" s="1323"/>
      <c r="AD7" s="1323"/>
      <c r="AE7" s="1323"/>
      <c r="AF7" s="1323"/>
      <c r="AG7" s="1323"/>
      <c r="AH7" s="1323"/>
      <c r="AI7" s="1323" t="s">
        <v>575</v>
      </c>
      <c r="AJ7" s="1323" t="s">
        <v>576</v>
      </c>
      <c r="AK7" s="1323" t="s">
        <v>577</v>
      </c>
      <c r="AL7" s="1323" t="s">
        <v>578</v>
      </c>
      <c r="AM7" s="1323"/>
      <c r="AN7" s="1227"/>
      <c r="AO7" s="1227"/>
      <c r="AP7" s="1227"/>
      <c r="AQ7" s="1227"/>
      <c r="AR7" s="1096"/>
      <c r="AS7" s="1096"/>
    </row>
    <row r="8" spans="1:45" s="131" customFormat="1" ht="36" customHeight="1">
      <c r="A8" s="1138"/>
      <c r="B8" s="1138"/>
      <c r="C8" s="322" t="s">
        <v>551</v>
      </c>
      <c r="D8" s="322" t="s">
        <v>552</v>
      </c>
      <c r="E8" s="1322"/>
      <c r="F8" s="1216"/>
      <c r="G8" s="1216"/>
      <c r="H8" s="1318"/>
      <c r="I8" s="1322"/>
      <c r="J8" s="1318"/>
      <c r="K8" s="1216"/>
      <c r="L8" s="1318"/>
      <c r="M8" s="1227"/>
      <c r="N8" s="1318"/>
      <c r="O8" s="1216"/>
      <c r="P8" s="1318"/>
      <c r="Q8" s="1322"/>
      <c r="R8" s="1216"/>
      <c r="S8" s="1428"/>
      <c r="T8" s="1428"/>
      <c r="U8" s="1428"/>
      <c r="V8" s="1216"/>
      <c r="W8" s="1092"/>
      <c r="X8" s="1092"/>
      <c r="Y8" s="1138"/>
      <c r="Z8" s="1138"/>
      <c r="AA8" s="1323"/>
      <c r="AB8" s="1323"/>
      <c r="AC8" s="1323"/>
      <c r="AD8" s="1323"/>
      <c r="AE8" s="1323"/>
      <c r="AF8" s="1323"/>
      <c r="AG8" s="1323"/>
      <c r="AH8" s="1323"/>
      <c r="AI8" s="1323"/>
      <c r="AJ8" s="1323"/>
      <c r="AK8" s="1323"/>
      <c r="AL8" s="1323"/>
      <c r="AM8" s="1323"/>
      <c r="AN8" s="1227"/>
      <c r="AO8" s="1227"/>
      <c r="AP8" s="1227"/>
      <c r="AQ8" s="1227"/>
      <c r="AR8" s="1096"/>
      <c r="AS8" s="1096"/>
    </row>
    <row r="9" spans="1:45" s="131" customFormat="1" ht="61.5" customHeight="1" thickBot="1">
      <c r="A9" s="1138"/>
      <c r="B9" s="1138"/>
      <c r="C9" s="773" t="s">
        <v>554</v>
      </c>
      <c r="D9" s="773" t="s">
        <v>555</v>
      </c>
      <c r="E9" s="773" t="s">
        <v>556</v>
      </c>
      <c r="F9" s="773" t="s">
        <v>1314</v>
      </c>
      <c r="G9" s="773" t="s">
        <v>175</v>
      </c>
      <c r="H9" s="773">
        <v>1</v>
      </c>
      <c r="I9" s="773">
        <v>2</v>
      </c>
      <c r="J9" s="773" t="s">
        <v>557</v>
      </c>
      <c r="K9" s="773" t="s">
        <v>175</v>
      </c>
      <c r="L9" s="773" t="s">
        <v>558</v>
      </c>
      <c r="M9" s="773" t="s">
        <v>553</v>
      </c>
      <c r="N9" s="773" t="s">
        <v>559</v>
      </c>
      <c r="O9" s="773" t="s">
        <v>175</v>
      </c>
      <c r="P9" s="773" t="s">
        <v>560</v>
      </c>
      <c r="Q9" s="773" t="s">
        <v>561</v>
      </c>
      <c r="R9" s="773" t="s">
        <v>175</v>
      </c>
      <c r="S9" s="853" t="s">
        <v>584</v>
      </c>
      <c r="T9" s="853" t="s">
        <v>585</v>
      </c>
      <c r="U9" s="853" t="s">
        <v>586</v>
      </c>
      <c r="V9" s="618" t="s">
        <v>175</v>
      </c>
      <c r="W9" s="1092"/>
      <c r="X9" s="1092"/>
      <c r="Y9" s="1138"/>
      <c r="Z9" s="1138"/>
      <c r="AA9" s="773" t="s">
        <v>592</v>
      </c>
      <c r="AB9" s="773" t="s">
        <v>596</v>
      </c>
      <c r="AC9" s="773" t="s">
        <v>595</v>
      </c>
      <c r="AD9" s="773" t="s">
        <v>593</v>
      </c>
      <c r="AE9" s="773" t="s">
        <v>594</v>
      </c>
      <c r="AF9" s="773" t="s">
        <v>431</v>
      </c>
      <c r="AG9" s="773" t="s">
        <v>175</v>
      </c>
      <c r="AH9" s="880" t="s">
        <v>587</v>
      </c>
      <c r="AI9" s="881" t="s">
        <v>588</v>
      </c>
      <c r="AJ9" s="880" t="s">
        <v>589</v>
      </c>
      <c r="AK9" s="881" t="s">
        <v>590</v>
      </c>
      <c r="AL9" s="880" t="s">
        <v>591</v>
      </c>
      <c r="AM9" s="882" t="s">
        <v>175</v>
      </c>
      <c r="AN9" s="773" t="s">
        <v>563</v>
      </c>
      <c r="AO9" s="773" t="s">
        <v>562</v>
      </c>
      <c r="AP9" s="773" t="s">
        <v>564</v>
      </c>
      <c r="AQ9" s="773" t="s">
        <v>565</v>
      </c>
      <c r="AR9" s="1096"/>
      <c r="AS9" s="1096"/>
    </row>
    <row r="10" spans="1:45" ht="21.75" customHeight="1">
      <c r="A10" s="1429" t="s">
        <v>52</v>
      </c>
      <c r="B10" s="1429"/>
      <c r="C10" s="288">
        <v>0</v>
      </c>
      <c r="D10" s="288">
        <v>0</v>
      </c>
      <c r="E10" s="288">
        <v>0</v>
      </c>
      <c r="F10" s="288"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0</v>
      </c>
      <c r="M10" s="288">
        <v>0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1058" t="s">
        <v>671</v>
      </c>
      <c r="X10" s="1058"/>
      <c r="Y10" s="1429" t="s">
        <v>52</v>
      </c>
      <c r="Z10" s="1429"/>
      <c r="AA10" s="288">
        <v>0</v>
      </c>
      <c r="AB10" s="288">
        <v>0</v>
      </c>
      <c r="AC10" s="288">
        <v>0</v>
      </c>
      <c r="AD10" s="288">
        <v>0</v>
      </c>
      <c r="AE10" s="288">
        <v>0</v>
      </c>
      <c r="AF10" s="288">
        <v>0</v>
      </c>
      <c r="AG10" s="288">
        <v>0</v>
      </c>
      <c r="AH10" s="288">
        <v>0</v>
      </c>
      <c r="AI10" s="288">
        <v>0</v>
      </c>
      <c r="AJ10" s="288">
        <v>0</v>
      </c>
      <c r="AK10" s="288">
        <v>0</v>
      </c>
      <c r="AL10" s="288">
        <v>0</v>
      </c>
      <c r="AM10" s="288">
        <f>SUM(AH10:AL10)</f>
        <v>0</v>
      </c>
      <c r="AN10" s="288">
        <v>0</v>
      </c>
      <c r="AO10" s="288">
        <v>0</v>
      </c>
      <c r="AP10" s="288">
        <v>0</v>
      </c>
      <c r="AQ10" s="288">
        <v>0</v>
      </c>
      <c r="AR10" s="1210" t="s">
        <v>671</v>
      </c>
      <c r="AS10" s="1210"/>
    </row>
    <row r="11" spans="1:45" s="244" customFormat="1" ht="21.75" customHeight="1">
      <c r="A11" s="1223" t="s">
        <v>53</v>
      </c>
      <c r="B11" s="1223"/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1059" t="s">
        <v>302</v>
      </c>
      <c r="X11" s="1059"/>
      <c r="Y11" s="1223" t="s">
        <v>53</v>
      </c>
      <c r="Z11" s="1223"/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  <c r="AI11" s="78">
        <v>0</v>
      </c>
      <c r="AJ11" s="78">
        <v>0</v>
      </c>
      <c r="AK11" s="78">
        <v>0</v>
      </c>
      <c r="AL11" s="78">
        <v>0</v>
      </c>
      <c r="AM11" s="78">
        <f t="shared" ref="AM11:AM29" si="0">SUM(AH11:AL11)</f>
        <v>0</v>
      </c>
      <c r="AN11" s="78">
        <v>0</v>
      </c>
      <c r="AO11" s="78">
        <v>0</v>
      </c>
      <c r="AP11" s="78">
        <v>0</v>
      </c>
      <c r="AQ11" s="78">
        <v>0</v>
      </c>
      <c r="AR11" s="1059" t="s">
        <v>302</v>
      </c>
      <c r="AS11" s="1059"/>
    </row>
    <row r="12" spans="1:45" s="244" customFormat="1" ht="21.75" customHeight="1">
      <c r="A12" s="1223" t="s">
        <v>54</v>
      </c>
      <c r="B12" s="1223"/>
      <c r="C12" s="78">
        <v>0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v>0</v>
      </c>
      <c r="U12" s="78">
        <v>0</v>
      </c>
      <c r="V12" s="78">
        <v>0</v>
      </c>
      <c r="W12" s="1056" t="s">
        <v>184</v>
      </c>
      <c r="X12" s="1056"/>
      <c r="Y12" s="1223" t="s">
        <v>54</v>
      </c>
      <c r="Z12" s="1223"/>
      <c r="AA12" s="78">
        <v>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0</v>
      </c>
      <c r="AH12" s="78">
        <v>0</v>
      </c>
      <c r="AI12" s="78">
        <v>0</v>
      </c>
      <c r="AJ12" s="78">
        <v>0</v>
      </c>
      <c r="AK12" s="78">
        <v>0</v>
      </c>
      <c r="AL12" s="78">
        <v>0</v>
      </c>
      <c r="AM12" s="78">
        <f t="shared" si="0"/>
        <v>0</v>
      </c>
      <c r="AN12" s="78">
        <v>0</v>
      </c>
      <c r="AO12" s="78">
        <v>0</v>
      </c>
      <c r="AP12" s="78">
        <v>0</v>
      </c>
      <c r="AQ12" s="78">
        <v>0</v>
      </c>
      <c r="AR12" s="1056" t="s">
        <v>184</v>
      </c>
      <c r="AS12" s="1056"/>
    </row>
    <row r="13" spans="1:45" s="244" customFormat="1" ht="21.75" customHeight="1">
      <c r="A13" s="1223" t="s">
        <v>55</v>
      </c>
      <c r="B13" s="1223"/>
      <c r="C13" s="78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78">
        <v>0</v>
      </c>
      <c r="T13" s="78">
        <v>0</v>
      </c>
      <c r="U13" s="78">
        <v>0</v>
      </c>
      <c r="V13" s="78">
        <v>0</v>
      </c>
      <c r="W13" s="1056" t="s">
        <v>185</v>
      </c>
      <c r="X13" s="1056"/>
      <c r="Y13" s="1223" t="s">
        <v>55</v>
      </c>
      <c r="Z13" s="1223"/>
      <c r="AA13" s="78">
        <v>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v>0</v>
      </c>
      <c r="AH13" s="78">
        <v>0</v>
      </c>
      <c r="AI13" s="78">
        <v>0</v>
      </c>
      <c r="AJ13" s="78">
        <v>0</v>
      </c>
      <c r="AK13" s="78">
        <v>0</v>
      </c>
      <c r="AL13" s="78">
        <v>0</v>
      </c>
      <c r="AM13" s="78">
        <f t="shared" si="0"/>
        <v>0</v>
      </c>
      <c r="AN13" s="78">
        <v>0</v>
      </c>
      <c r="AO13" s="78">
        <v>0</v>
      </c>
      <c r="AP13" s="78">
        <v>0</v>
      </c>
      <c r="AQ13" s="78">
        <v>0</v>
      </c>
      <c r="AR13" s="1056" t="s">
        <v>185</v>
      </c>
      <c r="AS13" s="1056"/>
    </row>
    <row r="14" spans="1:45" s="244" customFormat="1" ht="21.75" customHeight="1">
      <c r="A14" s="1086" t="s">
        <v>299</v>
      </c>
      <c r="B14" s="433" t="s">
        <v>282</v>
      </c>
      <c r="C14" s="78">
        <v>0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v>0</v>
      </c>
      <c r="T14" s="78">
        <v>0</v>
      </c>
      <c r="U14" s="78">
        <v>0</v>
      </c>
      <c r="V14" s="78">
        <v>0</v>
      </c>
      <c r="W14" s="787" t="s">
        <v>306</v>
      </c>
      <c r="X14" s="1061" t="s">
        <v>173</v>
      </c>
      <c r="Y14" s="1086" t="s">
        <v>299</v>
      </c>
      <c r="Z14" s="433" t="s">
        <v>282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8">
        <v>0</v>
      </c>
      <c r="AL14" s="78">
        <v>0</v>
      </c>
      <c r="AM14" s="78">
        <f t="shared" si="0"/>
        <v>0</v>
      </c>
      <c r="AN14" s="78">
        <v>0</v>
      </c>
      <c r="AO14" s="78">
        <v>0</v>
      </c>
      <c r="AP14" s="78">
        <v>0</v>
      </c>
      <c r="AQ14" s="78">
        <v>0</v>
      </c>
      <c r="AR14" s="787" t="s">
        <v>306</v>
      </c>
      <c r="AS14" s="1087" t="s">
        <v>173</v>
      </c>
    </row>
    <row r="15" spans="1:45" s="244" customFormat="1" ht="21.75" customHeight="1">
      <c r="A15" s="1086"/>
      <c r="B15" s="433" t="s">
        <v>283</v>
      </c>
      <c r="C15" s="78">
        <v>0</v>
      </c>
      <c r="D15" s="78">
        <v>1</v>
      </c>
      <c r="E15" s="78">
        <v>0</v>
      </c>
      <c r="F15" s="78">
        <v>0</v>
      </c>
      <c r="G15" s="78">
        <v>1</v>
      </c>
      <c r="H15" s="78">
        <v>1</v>
      </c>
      <c r="I15" s="78">
        <v>0</v>
      </c>
      <c r="J15" s="78">
        <v>0</v>
      </c>
      <c r="K15" s="78">
        <v>1</v>
      </c>
      <c r="L15" s="78">
        <v>1</v>
      </c>
      <c r="M15" s="78">
        <v>0</v>
      </c>
      <c r="N15" s="78">
        <v>0</v>
      </c>
      <c r="O15" s="78">
        <v>1</v>
      </c>
      <c r="P15" s="78">
        <v>1</v>
      </c>
      <c r="Q15" s="78">
        <v>0</v>
      </c>
      <c r="R15" s="78">
        <v>1</v>
      </c>
      <c r="S15" s="78">
        <v>0</v>
      </c>
      <c r="T15" s="78">
        <v>1</v>
      </c>
      <c r="U15" s="78">
        <v>0</v>
      </c>
      <c r="V15" s="78">
        <v>1</v>
      </c>
      <c r="W15" s="787" t="s">
        <v>307</v>
      </c>
      <c r="X15" s="1061"/>
      <c r="Y15" s="1086"/>
      <c r="Z15" s="433" t="s">
        <v>283</v>
      </c>
      <c r="AA15" s="78">
        <v>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v>1</v>
      </c>
      <c r="AH15" s="78">
        <v>1</v>
      </c>
      <c r="AI15" s="78">
        <v>0</v>
      </c>
      <c r="AJ15" s="78">
        <v>0</v>
      </c>
      <c r="AK15" s="78">
        <v>0</v>
      </c>
      <c r="AL15" s="78">
        <v>0</v>
      </c>
      <c r="AM15" s="78">
        <f t="shared" si="0"/>
        <v>1</v>
      </c>
      <c r="AN15" s="78">
        <v>1</v>
      </c>
      <c r="AO15" s="78">
        <v>1</v>
      </c>
      <c r="AP15" s="78">
        <v>1</v>
      </c>
      <c r="AQ15" s="78">
        <v>1</v>
      </c>
      <c r="AR15" s="787" t="s">
        <v>307</v>
      </c>
      <c r="AS15" s="1088"/>
    </row>
    <row r="16" spans="1:45" s="244" customFormat="1" ht="21.75" customHeight="1">
      <c r="A16" s="1086"/>
      <c r="B16" s="433" t="s">
        <v>284</v>
      </c>
      <c r="C16" s="78">
        <v>0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0</v>
      </c>
      <c r="Q16" s="78">
        <v>0</v>
      </c>
      <c r="R16" s="78">
        <v>0</v>
      </c>
      <c r="S16" s="78">
        <v>0</v>
      </c>
      <c r="T16" s="78">
        <v>0</v>
      </c>
      <c r="U16" s="78">
        <v>0</v>
      </c>
      <c r="V16" s="78">
        <v>0</v>
      </c>
      <c r="W16" s="787" t="s">
        <v>308</v>
      </c>
      <c r="X16" s="1061"/>
      <c r="Y16" s="1086"/>
      <c r="Z16" s="433" t="s">
        <v>284</v>
      </c>
      <c r="AA16" s="78">
        <v>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v>0</v>
      </c>
      <c r="AH16" s="78">
        <v>0</v>
      </c>
      <c r="AI16" s="78">
        <v>0</v>
      </c>
      <c r="AJ16" s="78">
        <v>0</v>
      </c>
      <c r="AK16" s="78">
        <v>0</v>
      </c>
      <c r="AL16" s="78">
        <v>0</v>
      </c>
      <c r="AM16" s="78">
        <f t="shared" si="0"/>
        <v>0</v>
      </c>
      <c r="AN16" s="78">
        <v>0</v>
      </c>
      <c r="AO16" s="78">
        <v>0</v>
      </c>
      <c r="AP16" s="78">
        <v>0</v>
      </c>
      <c r="AQ16" s="78">
        <v>0</v>
      </c>
      <c r="AR16" s="787" t="s">
        <v>308</v>
      </c>
      <c r="AS16" s="1088"/>
    </row>
    <row r="17" spans="1:45" s="244" customFormat="1" ht="21.75" customHeight="1">
      <c r="A17" s="1086"/>
      <c r="B17" s="433" t="s">
        <v>279</v>
      </c>
      <c r="C17" s="78">
        <v>0</v>
      </c>
      <c r="D17" s="78">
        <v>0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78">
        <v>0</v>
      </c>
      <c r="T17" s="78">
        <v>0</v>
      </c>
      <c r="U17" s="78">
        <v>0</v>
      </c>
      <c r="V17" s="78">
        <v>0</v>
      </c>
      <c r="W17" s="787" t="s">
        <v>309</v>
      </c>
      <c r="X17" s="1061"/>
      <c r="Y17" s="1086"/>
      <c r="Z17" s="433" t="s">
        <v>279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8">
        <v>0</v>
      </c>
      <c r="AL17" s="78">
        <v>0</v>
      </c>
      <c r="AM17" s="78">
        <f t="shared" si="0"/>
        <v>0</v>
      </c>
      <c r="AN17" s="78">
        <v>0</v>
      </c>
      <c r="AO17" s="78">
        <v>0</v>
      </c>
      <c r="AP17" s="78">
        <v>0</v>
      </c>
      <c r="AQ17" s="78">
        <v>0</v>
      </c>
      <c r="AR17" s="787" t="s">
        <v>309</v>
      </c>
      <c r="AS17" s="1088"/>
    </row>
    <row r="18" spans="1:45" s="244" customFormat="1" ht="21.75" customHeight="1">
      <c r="A18" s="1086"/>
      <c r="B18" s="433" t="s">
        <v>280</v>
      </c>
      <c r="C18" s="78">
        <v>0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v>0</v>
      </c>
      <c r="T18" s="78">
        <v>0</v>
      </c>
      <c r="U18" s="78">
        <v>0</v>
      </c>
      <c r="V18" s="78">
        <v>0</v>
      </c>
      <c r="W18" s="787" t="s">
        <v>310</v>
      </c>
      <c r="X18" s="1061"/>
      <c r="Y18" s="1086"/>
      <c r="Z18" s="433" t="s">
        <v>280</v>
      </c>
      <c r="AA18" s="78">
        <v>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v>0</v>
      </c>
      <c r="AH18" s="78">
        <v>0</v>
      </c>
      <c r="AI18" s="78">
        <v>0</v>
      </c>
      <c r="AJ18" s="78">
        <v>0</v>
      </c>
      <c r="AK18" s="78">
        <v>0</v>
      </c>
      <c r="AL18" s="78">
        <v>0</v>
      </c>
      <c r="AM18" s="78">
        <f t="shared" si="0"/>
        <v>0</v>
      </c>
      <c r="AN18" s="78">
        <v>0</v>
      </c>
      <c r="AO18" s="78">
        <v>0</v>
      </c>
      <c r="AP18" s="78">
        <v>0</v>
      </c>
      <c r="AQ18" s="78">
        <v>0</v>
      </c>
      <c r="AR18" s="787" t="s">
        <v>310</v>
      </c>
      <c r="AS18" s="1088"/>
    </row>
    <row r="19" spans="1:45" s="244" customFormat="1" ht="21.75" customHeight="1">
      <c r="A19" s="1086"/>
      <c r="B19" s="433" t="s">
        <v>281</v>
      </c>
      <c r="C19" s="78">
        <v>0</v>
      </c>
      <c r="D19" s="78">
        <v>0</v>
      </c>
      <c r="E19" s="78">
        <v>0</v>
      </c>
      <c r="F19" s="78"/>
      <c r="G19" s="78">
        <v>0</v>
      </c>
      <c r="H19" s="78">
        <v>0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0</v>
      </c>
      <c r="T19" s="78">
        <v>0</v>
      </c>
      <c r="U19" s="78">
        <v>0</v>
      </c>
      <c r="V19" s="78">
        <v>0</v>
      </c>
      <c r="W19" s="787" t="s">
        <v>311</v>
      </c>
      <c r="X19" s="1061"/>
      <c r="Y19" s="1086"/>
      <c r="Z19" s="433" t="s">
        <v>281</v>
      </c>
      <c r="AA19" s="78">
        <v>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8">
        <v>0</v>
      </c>
      <c r="AI19" s="78">
        <v>0</v>
      </c>
      <c r="AJ19" s="78">
        <v>0</v>
      </c>
      <c r="AK19" s="78">
        <v>0</v>
      </c>
      <c r="AL19" s="78">
        <v>0</v>
      </c>
      <c r="AM19" s="78">
        <f t="shared" si="0"/>
        <v>0</v>
      </c>
      <c r="AN19" s="78">
        <v>0</v>
      </c>
      <c r="AO19" s="78">
        <v>0</v>
      </c>
      <c r="AP19" s="78">
        <v>0</v>
      </c>
      <c r="AQ19" s="78">
        <v>0</v>
      </c>
      <c r="AR19" s="787" t="s">
        <v>311</v>
      </c>
      <c r="AS19" s="1136"/>
    </row>
    <row r="20" spans="1:45" s="244" customFormat="1" ht="21.75" customHeight="1">
      <c r="A20" s="1081" t="s">
        <v>63</v>
      </c>
      <c r="B20" s="1081"/>
      <c r="C20" s="431">
        <v>0</v>
      </c>
      <c r="D20" s="431">
        <v>0</v>
      </c>
      <c r="E20" s="431">
        <v>0</v>
      </c>
      <c r="F20" s="431">
        <v>0</v>
      </c>
      <c r="G20" s="78">
        <v>0</v>
      </c>
      <c r="H20" s="431">
        <v>0</v>
      </c>
      <c r="I20" s="431">
        <v>0</v>
      </c>
      <c r="J20" s="431">
        <v>0</v>
      </c>
      <c r="K20" s="78">
        <v>0</v>
      </c>
      <c r="L20" s="78">
        <v>0</v>
      </c>
      <c r="M20" s="431">
        <v>0</v>
      </c>
      <c r="N20" s="431">
        <v>0</v>
      </c>
      <c r="O20" s="78">
        <v>0</v>
      </c>
      <c r="P20" s="78">
        <v>0</v>
      </c>
      <c r="Q20" s="78">
        <v>0</v>
      </c>
      <c r="R20" s="78">
        <v>0</v>
      </c>
      <c r="S20" s="78">
        <v>0</v>
      </c>
      <c r="T20" s="78">
        <v>0</v>
      </c>
      <c r="U20" s="78">
        <v>0</v>
      </c>
      <c r="V20" s="78">
        <v>0</v>
      </c>
      <c r="W20" s="1056" t="s">
        <v>297</v>
      </c>
      <c r="X20" s="1056"/>
      <c r="Y20" s="1081" t="s">
        <v>63</v>
      </c>
      <c r="Z20" s="1081"/>
      <c r="AA20" s="431">
        <v>0</v>
      </c>
      <c r="AB20" s="431">
        <v>0</v>
      </c>
      <c r="AC20" s="431">
        <v>0</v>
      </c>
      <c r="AD20" s="431">
        <v>0</v>
      </c>
      <c r="AE20" s="431">
        <v>0</v>
      </c>
      <c r="AF20" s="431">
        <v>0</v>
      </c>
      <c r="AG20" s="78">
        <v>0</v>
      </c>
      <c r="AH20" s="431">
        <v>0</v>
      </c>
      <c r="AI20" s="431">
        <v>0</v>
      </c>
      <c r="AJ20" s="431">
        <v>0</v>
      </c>
      <c r="AK20" s="431">
        <v>0</v>
      </c>
      <c r="AL20" s="431">
        <v>0</v>
      </c>
      <c r="AM20" s="78">
        <f t="shared" si="0"/>
        <v>0</v>
      </c>
      <c r="AN20" s="251">
        <v>0</v>
      </c>
      <c r="AO20" s="251">
        <v>0</v>
      </c>
      <c r="AP20" s="251">
        <v>0</v>
      </c>
      <c r="AQ20" s="251">
        <v>0</v>
      </c>
      <c r="AR20" s="1056" t="s">
        <v>297</v>
      </c>
      <c r="AS20" s="1056"/>
    </row>
    <row r="21" spans="1:45" s="244" customFormat="1" ht="21.75" customHeight="1">
      <c r="A21" s="1223" t="s">
        <v>64</v>
      </c>
      <c r="B21" s="1223"/>
      <c r="C21" s="78">
        <v>0</v>
      </c>
      <c r="D21" s="78">
        <v>0</v>
      </c>
      <c r="E21" s="78">
        <v>1</v>
      </c>
      <c r="F21" s="78">
        <v>0</v>
      </c>
      <c r="G21" s="78">
        <v>1</v>
      </c>
      <c r="H21" s="78">
        <v>1</v>
      </c>
      <c r="I21" s="78">
        <v>0</v>
      </c>
      <c r="J21" s="78">
        <v>0</v>
      </c>
      <c r="K21" s="78">
        <v>1</v>
      </c>
      <c r="L21" s="78">
        <v>0</v>
      </c>
      <c r="M21" s="78">
        <v>1</v>
      </c>
      <c r="N21" s="78">
        <v>0</v>
      </c>
      <c r="O21" s="78">
        <v>1</v>
      </c>
      <c r="P21" s="78">
        <v>0</v>
      </c>
      <c r="Q21" s="78">
        <v>1</v>
      </c>
      <c r="R21" s="78">
        <v>1</v>
      </c>
      <c r="S21" s="78">
        <v>0</v>
      </c>
      <c r="T21" s="78">
        <v>1</v>
      </c>
      <c r="U21" s="78">
        <v>0</v>
      </c>
      <c r="V21" s="78">
        <v>1</v>
      </c>
      <c r="W21" s="1056" t="s">
        <v>186</v>
      </c>
      <c r="X21" s="1056"/>
      <c r="Y21" s="1223" t="s">
        <v>64</v>
      </c>
      <c r="Z21" s="1223"/>
      <c r="AA21" s="78">
        <v>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1</v>
      </c>
      <c r="AH21" s="78">
        <v>0</v>
      </c>
      <c r="AI21" s="78">
        <v>1</v>
      </c>
      <c r="AJ21" s="78">
        <v>0</v>
      </c>
      <c r="AK21" s="78">
        <v>0</v>
      </c>
      <c r="AL21" s="78">
        <v>0</v>
      </c>
      <c r="AM21" s="78">
        <f t="shared" si="0"/>
        <v>1</v>
      </c>
      <c r="AN21" s="78">
        <v>1</v>
      </c>
      <c r="AO21" s="78">
        <v>1</v>
      </c>
      <c r="AP21" s="78">
        <v>1</v>
      </c>
      <c r="AQ21" s="78">
        <v>1</v>
      </c>
      <c r="AR21" s="1056" t="s">
        <v>186</v>
      </c>
      <c r="AS21" s="1056"/>
    </row>
    <row r="22" spans="1:45" s="244" customFormat="1" ht="21.75" customHeight="1">
      <c r="A22" s="1223" t="s">
        <v>65</v>
      </c>
      <c r="B22" s="1223"/>
      <c r="C22" s="78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0</v>
      </c>
      <c r="T22" s="78">
        <v>0</v>
      </c>
      <c r="U22" s="78">
        <v>0</v>
      </c>
      <c r="V22" s="78">
        <v>0</v>
      </c>
      <c r="W22" s="1056" t="s">
        <v>187</v>
      </c>
      <c r="X22" s="1056"/>
      <c r="Y22" s="1223" t="s">
        <v>65</v>
      </c>
      <c r="Z22" s="1223"/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  <c r="AM22" s="78">
        <f t="shared" si="0"/>
        <v>0</v>
      </c>
      <c r="AN22" s="78">
        <v>0</v>
      </c>
      <c r="AO22" s="78">
        <v>0</v>
      </c>
      <c r="AP22" s="78">
        <v>0</v>
      </c>
      <c r="AQ22" s="78">
        <v>0</v>
      </c>
      <c r="AR22" s="1056" t="s">
        <v>187</v>
      </c>
      <c r="AS22" s="1056"/>
    </row>
    <row r="23" spans="1:45" s="244" customFormat="1" ht="21.75" customHeight="1">
      <c r="A23" s="1223" t="s">
        <v>66</v>
      </c>
      <c r="B23" s="1223"/>
      <c r="C23" s="78">
        <v>0</v>
      </c>
      <c r="D23" s="78">
        <v>3</v>
      </c>
      <c r="E23" s="78">
        <v>0</v>
      </c>
      <c r="F23" s="78">
        <v>0</v>
      </c>
      <c r="G23" s="78">
        <v>3</v>
      </c>
      <c r="H23" s="78">
        <v>1</v>
      </c>
      <c r="I23" s="78">
        <v>2</v>
      </c>
      <c r="J23" s="78">
        <v>0</v>
      </c>
      <c r="K23" s="78">
        <v>3</v>
      </c>
      <c r="L23" s="78">
        <v>3</v>
      </c>
      <c r="M23" s="78">
        <v>0</v>
      </c>
      <c r="N23" s="78">
        <v>0</v>
      </c>
      <c r="O23" s="78">
        <v>3</v>
      </c>
      <c r="P23" s="78">
        <v>3</v>
      </c>
      <c r="Q23" s="78">
        <v>0</v>
      </c>
      <c r="R23" s="78">
        <v>3</v>
      </c>
      <c r="S23" s="78">
        <v>1</v>
      </c>
      <c r="T23" s="78">
        <v>2</v>
      </c>
      <c r="U23" s="78">
        <v>0</v>
      </c>
      <c r="V23" s="78">
        <v>3</v>
      </c>
      <c r="W23" s="1056" t="s">
        <v>303</v>
      </c>
      <c r="X23" s="1056"/>
      <c r="Y23" s="1223" t="s">
        <v>66</v>
      </c>
      <c r="Z23" s="1223"/>
      <c r="AA23" s="78">
        <v>2</v>
      </c>
      <c r="AB23" s="78">
        <v>0</v>
      </c>
      <c r="AC23" s="78">
        <v>0</v>
      </c>
      <c r="AD23" s="78">
        <v>0</v>
      </c>
      <c r="AE23" s="78">
        <v>1</v>
      </c>
      <c r="AF23" s="78">
        <v>0</v>
      </c>
      <c r="AG23" s="78">
        <v>3</v>
      </c>
      <c r="AH23" s="78">
        <v>1</v>
      </c>
      <c r="AI23" s="78">
        <v>0</v>
      </c>
      <c r="AJ23" s="78">
        <v>0</v>
      </c>
      <c r="AK23" s="78">
        <v>2</v>
      </c>
      <c r="AL23" s="78">
        <v>0</v>
      </c>
      <c r="AM23" s="78">
        <f t="shared" si="0"/>
        <v>3</v>
      </c>
      <c r="AN23" s="78">
        <v>3</v>
      </c>
      <c r="AO23" s="78">
        <v>3</v>
      </c>
      <c r="AP23" s="78">
        <v>3</v>
      </c>
      <c r="AQ23" s="78">
        <v>3</v>
      </c>
      <c r="AR23" s="1056" t="s">
        <v>303</v>
      </c>
      <c r="AS23" s="1056"/>
    </row>
    <row r="24" spans="1:45" s="244" customFormat="1" ht="21.75" customHeight="1">
      <c r="A24" s="1223" t="s">
        <v>134</v>
      </c>
      <c r="B24" s="1223"/>
      <c r="C24" s="78">
        <v>0</v>
      </c>
      <c r="D24" s="78">
        <v>1</v>
      </c>
      <c r="E24" s="78">
        <v>0</v>
      </c>
      <c r="F24" s="78">
        <v>0</v>
      </c>
      <c r="G24" s="78">
        <v>1</v>
      </c>
      <c r="H24" s="78">
        <v>1</v>
      </c>
      <c r="I24" s="78">
        <v>0</v>
      </c>
      <c r="J24" s="78">
        <v>0</v>
      </c>
      <c r="K24" s="78">
        <v>1</v>
      </c>
      <c r="L24" s="78">
        <v>1</v>
      </c>
      <c r="M24" s="78">
        <v>0</v>
      </c>
      <c r="N24" s="78">
        <v>0</v>
      </c>
      <c r="O24" s="78">
        <v>1</v>
      </c>
      <c r="P24" s="78">
        <v>1</v>
      </c>
      <c r="Q24" s="78">
        <v>0</v>
      </c>
      <c r="R24" s="78">
        <v>1</v>
      </c>
      <c r="S24" s="78">
        <v>0</v>
      </c>
      <c r="T24" s="78">
        <v>1</v>
      </c>
      <c r="U24" s="78">
        <v>0</v>
      </c>
      <c r="V24" s="78">
        <v>1</v>
      </c>
      <c r="W24" s="1056" t="s">
        <v>304</v>
      </c>
      <c r="X24" s="1056"/>
      <c r="Y24" s="1223" t="s">
        <v>134</v>
      </c>
      <c r="Z24" s="1223"/>
      <c r="AA24" s="78">
        <v>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v>1</v>
      </c>
      <c r="AH24" s="78">
        <v>0</v>
      </c>
      <c r="AI24" s="78">
        <v>0</v>
      </c>
      <c r="AJ24" s="78">
        <v>1</v>
      </c>
      <c r="AK24" s="78">
        <v>0</v>
      </c>
      <c r="AL24" s="78">
        <v>0</v>
      </c>
      <c r="AM24" s="78">
        <f t="shared" si="0"/>
        <v>1</v>
      </c>
      <c r="AN24" s="78">
        <v>1</v>
      </c>
      <c r="AO24" s="78">
        <v>1</v>
      </c>
      <c r="AP24" s="78">
        <v>1</v>
      </c>
      <c r="AQ24" s="78">
        <v>1</v>
      </c>
      <c r="AR24" s="1056" t="s">
        <v>304</v>
      </c>
      <c r="AS24" s="1056"/>
    </row>
    <row r="25" spans="1:45" s="244" customFormat="1" ht="21.75" customHeight="1">
      <c r="A25" s="1223" t="s">
        <v>68</v>
      </c>
      <c r="B25" s="1223"/>
      <c r="C25" s="78">
        <v>0</v>
      </c>
      <c r="D25" s="78">
        <v>1</v>
      </c>
      <c r="E25" s="78">
        <v>0</v>
      </c>
      <c r="F25" s="78">
        <v>0</v>
      </c>
      <c r="G25" s="78">
        <v>1</v>
      </c>
      <c r="H25" s="78">
        <v>0</v>
      </c>
      <c r="I25" s="78">
        <v>1</v>
      </c>
      <c r="J25" s="78">
        <v>0</v>
      </c>
      <c r="K25" s="78">
        <v>1</v>
      </c>
      <c r="L25" s="78">
        <v>1</v>
      </c>
      <c r="M25" s="78">
        <v>0</v>
      </c>
      <c r="N25" s="78">
        <v>0</v>
      </c>
      <c r="O25" s="78">
        <v>1</v>
      </c>
      <c r="P25" s="78">
        <v>1</v>
      </c>
      <c r="Q25" s="78">
        <v>0</v>
      </c>
      <c r="R25" s="78">
        <v>1</v>
      </c>
      <c r="S25" s="78">
        <v>0</v>
      </c>
      <c r="T25" s="78">
        <v>0</v>
      </c>
      <c r="U25" s="78">
        <v>1</v>
      </c>
      <c r="V25" s="78">
        <v>1</v>
      </c>
      <c r="W25" s="1056" t="s">
        <v>305</v>
      </c>
      <c r="X25" s="1056"/>
      <c r="Y25" s="1223" t="s">
        <v>68</v>
      </c>
      <c r="Z25" s="1223"/>
      <c r="AA25" s="78">
        <v>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v>1</v>
      </c>
      <c r="AH25" s="78">
        <v>0</v>
      </c>
      <c r="AI25" s="78">
        <v>0</v>
      </c>
      <c r="AJ25" s="78">
        <v>0</v>
      </c>
      <c r="AK25" s="78">
        <v>1</v>
      </c>
      <c r="AL25" s="78">
        <v>0</v>
      </c>
      <c r="AM25" s="78">
        <f t="shared" si="0"/>
        <v>1</v>
      </c>
      <c r="AN25" s="78">
        <v>1</v>
      </c>
      <c r="AO25" s="78">
        <v>1</v>
      </c>
      <c r="AP25" s="78">
        <v>1</v>
      </c>
      <c r="AQ25" s="78">
        <v>1</v>
      </c>
      <c r="AR25" s="1056" t="s">
        <v>305</v>
      </c>
      <c r="AS25" s="1056"/>
    </row>
    <row r="26" spans="1:45" s="244" customFormat="1" ht="21.75" customHeight="1">
      <c r="A26" s="1223" t="s">
        <v>69</v>
      </c>
      <c r="B26" s="1223"/>
      <c r="C26" s="78">
        <v>0</v>
      </c>
      <c r="D26" s="78">
        <v>1</v>
      </c>
      <c r="E26" s="78">
        <v>0</v>
      </c>
      <c r="F26" s="78">
        <v>0</v>
      </c>
      <c r="G26" s="78">
        <v>1</v>
      </c>
      <c r="H26" s="78">
        <v>0</v>
      </c>
      <c r="I26" s="78">
        <v>0</v>
      </c>
      <c r="J26" s="78">
        <v>1</v>
      </c>
      <c r="K26" s="78">
        <v>1</v>
      </c>
      <c r="L26" s="78">
        <v>1</v>
      </c>
      <c r="M26" s="78">
        <v>0</v>
      </c>
      <c r="N26" s="78">
        <v>0</v>
      </c>
      <c r="O26" s="78">
        <v>1</v>
      </c>
      <c r="P26" s="78">
        <v>0</v>
      </c>
      <c r="Q26" s="78">
        <v>1</v>
      </c>
      <c r="R26" s="78">
        <v>1</v>
      </c>
      <c r="S26" s="78">
        <v>0</v>
      </c>
      <c r="T26" s="78">
        <v>0</v>
      </c>
      <c r="U26" s="78">
        <v>1</v>
      </c>
      <c r="V26" s="78">
        <v>1</v>
      </c>
      <c r="W26" s="1056" t="s">
        <v>191</v>
      </c>
      <c r="X26" s="1056"/>
      <c r="Y26" s="1223" t="s">
        <v>69</v>
      </c>
      <c r="Z26" s="1223"/>
      <c r="AA26" s="78">
        <v>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v>1</v>
      </c>
      <c r="AH26" s="78">
        <v>0</v>
      </c>
      <c r="AI26" s="78">
        <v>0</v>
      </c>
      <c r="AJ26" s="78">
        <v>0</v>
      </c>
      <c r="AK26" s="78">
        <v>1</v>
      </c>
      <c r="AL26" s="78">
        <v>0</v>
      </c>
      <c r="AM26" s="78">
        <f t="shared" si="0"/>
        <v>1</v>
      </c>
      <c r="AN26" s="78">
        <v>1</v>
      </c>
      <c r="AO26" s="78">
        <v>1</v>
      </c>
      <c r="AP26" s="78">
        <v>1</v>
      </c>
      <c r="AQ26" s="78">
        <v>1</v>
      </c>
      <c r="AR26" s="1056" t="s">
        <v>191</v>
      </c>
      <c r="AS26" s="1056"/>
    </row>
    <row r="27" spans="1:45" s="244" customFormat="1" ht="21.75" customHeight="1">
      <c r="A27" s="1223" t="s">
        <v>70</v>
      </c>
      <c r="B27" s="1223"/>
      <c r="C27" s="78">
        <v>0</v>
      </c>
      <c r="D27" s="78">
        <v>1</v>
      </c>
      <c r="E27" s="78">
        <v>0</v>
      </c>
      <c r="F27" s="78">
        <v>0</v>
      </c>
      <c r="G27" s="78">
        <v>1</v>
      </c>
      <c r="H27" s="78">
        <v>0</v>
      </c>
      <c r="I27" s="78">
        <v>1</v>
      </c>
      <c r="J27" s="78">
        <v>0</v>
      </c>
      <c r="K27" s="78">
        <v>1</v>
      </c>
      <c r="L27" s="78">
        <v>1</v>
      </c>
      <c r="M27" s="78">
        <v>0</v>
      </c>
      <c r="N27" s="78">
        <v>0</v>
      </c>
      <c r="O27" s="78">
        <v>1</v>
      </c>
      <c r="P27" s="78">
        <v>1</v>
      </c>
      <c r="Q27" s="78">
        <v>0</v>
      </c>
      <c r="R27" s="78">
        <v>1</v>
      </c>
      <c r="S27" s="78">
        <v>0</v>
      </c>
      <c r="T27" s="78">
        <v>1</v>
      </c>
      <c r="U27" s="78">
        <v>0</v>
      </c>
      <c r="V27" s="78">
        <v>1</v>
      </c>
      <c r="W27" s="1056" t="s">
        <v>192</v>
      </c>
      <c r="X27" s="1056"/>
      <c r="Y27" s="1223" t="s">
        <v>70</v>
      </c>
      <c r="Z27" s="1223"/>
      <c r="AA27" s="78">
        <v>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1</v>
      </c>
      <c r="AH27" s="78">
        <v>1</v>
      </c>
      <c r="AI27" s="78">
        <v>0</v>
      </c>
      <c r="AJ27" s="78">
        <v>0</v>
      </c>
      <c r="AK27" s="78">
        <v>0</v>
      </c>
      <c r="AL27" s="78">
        <v>0</v>
      </c>
      <c r="AM27" s="78">
        <f t="shared" si="0"/>
        <v>1</v>
      </c>
      <c r="AN27" s="78">
        <v>1</v>
      </c>
      <c r="AO27" s="78">
        <v>1</v>
      </c>
      <c r="AP27" s="78">
        <v>1</v>
      </c>
      <c r="AQ27" s="78">
        <v>1</v>
      </c>
      <c r="AR27" s="1056" t="s">
        <v>192</v>
      </c>
      <c r="AS27" s="1056"/>
    </row>
    <row r="28" spans="1:45" s="244" customFormat="1" ht="21.75" customHeight="1">
      <c r="A28" s="1223" t="s">
        <v>71</v>
      </c>
      <c r="B28" s="1223"/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0</v>
      </c>
      <c r="T28" s="78">
        <v>0</v>
      </c>
      <c r="U28" s="78">
        <v>0</v>
      </c>
      <c r="V28" s="78">
        <v>0</v>
      </c>
      <c r="W28" s="1056" t="s">
        <v>193</v>
      </c>
      <c r="X28" s="1056"/>
      <c r="Y28" s="1223" t="s">
        <v>71</v>
      </c>
      <c r="Z28" s="1223"/>
      <c r="AA28" s="78">
        <v>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v>0</v>
      </c>
      <c r="AH28" s="78">
        <v>0</v>
      </c>
      <c r="AI28" s="78">
        <v>0</v>
      </c>
      <c r="AJ28" s="78">
        <v>0</v>
      </c>
      <c r="AK28" s="78">
        <v>0</v>
      </c>
      <c r="AL28" s="78">
        <v>0</v>
      </c>
      <c r="AM28" s="78">
        <f t="shared" si="0"/>
        <v>0</v>
      </c>
      <c r="AN28" s="78">
        <v>0</v>
      </c>
      <c r="AO28" s="78">
        <v>0</v>
      </c>
      <c r="AP28" s="78">
        <v>0</v>
      </c>
      <c r="AQ28" s="78">
        <v>0</v>
      </c>
      <c r="AR28" s="1056" t="s">
        <v>193</v>
      </c>
      <c r="AS28" s="1056"/>
    </row>
    <row r="29" spans="1:45" s="244" customFormat="1" ht="21.75" customHeight="1" thickBot="1">
      <c r="A29" s="1224" t="s">
        <v>72</v>
      </c>
      <c r="B29" s="1224"/>
      <c r="C29" s="362">
        <v>0</v>
      </c>
      <c r="D29" s="362">
        <v>0</v>
      </c>
      <c r="E29" s="362">
        <v>0</v>
      </c>
      <c r="F29" s="362">
        <v>0</v>
      </c>
      <c r="G29" s="362">
        <v>0</v>
      </c>
      <c r="H29" s="362">
        <v>0</v>
      </c>
      <c r="I29" s="362">
        <v>0</v>
      </c>
      <c r="J29" s="362">
        <v>0</v>
      </c>
      <c r="K29" s="362">
        <v>0</v>
      </c>
      <c r="L29" s="362">
        <v>0</v>
      </c>
      <c r="M29" s="362">
        <v>0</v>
      </c>
      <c r="N29" s="362">
        <v>0</v>
      </c>
      <c r="O29" s="362">
        <v>0</v>
      </c>
      <c r="P29" s="362">
        <v>0</v>
      </c>
      <c r="Q29" s="362">
        <v>0</v>
      </c>
      <c r="R29" s="362">
        <v>0</v>
      </c>
      <c r="S29" s="362">
        <v>0</v>
      </c>
      <c r="T29" s="362">
        <v>0</v>
      </c>
      <c r="U29" s="362">
        <v>0</v>
      </c>
      <c r="V29" s="362">
        <v>0</v>
      </c>
      <c r="W29" s="1193" t="s">
        <v>298</v>
      </c>
      <c r="X29" s="1193"/>
      <c r="Y29" s="1224" t="s">
        <v>72</v>
      </c>
      <c r="Z29" s="1224"/>
      <c r="AA29" s="362">
        <v>0</v>
      </c>
      <c r="AB29" s="362">
        <v>0</v>
      </c>
      <c r="AC29" s="362">
        <v>0</v>
      </c>
      <c r="AD29" s="362">
        <v>0</v>
      </c>
      <c r="AE29" s="362">
        <v>0</v>
      </c>
      <c r="AF29" s="362">
        <v>0</v>
      </c>
      <c r="AG29" s="362">
        <v>0</v>
      </c>
      <c r="AH29" s="362">
        <v>0</v>
      </c>
      <c r="AI29" s="362">
        <v>0</v>
      </c>
      <c r="AJ29" s="362">
        <v>0</v>
      </c>
      <c r="AK29" s="362">
        <v>0</v>
      </c>
      <c r="AL29" s="362">
        <v>0</v>
      </c>
      <c r="AM29" s="362">
        <f t="shared" si="0"/>
        <v>0</v>
      </c>
      <c r="AN29" s="362">
        <v>0</v>
      </c>
      <c r="AO29" s="362">
        <v>0</v>
      </c>
      <c r="AP29" s="362">
        <v>0</v>
      </c>
      <c r="AQ29" s="362">
        <v>0</v>
      </c>
      <c r="AR29" s="1193" t="s">
        <v>298</v>
      </c>
      <c r="AS29" s="1193"/>
    </row>
    <row r="30" spans="1:45" s="244" customFormat="1" ht="21.75" customHeight="1" thickBot="1">
      <c r="A30" s="1129" t="s">
        <v>32</v>
      </c>
      <c r="B30" s="1129"/>
      <c r="C30" s="364">
        <f>SUM(C10:C29)</f>
        <v>0</v>
      </c>
      <c r="D30" s="364">
        <f t="shared" ref="D30:V30" si="1">SUM(D10:D29)</f>
        <v>8</v>
      </c>
      <c r="E30" s="364">
        <f t="shared" si="1"/>
        <v>1</v>
      </c>
      <c r="F30" s="364">
        <f t="shared" si="1"/>
        <v>0</v>
      </c>
      <c r="G30" s="364">
        <f t="shared" si="1"/>
        <v>9</v>
      </c>
      <c r="H30" s="364">
        <f t="shared" si="1"/>
        <v>4</v>
      </c>
      <c r="I30" s="364">
        <f t="shared" si="1"/>
        <v>4</v>
      </c>
      <c r="J30" s="364">
        <f t="shared" si="1"/>
        <v>1</v>
      </c>
      <c r="K30" s="364">
        <f t="shared" si="1"/>
        <v>9</v>
      </c>
      <c r="L30" s="364">
        <f t="shared" si="1"/>
        <v>8</v>
      </c>
      <c r="M30" s="364">
        <f t="shared" si="1"/>
        <v>1</v>
      </c>
      <c r="N30" s="364">
        <f t="shared" si="1"/>
        <v>0</v>
      </c>
      <c r="O30" s="364">
        <f t="shared" si="1"/>
        <v>9</v>
      </c>
      <c r="P30" s="364">
        <f t="shared" si="1"/>
        <v>7</v>
      </c>
      <c r="Q30" s="364">
        <f t="shared" si="1"/>
        <v>2</v>
      </c>
      <c r="R30" s="364">
        <f t="shared" si="1"/>
        <v>9</v>
      </c>
      <c r="S30" s="364">
        <f t="shared" si="1"/>
        <v>1</v>
      </c>
      <c r="T30" s="364">
        <f t="shared" si="1"/>
        <v>6</v>
      </c>
      <c r="U30" s="364">
        <f t="shared" si="1"/>
        <v>2</v>
      </c>
      <c r="V30" s="364">
        <f t="shared" si="1"/>
        <v>9</v>
      </c>
      <c r="W30" s="1187" t="s">
        <v>175</v>
      </c>
      <c r="X30" s="1187"/>
      <c r="Y30" s="1129" t="s">
        <v>32</v>
      </c>
      <c r="Z30" s="1129"/>
      <c r="AA30" s="364">
        <f>SUM(AA10:AA29)</f>
        <v>8</v>
      </c>
      <c r="AB30" s="364">
        <f t="shared" ref="AB30:AQ30" si="2">SUM(AB10:AB29)</f>
        <v>0</v>
      </c>
      <c r="AC30" s="364">
        <f t="shared" si="2"/>
        <v>0</v>
      </c>
      <c r="AD30" s="364">
        <f t="shared" si="2"/>
        <v>0</v>
      </c>
      <c r="AE30" s="364">
        <f t="shared" si="2"/>
        <v>1</v>
      </c>
      <c r="AF30" s="364">
        <f t="shared" si="2"/>
        <v>0</v>
      </c>
      <c r="AG30" s="364">
        <f t="shared" si="2"/>
        <v>9</v>
      </c>
      <c r="AH30" s="364">
        <f t="shared" si="2"/>
        <v>3</v>
      </c>
      <c r="AI30" s="364">
        <f t="shared" si="2"/>
        <v>1</v>
      </c>
      <c r="AJ30" s="364">
        <f t="shared" si="2"/>
        <v>1</v>
      </c>
      <c r="AK30" s="364">
        <f t="shared" si="2"/>
        <v>4</v>
      </c>
      <c r="AL30" s="364">
        <f t="shared" si="2"/>
        <v>0</v>
      </c>
      <c r="AM30" s="364">
        <f t="shared" si="2"/>
        <v>9</v>
      </c>
      <c r="AN30" s="364">
        <f t="shared" si="2"/>
        <v>9</v>
      </c>
      <c r="AO30" s="364">
        <f t="shared" si="2"/>
        <v>9</v>
      </c>
      <c r="AP30" s="364">
        <f t="shared" si="2"/>
        <v>9</v>
      </c>
      <c r="AQ30" s="364">
        <f t="shared" si="2"/>
        <v>9</v>
      </c>
      <c r="AR30" s="1187" t="s">
        <v>175</v>
      </c>
      <c r="AS30" s="1187"/>
    </row>
    <row r="31" spans="1:45" ht="21.75" customHeight="1" thickTop="1">
      <c r="W31" s="595"/>
      <c r="X31" s="595"/>
      <c r="AR31" s="595"/>
      <c r="AS31" s="595"/>
    </row>
    <row r="32" spans="1:45" ht="12.75" customHeight="1">
      <c r="W32" s="595"/>
      <c r="X32" s="595"/>
      <c r="AR32" s="595"/>
      <c r="AS32" s="595"/>
    </row>
    <row r="33" spans="44:45" ht="15">
      <c r="AR33" s="131"/>
      <c r="AS33" s="131"/>
    </row>
    <row r="60" ht="12.75" customHeight="1"/>
    <row r="87" ht="12.75" customHeight="1"/>
    <row r="118" spans="3:39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</row>
    <row r="119" spans="3:39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</row>
    <row r="120" spans="3:39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</row>
    <row r="121" spans="3:39"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</row>
  </sheetData>
  <protectedRanges>
    <protectedRange sqref="H20:J20 S20:U20 L20:N20 P20:Q20 AA20:AF20 AH20:AL20" name="نطاق1"/>
  </protectedRanges>
  <mergeCells count="125">
    <mergeCell ref="W3:X3"/>
    <mergeCell ref="AQ3:AS3"/>
    <mergeCell ref="A3:B3"/>
    <mergeCell ref="Y3:AA3"/>
    <mergeCell ref="A4:B9"/>
    <mergeCell ref="H4:K4"/>
    <mergeCell ref="L4:O4"/>
    <mergeCell ref="P4:R4"/>
    <mergeCell ref="S4:V4"/>
    <mergeCell ref="AQ4:AQ8"/>
    <mergeCell ref="AR4:AS9"/>
    <mergeCell ref="H5:K5"/>
    <mergeCell ref="L5:O5"/>
    <mergeCell ref="P5:R5"/>
    <mergeCell ref="S5:V5"/>
    <mergeCell ref="AA5:AG5"/>
    <mergeCell ref="AH5:AM5"/>
    <mergeCell ref="W4:X9"/>
    <mergeCell ref="Y4:Z9"/>
    <mergeCell ref="AA4:AG4"/>
    <mergeCell ref="AH4:AM4"/>
    <mergeCell ref="AN4:AN8"/>
    <mergeCell ref="AO4:AO8"/>
    <mergeCell ref="AF6:AF8"/>
    <mergeCell ref="AG6:AG8"/>
    <mergeCell ref="AH6:AH8"/>
    <mergeCell ref="AI6:AI8"/>
    <mergeCell ref="N6:N8"/>
    <mergeCell ref="O6:O8"/>
    <mergeCell ref="C6:D6"/>
    <mergeCell ref="E6:E8"/>
    <mergeCell ref="F6:F8"/>
    <mergeCell ref="G6:G8"/>
    <mergeCell ref="H6:H8"/>
    <mergeCell ref="I6:I8"/>
    <mergeCell ref="M6:M8"/>
    <mergeCell ref="AP4:AP8"/>
    <mergeCell ref="AJ6:AJ8"/>
    <mergeCell ref="AK6:AK8"/>
    <mergeCell ref="AL6:AL8"/>
    <mergeCell ref="AM6:AM8"/>
    <mergeCell ref="C7:D7"/>
    <mergeCell ref="A10:B10"/>
    <mergeCell ref="W10:X10"/>
    <mergeCell ref="Y10:Z10"/>
    <mergeCell ref="V6:V8"/>
    <mergeCell ref="AA6:AA8"/>
    <mergeCell ref="AB6:AB8"/>
    <mergeCell ref="AC6:AC8"/>
    <mergeCell ref="AD6:AD8"/>
    <mergeCell ref="AE6:AE8"/>
    <mergeCell ref="P6:P8"/>
    <mergeCell ref="Q6:Q8"/>
    <mergeCell ref="R6:R8"/>
    <mergeCell ref="S6:S8"/>
    <mergeCell ref="T6:T8"/>
    <mergeCell ref="U6:U8"/>
    <mergeCell ref="J6:J8"/>
    <mergeCell ref="K6:K8"/>
    <mergeCell ref="L6:L8"/>
    <mergeCell ref="AR10:AS10"/>
    <mergeCell ref="A11:B11"/>
    <mergeCell ref="W11:X11"/>
    <mergeCell ref="Y11:Z11"/>
    <mergeCell ref="AR11:AS11"/>
    <mergeCell ref="A12:B12"/>
    <mergeCell ref="W12:X12"/>
    <mergeCell ref="Y12:Z12"/>
    <mergeCell ref="AR12:AS12"/>
    <mergeCell ref="A20:B20"/>
    <mergeCell ref="W20:X20"/>
    <mergeCell ref="Y20:Z20"/>
    <mergeCell ref="AR20:AS20"/>
    <mergeCell ref="A21:B21"/>
    <mergeCell ref="W21:X21"/>
    <mergeCell ref="Y21:Z21"/>
    <mergeCell ref="AR21:AS21"/>
    <mergeCell ref="A13:B13"/>
    <mergeCell ref="W13:X13"/>
    <mergeCell ref="Y13:Z13"/>
    <mergeCell ref="AR13:AS13"/>
    <mergeCell ref="A14:A19"/>
    <mergeCell ref="X14:X19"/>
    <mergeCell ref="Y14:Y19"/>
    <mergeCell ref="AS14:AS19"/>
    <mergeCell ref="A24:B24"/>
    <mergeCell ref="W24:X24"/>
    <mergeCell ref="Y24:Z24"/>
    <mergeCell ref="AR24:AS24"/>
    <mergeCell ref="A25:B25"/>
    <mergeCell ref="W25:X25"/>
    <mergeCell ref="Y25:Z25"/>
    <mergeCell ref="AR25:AS25"/>
    <mergeCell ref="A22:B22"/>
    <mergeCell ref="W22:X22"/>
    <mergeCell ref="Y22:Z22"/>
    <mergeCell ref="AR22:AS22"/>
    <mergeCell ref="A23:B23"/>
    <mergeCell ref="W23:X23"/>
    <mergeCell ref="Y23:Z23"/>
    <mergeCell ref="AR23:AS23"/>
    <mergeCell ref="A30:B30"/>
    <mergeCell ref="W30:X30"/>
    <mergeCell ref="Y30:Z30"/>
    <mergeCell ref="AR30:AS30"/>
    <mergeCell ref="A1:Y1"/>
    <mergeCell ref="A2:Y2"/>
    <mergeCell ref="C4:G4"/>
    <mergeCell ref="C5:G5"/>
    <mergeCell ref="A28:B28"/>
    <mergeCell ref="W28:X28"/>
    <mergeCell ref="Y28:Z28"/>
    <mergeCell ref="AR28:AS28"/>
    <mergeCell ref="A29:B29"/>
    <mergeCell ref="W29:X29"/>
    <mergeCell ref="Y29:Z29"/>
    <mergeCell ref="AR29:AS29"/>
    <mergeCell ref="A26:B26"/>
    <mergeCell ref="W26:X26"/>
    <mergeCell ref="Y26:Z26"/>
    <mergeCell ref="AR26:AS26"/>
    <mergeCell ref="A27:B27"/>
    <mergeCell ref="W27:X27"/>
    <mergeCell ref="Y27:Z27"/>
    <mergeCell ref="AR27:AS27"/>
  </mergeCells>
  <printOptions horizontalCentered="1"/>
  <pageMargins left="0.39370078740157499" right="0.39370078740157499" top="0.78740157480314998" bottom="0.39370078740157499" header="0.78740157480314998" footer="0.39370078740157499"/>
  <pageSetup paperSize="9" scale="70" firstPageNumber="65" orientation="landscape" useFirstPageNumber="1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28"/>
  <sheetViews>
    <sheetView rightToLeft="1" tabSelected="1" view="pageBreakPreview" topLeftCell="A9" zoomScale="90" zoomScaleNormal="90" zoomScaleSheetLayoutView="90" workbookViewId="0">
      <selection activeCell="A31" sqref="A31"/>
    </sheetView>
  </sheetViews>
  <sheetFormatPr defaultRowHeight="15"/>
  <cols>
    <col min="1" max="1" width="4.28515625" style="212" customWidth="1"/>
    <col min="2" max="2" width="11" style="212" customWidth="1"/>
    <col min="3" max="3" width="7.7109375" style="212" customWidth="1"/>
    <col min="4" max="4" width="11.7109375" style="212" customWidth="1"/>
    <col min="5" max="5" width="7.5703125" style="212" customWidth="1"/>
    <col min="6" max="6" width="8.5703125" style="212" customWidth="1"/>
    <col min="7" max="7" width="8" style="212" customWidth="1"/>
    <col min="8" max="14" width="9.140625" style="212"/>
    <col min="15" max="15" width="7.5703125" style="212" customWidth="1"/>
    <col min="16" max="16" width="19.5703125" style="212" customWidth="1"/>
    <col min="17" max="17" width="4" style="212" customWidth="1"/>
    <col min="18" max="16384" width="9.140625" style="212"/>
  </cols>
  <sheetData>
    <row r="1" spans="1:24" s="248" customFormat="1" ht="27" customHeight="1">
      <c r="A1" s="1138" t="s">
        <v>1352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37"/>
      <c r="S1" s="137"/>
      <c r="T1" s="137"/>
      <c r="U1" s="137"/>
      <c r="V1" s="137"/>
      <c r="W1" s="137"/>
      <c r="X1" s="137"/>
    </row>
    <row r="2" spans="1:24" s="248" customFormat="1" ht="18.75">
      <c r="A2" s="1139" t="s">
        <v>1313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S2" s="137"/>
      <c r="T2" s="137"/>
      <c r="U2" s="137"/>
      <c r="V2" s="137"/>
      <c r="W2" s="137"/>
      <c r="X2" s="137"/>
    </row>
    <row r="3" spans="1:24" s="248" customFormat="1" ht="19.5" customHeight="1" thickBot="1">
      <c r="A3" s="1232" t="s">
        <v>1368</v>
      </c>
      <c r="B3" s="1232"/>
      <c r="C3" s="1232"/>
      <c r="P3" s="1314" t="s">
        <v>1369</v>
      </c>
      <c r="Q3" s="1314"/>
      <c r="R3" s="156"/>
      <c r="S3" s="137"/>
      <c r="T3" s="137"/>
      <c r="U3" s="137"/>
      <c r="V3" s="137"/>
      <c r="W3" s="137"/>
      <c r="X3" s="137"/>
    </row>
    <row r="4" spans="1:24" s="248" customFormat="1" ht="19.5" customHeight="1" thickTop="1">
      <c r="A4" s="1072" t="s">
        <v>40</v>
      </c>
      <c r="B4" s="1072"/>
      <c r="C4" s="1181" t="s">
        <v>530</v>
      </c>
      <c r="D4" s="1181"/>
      <c r="E4" s="1233" t="s">
        <v>772</v>
      </c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074" t="s">
        <v>174</v>
      </c>
      <c r="Q4" s="1074"/>
      <c r="R4" s="156"/>
      <c r="S4" s="137"/>
      <c r="T4" s="137"/>
      <c r="U4" s="137"/>
      <c r="V4" s="137"/>
      <c r="W4" s="137"/>
      <c r="X4" s="137"/>
    </row>
    <row r="5" spans="1:24" ht="15.75" customHeight="1">
      <c r="A5" s="1092"/>
      <c r="B5" s="1092"/>
      <c r="C5" s="1234" t="s">
        <v>331</v>
      </c>
      <c r="D5" s="1234" t="s">
        <v>549</v>
      </c>
      <c r="E5" s="1234" t="s">
        <v>773</v>
      </c>
      <c r="F5" s="1234"/>
      <c r="G5" s="1234"/>
      <c r="H5" s="1235" t="s">
        <v>774</v>
      </c>
      <c r="I5" s="1235" t="s">
        <v>775</v>
      </c>
      <c r="J5" s="1235" t="s">
        <v>776</v>
      </c>
      <c r="K5" s="1235" t="s">
        <v>777</v>
      </c>
      <c r="L5" s="1235" t="s">
        <v>778</v>
      </c>
      <c r="M5" s="1235" t="s">
        <v>779</v>
      </c>
      <c r="N5" s="1235" t="s">
        <v>780</v>
      </c>
      <c r="O5" s="1235" t="s">
        <v>35</v>
      </c>
      <c r="P5" s="1096"/>
      <c r="Q5" s="1096"/>
    </row>
    <row r="6" spans="1:24" ht="21.75" customHeight="1" thickBot="1">
      <c r="A6" s="1073"/>
      <c r="B6" s="1073"/>
      <c r="C6" s="1327"/>
      <c r="D6" s="1327"/>
      <c r="E6" s="926" t="s">
        <v>781</v>
      </c>
      <c r="F6" s="926" t="s">
        <v>782</v>
      </c>
      <c r="G6" s="926" t="s">
        <v>35</v>
      </c>
      <c r="H6" s="1326"/>
      <c r="I6" s="1326"/>
      <c r="J6" s="1326"/>
      <c r="K6" s="1326"/>
      <c r="L6" s="1326"/>
      <c r="M6" s="1326"/>
      <c r="N6" s="1326"/>
      <c r="O6" s="1326"/>
      <c r="P6" s="1075"/>
      <c r="Q6" s="1075"/>
    </row>
    <row r="7" spans="1:24" ht="18.75" customHeight="1">
      <c r="A7" s="1083" t="s">
        <v>52</v>
      </c>
      <c r="B7" s="1083"/>
      <c r="C7" s="775">
        <v>0</v>
      </c>
      <c r="D7" s="775">
        <v>0</v>
      </c>
      <c r="E7" s="775">
        <v>0</v>
      </c>
      <c r="F7" s="775">
        <v>0</v>
      </c>
      <c r="G7" s="775">
        <f>SUM(E7:F7)</f>
        <v>0</v>
      </c>
      <c r="H7" s="775">
        <v>0</v>
      </c>
      <c r="I7" s="775">
        <v>0</v>
      </c>
      <c r="J7" s="775">
        <v>0</v>
      </c>
      <c r="K7" s="775">
        <v>0</v>
      </c>
      <c r="L7" s="775">
        <v>0</v>
      </c>
      <c r="M7" s="775">
        <v>0</v>
      </c>
      <c r="N7" s="775">
        <v>0</v>
      </c>
      <c r="O7" s="775">
        <f>SUM(H7:N7)</f>
        <v>0</v>
      </c>
      <c r="P7" s="428"/>
      <c r="Q7" s="460" t="s">
        <v>671</v>
      </c>
    </row>
    <row r="8" spans="1:24" ht="18.75" customHeight="1">
      <c r="A8" s="1081" t="s">
        <v>53</v>
      </c>
      <c r="B8" s="1081"/>
      <c r="C8" s="329">
        <v>0</v>
      </c>
      <c r="D8" s="329">
        <v>0</v>
      </c>
      <c r="E8" s="329">
        <v>0</v>
      </c>
      <c r="F8" s="329">
        <v>0</v>
      </c>
      <c r="G8" s="329">
        <f t="shared" ref="G8:G26" si="0">SUM(E8:F8)</f>
        <v>0</v>
      </c>
      <c r="H8" s="329">
        <v>0</v>
      </c>
      <c r="I8" s="329">
        <v>0</v>
      </c>
      <c r="J8" s="329">
        <v>0</v>
      </c>
      <c r="K8" s="329">
        <v>0</v>
      </c>
      <c r="L8" s="329">
        <v>0</v>
      </c>
      <c r="M8" s="329">
        <v>0</v>
      </c>
      <c r="N8" s="329">
        <v>0</v>
      </c>
      <c r="O8" s="329">
        <f t="shared" ref="O8:O26" si="1">SUM(H8:N8)</f>
        <v>0</v>
      </c>
      <c r="P8" s="1059" t="s">
        <v>302</v>
      </c>
      <c r="Q8" s="1059"/>
    </row>
    <row r="9" spans="1:24" ht="18.75" customHeight="1">
      <c r="A9" s="1081" t="s">
        <v>54</v>
      </c>
      <c r="B9" s="1081"/>
      <c r="C9" s="329">
        <v>0</v>
      </c>
      <c r="D9" s="329">
        <v>0</v>
      </c>
      <c r="E9" s="329">
        <v>0</v>
      </c>
      <c r="F9" s="329">
        <v>2</v>
      </c>
      <c r="G9" s="329">
        <f t="shared" si="0"/>
        <v>2</v>
      </c>
      <c r="H9" s="329">
        <v>0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  <c r="O9" s="329">
        <f t="shared" si="1"/>
        <v>0</v>
      </c>
      <c r="P9" s="1056" t="s">
        <v>184</v>
      </c>
      <c r="Q9" s="1056"/>
    </row>
    <row r="10" spans="1:24" ht="18.75" customHeight="1">
      <c r="A10" s="1081" t="s">
        <v>55</v>
      </c>
      <c r="B10" s="1081"/>
      <c r="C10" s="329">
        <v>0</v>
      </c>
      <c r="D10" s="329">
        <v>0</v>
      </c>
      <c r="E10" s="329">
        <v>0</v>
      </c>
      <c r="F10" s="329">
        <v>2</v>
      </c>
      <c r="G10" s="329">
        <f t="shared" si="0"/>
        <v>2</v>
      </c>
      <c r="H10" s="329">
        <v>0</v>
      </c>
      <c r="I10" s="329">
        <v>0</v>
      </c>
      <c r="J10" s="329">
        <v>0</v>
      </c>
      <c r="K10" s="329">
        <v>0</v>
      </c>
      <c r="L10" s="329">
        <v>0</v>
      </c>
      <c r="M10" s="329">
        <v>0</v>
      </c>
      <c r="N10" s="329">
        <v>0</v>
      </c>
      <c r="O10" s="329">
        <f t="shared" si="1"/>
        <v>0</v>
      </c>
      <c r="P10" s="1056" t="s">
        <v>185</v>
      </c>
      <c r="Q10" s="1056"/>
    </row>
    <row r="11" spans="1:24" ht="18.75" customHeight="1">
      <c r="A11" s="1086" t="s">
        <v>299</v>
      </c>
      <c r="B11" s="341" t="s">
        <v>282</v>
      </c>
      <c r="C11" s="329">
        <v>0</v>
      </c>
      <c r="D11" s="329">
        <v>0</v>
      </c>
      <c r="E11" s="329">
        <v>0</v>
      </c>
      <c r="F11" s="329">
        <v>1</v>
      </c>
      <c r="G11" s="329">
        <f t="shared" si="0"/>
        <v>1</v>
      </c>
      <c r="H11" s="329">
        <v>0</v>
      </c>
      <c r="I11" s="329">
        <v>0</v>
      </c>
      <c r="J11" s="329">
        <v>0</v>
      </c>
      <c r="K11" s="329">
        <v>0</v>
      </c>
      <c r="L11" s="329">
        <v>0</v>
      </c>
      <c r="M11" s="329">
        <v>0</v>
      </c>
      <c r="N11" s="329">
        <v>0</v>
      </c>
      <c r="O11" s="329">
        <f t="shared" si="1"/>
        <v>0</v>
      </c>
      <c r="P11" s="423" t="s">
        <v>306</v>
      </c>
      <c r="Q11" s="1061" t="s">
        <v>173</v>
      </c>
    </row>
    <row r="12" spans="1:24" ht="18.75" customHeight="1">
      <c r="A12" s="1086"/>
      <c r="B12" s="341" t="s">
        <v>283</v>
      </c>
      <c r="C12" s="329">
        <v>0</v>
      </c>
      <c r="D12" s="329">
        <v>0</v>
      </c>
      <c r="E12" s="329">
        <v>0</v>
      </c>
      <c r="F12" s="329">
        <v>2</v>
      </c>
      <c r="G12" s="329">
        <f t="shared" si="0"/>
        <v>2</v>
      </c>
      <c r="H12" s="329">
        <v>0</v>
      </c>
      <c r="I12" s="329">
        <v>0</v>
      </c>
      <c r="J12" s="329">
        <v>0</v>
      </c>
      <c r="K12" s="329">
        <v>0</v>
      </c>
      <c r="L12" s="329">
        <v>0</v>
      </c>
      <c r="M12" s="329">
        <v>0</v>
      </c>
      <c r="N12" s="329">
        <v>0</v>
      </c>
      <c r="O12" s="329">
        <f t="shared" si="1"/>
        <v>0</v>
      </c>
      <c r="P12" s="423" t="s">
        <v>307</v>
      </c>
      <c r="Q12" s="1061"/>
    </row>
    <row r="13" spans="1:24" ht="18.75" customHeight="1">
      <c r="A13" s="1086"/>
      <c r="B13" s="341" t="s">
        <v>284</v>
      </c>
      <c r="C13" s="329">
        <v>0</v>
      </c>
      <c r="D13" s="329">
        <v>0</v>
      </c>
      <c r="E13" s="329">
        <v>0</v>
      </c>
      <c r="F13" s="329">
        <v>3</v>
      </c>
      <c r="G13" s="329">
        <f t="shared" si="0"/>
        <v>3</v>
      </c>
      <c r="H13" s="329">
        <v>0</v>
      </c>
      <c r="I13" s="329">
        <v>0</v>
      </c>
      <c r="J13" s="329">
        <v>0</v>
      </c>
      <c r="K13" s="329">
        <v>0</v>
      </c>
      <c r="L13" s="329">
        <v>0</v>
      </c>
      <c r="M13" s="329">
        <v>0</v>
      </c>
      <c r="N13" s="329">
        <v>0</v>
      </c>
      <c r="O13" s="329">
        <f t="shared" si="1"/>
        <v>0</v>
      </c>
      <c r="P13" s="423" t="s">
        <v>308</v>
      </c>
      <c r="Q13" s="1061"/>
    </row>
    <row r="14" spans="1:24" ht="18.75" customHeight="1">
      <c r="A14" s="1086"/>
      <c r="B14" s="341" t="s">
        <v>279</v>
      </c>
      <c r="C14" s="329">
        <v>0</v>
      </c>
      <c r="D14" s="329">
        <v>0</v>
      </c>
      <c r="E14" s="329">
        <v>0</v>
      </c>
      <c r="F14" s="329">
        <v>0</v>
      </c>
      <c r="G14" s="329">
        <f t="shared" si="0"/>
        <v>0</v>
      </c>
      <c r="H14" s="329">
        <v>0</v>
      </c>
      <c r="I14" s="329">
        <v>0</v>
      </c>
      <c r="J14" s="329">
        <v>0</v>
      </c>
      <c r="K14" s="329">
        <v>0</v>
      </c>
      <c r="L14" s="329">
        <v>0</v>
      </c>
      <c r="M14" s="329">
        <v>0</v>
      </c>
      <c r="N14" s="329">
        <v>0</v>
      </c>
      <c r="O14" s="329">
        <f t="shared" si="1"/>
        <v>0</v>
      </c>
      <c r="P14" s="423" t="s">
        <v>309</v>
      </c>
      <c r="Q14" s="1061"/>
    </row>
    <row r="15" spans="1:24" ht="18.75" customHeight="1">
      <c r="A15" s="1086"/>
      <c r="B15" s="341" t="s">
        <v>280</v>
      </c>
      <c r="C15" s="329">
        <v>0</v>
      </c>
      <c r="D15" s="329">
        <v>0</v>
      </c>
      <c r="E15" s="329">
        <v>0</v>
      </c>
      <c r="F15" s="329">
        <v>2</v>
      </c>
      <c r="G15" s="329">
        <f t="shared" si="0"/>
        <v>2</v>
      </c>
      <c r="H15" s="329">
        <v>0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f t="shared" si="1"/>
        <v>0</v>
      </c>
      <c r="P15" s="423" t="s">
        <v>310</v>
      </c>
      <c r="Q15" s="1061"/>
    </row>
    <row r="16" spans="1:24" ht="18.75" customHeight="1">
      <c r="A16" s="1086"/>
      <c r="B16" s="341" t="s">
        <v>281</v>
      </c>
      <c r="C16" s="329">
        <v>0</v>
      </c>
      <c r="D16" s="329">
        <v>0</v>
      </c>
      <c r="E16" s="329">
        <v>0</v>
      </c>
      <c r="F16" s="329">
        <v>3</v>
      </c>
      <c r="G16" s="329">
        <f t="shared" si="0"/>
        <v>3</v>
      </c>
      <c r="H16" s="329">
        <v>0</v>
      </c>
      <c r="I16" s="329">
        <v>0</v>
      </c>
      <c r="J16" s="329">
        <v>0</v>
      </c>
      <c r="K16" s="329">
        <v>0</v>
      </c>
      <c r="L16" s="329">
        <v>0</v>
      </c>
      <c r="M16" s="329">
        <v>0</v>
      </c>
      <c r="N16" s="329">
        <v>0</v>
      </c>
      <c r="O16" s="329">
        <f t="shared" si="1"/>
        <v>0</v>
      </c>
      <c r="P16" s="423" t="s">
        <v>311</v>
      </c>
      <c r="Q16" s="1061"/>
    </row>
    <row r="17" spans="1:17" ht="18.75" customHeight="1">
      <c r="A17" s="1081" t="s">
        <v>63</v>
      </c>
      <c r="B17" s="1081"/>
      <c r="C17" s="329">
        <v>0</v>
      </c>
      <c r="D17" s="329">
        <v>0</v>
      </c>
      <c r="E17" s="329">
        <v>0</v>
      </c>
      <c r="F17" s="329">
        <v>0</v>
      </c>
      <c r="G17" s="329">
        <f t="shared" si="0"/>
        <v>0</v>
      </c>
      <c r="H17" s="329">
        <v>0</v>
      </c>
      <c r="I17" s="329">
        <v>0</v>
      </c>
      <c r="J17" s="329">
        <v>0</v>
      </c>
      <c r="K17" s="329">
        <v>0</v>
      </c>
      <c r="L17" s="329">
        <v>0</v>
      </c>
      <c r="M17" s="329">
        <v>0</v>
      </c>
      <c r="N17" s="329">
        <v>0</v>
      </c>
      <c r="O17" s="329">
        <f t="shared" si="1"/>
        <v>0</v>
      </c>
      <c r="P17" s="1056" t="s">
        <v>297</v>
      </c>
      <c r="Q17" s="1056"/>
    </row>
    <row r="18" spans="1:17" ht="18.75" customHeight="1">
      <c r="A18" s="1081" t="s">
        <v>64</v>
      </c>
      <c r="B18" s="1081"/>
      <c r="C18" s="329">
        <v>0</v>
      </c>
      <c r="D18" s="329">
        <v>0</v>
      </c>
      <c r="E18" s="329">
        <v>0</v>
      </c>
      <c r="F18" s="329">
        <v>2</v>
      </c>
      <c r="G18" s="329">
        <f t="shared" si="0"/>
        <v>2</v>
      </c>
      <c r="H18" s="329">
        <v>0</v>
      </c>
      <c r="I18" s="329">
        <v>0</v>
      </c>
      <c r="J18" s="329">
        <v>0</v>
      </c>
      <c r="K18" s="329">
        <v>0</v>
      </c>
      <c r="L18" s="329">
        <v>0</v>
      </c>
      <c r="M18" s="329">
        <v>0</v>
      </c>
      <c r="N18" s="329">
        <v>0</v>
      </c>
      <c r="O18" s="329">
        <f t="shared" si="1"/>
        <v>0</v>
      </c>
      <c r="P18" s="1056" t="s">
        <v>186</v>
      </c>
      <c r="Q18" s="1056"/>
    </row>
    <row r="19" spans="1:17" ht="18.75" customHeight="1">
      <c r="A19" s="1081" t="s">
        <v>65</v>
      </c>
      <c r="B19" s="1081"/>
      <c r="C19" s="329">
        <v>0</v>
      </c>
      <c r="D19" s="329">
        <v>0</v>
      </c>
      <c r="E19" s="329">
        <v>0</v>
      </c>
      <c r="F19" s="329">
        <v>1</v>
      </c>
      <c r="G19" s="329">
        <f t="shared" si="0"/>
        <v>1</v>
      </c>
      <c r="H19" s="329">
        <v>0</v>
      </c>
      <c r="I19" s="329">
        <v>0</v>
      </c>
      <c r="J19" s="329">
        <v>0</v>
      </c>
      <c r="K19" s="329">
        <v>0</v>
      </c>
      <c r="L19" s="329">
        <v>0</v>
      </c>
      <c r="M19" s="329">
        <v>0</v>
      </c>
      <c r="N19" s="329">
        <v>0</v>
      </c>
      <c r="O19" s="329">
        <f t="shared" si="1"/>
        <v>0</v>
      </c>
      <c r="P19" s="1056" t="s">
        <v>187</v>
      </c>
      <c r="Q19" s="1056"/>
    </row>
    <row r="20" spans="1:17" ht="18.75" customHeight="1">
      <c r="A20" s="1081" t="s">
        <v>66</v>
      </c>
      <c r="B20" s="1081"/>
      <c r="C20" s="329">
        <v>1</v>
      </c>
      <c r="D20" s="329">
        <v>300</v>
      </c>
      <c r="E20" s="329">
        <v>1</v>
      </c>
      <c r="F20" s="329">
        <v>3</v>
      </c>
      <c r="G20" s="329">
        <f t="shared" si="0"/>
        <v>4</v>
      </c>
      <c r="H20" s="329">
        <v>1</v>
      </c>
      <c r="I20" s="329">
        <v>0</v>
      </c>
      <c r="J20" s="329">
        <v>0</v>
      </c>
      <c r="K20" s="329">
        <v>0</v>
      </c>
      <c r="L20" s="329">
        <v>0</v>
      </c>
      <c r="M20" s="329">
        <v>0</v>
      </c>
      <c r="N20" s="329">
        <v>0</v>
      </c>
      <c r="O20" s="329">
        <f t="shared" si="1"/>
        <v>1</v>
      </c>
      <c r="P20" s="1056" t="s">
        <v>303</v>
      </c>
      <c r="Q20" s="1056"/>
    </row>
    <row r="21" spans="1:17" ht="18.75" customHeight="1">
      <c r="A21" s="1081" t="s">
        <v>134</v>
      </c>
      <c r="B21" s="1081"/>
      <c r="C21" s="329">
        <v>0</v>
      </c>
      <c r="D21" s="329">
        <v>0</v>
      </c>
      <c r="E21" s="329">
        <v>0</v>
      </c>
      <c r="F21" s="329">
        <v>2</v>
      </c>
      <c r="G21" s="329">
        <f t="shared" si="0"/>
        <v>2</v>
      </c>
      <c r="H21" s="329">
        <v>0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0</v>
      </c>
      <c r="O21" s="329">
        <f t="shared" si="1"/>
        <v>0</v>
      </c>
      <c r="P21" s="1056" t="s">
        <v>304</v>
      </c>
      <c r="Q21" s="1056"/>
    </row>
    <row r="22" spans="1:17" ht="18.75" customHeight="1">
      <c r="A22" s="1081" t="s">
        <v>68</v>
      </c>
      <c r="B22" s="1081"/>
      <c r="C22" s="329">
        <v>0</v>
      </c>
      <c r="D22" s="329">
        <v>0</v>
      </c>
      <c r="E22" s="329">
        <v>0</v>
      </c>
      <c r="F22" s="329">
        <v>1</v>
      </c>
      <c r="G22" s="329">
        <f t="shared" si="0"/>
        <v>1</v>
      </c>
      <c r="H22" s="329">
        <v>0</v>
      </c>
      <c r="I22" s="329">
        <v>0</v>
      </c>
      <c r="J22" s="329">
        <v>0</v>
      </c>
      <c r="K22" s="329">
        <v>0</v>
      </c>
      <c r="L22" s="329">
        <v>0</v>
      </c>
      <c r="M22" s="329">
        <v>0</v>
      </c>
      <c r="N22" s="329">
        <v>0</v>
      </c>
      <c r="O22" s="329">
        <f t="shared" si="1"/>
        <v>0</v>
      </c>
      <c r="P22" s="1056" t="s">
        <v>305</v>
      </c>
      <c r="Q22" s="1056"/>
    </row>
    <row r="23" spans="1:17" ht="18.75" customHeight="1">
      <c r="A23" s="1081" t="s">
        <v>69</v>
      </c>
      <c r="B23" s="1081"/>
      <c r="C23" s="329">
        <v>0</v>
      </c>
      <c r="D23" s="329">
        <v>0</v>
      </c>
      <c r="E23" s="329">
        <v>0</v>
      </c>
      <c r="F23" s="329">
        <v>2</v>
      </c>
      <c r="G23" s="329">
        <f t="shared" si="0"/>
        <v>2</v>
      </c>
      <c r="H23" s="329">
        <v>0</v>
      </c>
      <c r="I23" s="329">
        <v>0</v>
      </c>
      <c r="J23" s="329">
        <v>0</v>
      </c>
      <c r="K23" s="329">
        <v>0</v>
      </c>
      <c r="L23" s="329">
        <v>0</v>
      </c>
      <c r="M23" s="329">
        <v>0</v>
      </c>
      <c r="N23" s="329">
        <v>0</v>
      </c>
      <c r="O23" s="329">
        <f t="shared" si="1"/>
        <v>0</v>
      </c>
      <c r="P23" s="1056" t="s">
        <v>191</v>
      </c>
      <c r="Q23" s="1056"/>
    </row>
    <row r="24" spans="1:17" ht="18.75" customHeight="1">
      <c r="A24" s="1081" t="s">
        <v>70</v>
      </c>
      <c r="B24" s="1081"/>
      <c r="C24" s="329">
        <v>0</v>
      </c>
      <c r="D24" s="329">
        <v>0</v>
      </c>
      <c r="E24" s="329">
        <v>0</v>
      </c>
      <c r="F24" s="329">
        <v>1</v>
      </c>
      <c r="G24" s="329">
        <f t="shared" si="0"/>
        <v>1</v>
      </c>
      <c r="H24" s="329">
        <v>0</v>
      </c>
      <c r="I24" s="329">
        <v>0</v>
      </c>
      <c r="J24" s="329">
        <v>0</v>
      </c>
      <c r="K24" s="329">
        <v>0</v>
      </c>
      <c r="L24" s="329">
        <v>0</v>
      </c>
      <c r="M24" s="329">
        <v>0</v>
      </c>
      <c r="N24" s="329">
        <v>0</v>
      </c>
      <c r="O24" s="329">
        <f t="shared" si="1"/>
        <v>0</v>
      </c>
      <c r="P24" s="1056" t="s">
        <v>192</v>
      </c>
      <c r="Q24" s="1056"/>
    </row>
    <row r="25" spans="1:17" ht="18.75" customHeight="1">
      <c r="A25" s="1081" t="s">
        <v>71</v>
      </c>
      <c r="B25" s="1081"/>
      <c r="C25" s="329">
        <v>0</v>
      </c>
      <c r="D25" s="329">
        <v>0</v>
      </c>
      <c r="E25" s="329">
        <v>0</v>
      </c>
      <c r="F25" s="329">
        <v>2</v>
      </c>
      <c r="G25" s="329">
        <f t="shared" si="0"/>
        <v>2</v>
      </c>
      <c r="H25" s="329">
        <v>0</v>
      </c>
      <c r="I25" s="329">
        <v>0</v>
      </c>
      <c r="J25" s="329">
        <v>0</v>
      </c>
      <c r="K25" s="329">
        <v>0</v>
      </c>
      <c r="L25" s="329">
        <v>0</v>
      </c>
      <c r="M25" s="329">
        <v>0</v>
      </c>
      <c r="N25" s="329">
        <v>0</v>
      </c>
      <c r="O25" s="329">
        <f t="shared" si="1"/>
        <v>0</v>
      </c>
      <c r="P25" s="1056" t="s">
        <v>193</v>
      </c>
      <c r="Q25" s="1056"/>
    </row>
    <row r="26" spans="1:17" ht="18.75" customHeight="1" thickBot="1">
      <c r="A26" s="1083" t="s">
        <v>72</v>
      </c>
      <c r="B26" s="1083"/>
      <c r="C26" s="775">
        <v>1</v>
      </c>
      <c r="D26" s="775">
        <v>369</v>
      </c>
      <c r="E26" s="775">
        <v>0</v>
      </c>
      <c r="F26" s="775">
        <v>2</v>
      </c>
      <c r="G26" s="879">
        <f t="shared" si="0"/>
        <v>2</v>
      </c>
      <c r="H26" s="775">
        <v>0</v>
      </c>
      <c r="I26" s="775">
        <v>0</v>
      </c>
      <c r="J26" s="775">
        <v>0</v>
      </c>
      <c r="K26" s="775">
        <v>0</v>
      </c>
      <c r="L26" s="775">
        <v>0</v>
      </c>
      <c r="M26" s="775">
        <v>0</v>
      </c>
      <c r="N26" s="775">
        <v>0</v>
      </c>
      <c r="O26" s="775">
        <f t="shared" si="1"/>
        <v>0</v>
      </c>
      <c r="P26" s="1062" t="s">
        <v>298</v>
      </c>
      <c r="Q26" s="1062"/>
    </row>
    <row r="27" spans="1:17" s="249" customFormat="1" ht="18.75" customHeight="1" thickBot="1">
      <c r="A27" s="1076" t="s">
        <v>32</v>
      </c>
      <c r="B27" s="1076"/>
      <c r="C27" s="789">
        <f>SUM(C7:C26)</f>
        <v>2</v>
      </c>
      <c r="D27" s="789">
        <f t="shared" ref="D27:O27" si="2">SUM(D7:D26)</f>
        <v>669</v>
      </c>
      <c r="E27" s="789">
        <f t="shared" si="2"/>
        <v>1</v>
      </c>
      <c r="F27" s="789">
        <f t="shared" si="2"/>
        <v>31</v>
      </c>
      <c r="G27" s="789">
        <f t="shared" si="2"/>
        <v>32</v>
      </c>
      <c r="H27" s="789">
        <f t="shared" si="2"/>
        <v>1</v>
      </c>
      <c r="I27" s="789">
        <f t="shared" si="2"/>
        <v>0</v>
      </c>
      <c r="J27" s="789">
        <f t="shared" si="2"/>
        <v>0</v>
      </c>
      <c r="K27" s="789">
        <f t="shared" si="2"/>
        <v>0</v>
      </c>
      <c r="L27" s="789">
        <f t="shared" si="2"/>
        <v>0</v>
      </c>
      <c r="M27" s="789">
        <f t="shared" si="2"/>
        <v>0</v>
      </c>
      <c r="N27" s="789">
        <f t="shared" si="2"/>
        <v>0</v>
      </c>
      <c r="O27" s="789">
        <f t="shared" si="2"/>
        <v>1</v>
      </c>
      <c r="P27" s="1104" t="s">
        <v>175</v>
      </c>
      <c r="Q27" s="1104"/>
    </row>
    <row r="28" spans="1:17" ht="15.75" thickTop="1"/>
  </sheetData>
  <mergeCells count="50">
    <mergeCell ref="A22:B22"/>
    <mergeCell ref="P22:Q22"/>
    <mergeCell ref="A26:B26"/>
    <mergeCell ref="P26:Q26"/>
    <mergeCell ref="A27:B27"/>
    <mergeCell ref="P27:Q27"/>
    <mergeCell ref="A23:B23"/>
    <mergeCell ref="P23:Q23"/>
    <mergeCell ref="A24:B24"/>
    <mergeCell ref="P24:Q24"/>
    <mergeCell ref="A25:B25"/>
    <mergeCell ref="P25:Q25"/>
    <mergeCell ref="A19:B19"/>
    <mergeCell ref="P19:Q19"/>
    <mergeCell ref="A20:B20"/>
    <mergeCell ref="P20:Q20"/>
    <mergeCell ref="A21:B21"/>
    <mergeCell ref="P21:Q21"/>
    <mergeCell ref="A11:A16"/>
    <mergeCell ref="Q11:Q16"/>
    <mergeCell ref="A17:B17"/>
    <mergeCell ref="P17:Q17"/>
    <mergeCell ref="A18:B18"/>
    <mergeCell ref="P18:Q18"/>
    <mergeCell ref="A9:B9"/>
    <mergeCell ref="P9:Q9"/>
    <mergeCell ref="A10:B10"/>
    <mergeCell ref="P10:Q10"/>
    <mergeCell ref="P8:Q8"/>
    <mergeCell ref="L5:L6"/>
    <mergeCell ref="M5:M6"/>
    <mergeCell ref="N5:N6"/>
    <mergeCell ref="A7:B7"/>
    <mergeCell ref="A8:B8"/>
    <mergeCell ref="O5:O6"/>
    <mergeCell ref="C5:C6"/>
    <mergeCell ref="D5:D6"/>
    <mergeCell ref="A1:Q1"/>
    <mergeCell ref="A2:Q2"/>
    <mergeCell ref="A3:C3"/>
    <mergeCell ref="P3:Q3"/>
    <mergeCell ref="C4:D4"/>
    <mergeCell ref="E4:O4"/>
    <mergeCell ref="P4:Q6"/>
    <mergeCell ref="E5:G5"/>
    <mergeCell ref="H5:H6"/>
    <mergeCell ref="I5:I6"/>
    <mergeCell ref="J5:J6"/>
    <mergeCell ref="K5:K6"/>
    <mergeCell ref="A4:B6"/>
  </mergeCells>
  <printOptions horizontalCentered="1"/>
  <pageMargins left="1" right="1" top="1" bottom="1" header="1" footer="1"/>
  <pageSetup paperSize="9" scale="8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2060"/>
  </sheetPr>
  <dimension ref="A1:AG22"/>
  <sheetViews>
    <sheetView rightToLeft="1" view="pageBreakPreview" zoomScale="80" zoomScaleSheetLayoutView="80" workbookViewId="0">
      <selection activeCell="P18" sqref="P18"/>
    </sheetView>
  </sheetViews>
  <sheetFormatPr defaultRowHeight="12.75"/>
  <cols>
    <col min="1" max="1" width="12.42578125" style="91" customWidth="1"/>
    <col min="2" max="2" width="8.85546875" style="91" customWidth="1"/>
    <col min="3" max="4" width="8.7109375" style="91" customWidth="1"/>
    <col min="5" max="5" width="8.42578125" style="91" customWidth="1"/>
    <col min="6" max="6" width="9.7109375" style="91" customWidth="1"/>
    <col min="7" max="7" width="8.85546875" style="91" customWidth="1"/>
    <col min="8" max="8" width="9.7109375" style="91" customWidth="1"/>
    <col min="9" max="9" width="10" style="91" customWidth="1"/>
    <col min="10" max="10" width="10.140625" style="91" customWidth="1"/>
    <col min="11" max="11" width="9.28515625" style="91" customWidth="1"/>
    <col min="12" max="12" width="9.140625" style="91" customWidth="1"/>
    <col min="13" max="13" width="8.42578125" style="91" customWidth="1"/>
    <col min="14" max="14" width="10.28515625" style="91" customWidth="1"/>
    <col min="15" max="15" width="10" style="91" customWidth="1"/>
    <col min="16" max="16" width="9.7109375" style="91" customWidth="1"/>
    <col min="17" max="17" width="14.42578125" style="90" customWidth="1"/>
    <col min="18" max="32" width="0" style="91" hidden="1" customWidth="1"/>
    <col min="33" max="16384" width="9.140625" style="91"/>
  </cols>
  <sheetData>
    <row r="1" spans="1:33" ht="26.25" customHeight="1">
      <c r="A1" s="1138" t="s">
        <v>738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55"/>
    </row>
    <row r="2" spans="1:33" ht="26.25" customHeight="1">
      <c r="A2" s="1139" t="s">
        <v>739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</row>
    <row r="3" spans="1:33" ht="26.25" customHeight="1" thickBot="1">
      <c r="A3" s="1148" t="s">
        <v>1042</v>
      </c>
      <c r="B3" s="1148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590" t="s">
        <v>1043</v>
      </c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</row>
    <row r="4" spans="1:33" ht="26.25" customHeight="1" thickTop="1">
      <c r="A4" s="1072" t="s">
        <v>25</v>
      </c>
      <c r="B4" s="1163" t="s">
        <v>296</v>
      </c>
      <c r="C4" s="1163"/>
      <c r="D4" s="1164" t="s">
        <v>27</v>
      </c>
      <c r="E4" s="1164"/>
      <c r="F4" s="1072" t="s">
        <v>28</v>
      </c>
      <c r="G4" s="1072"/>
      <c r="H4" s="1072" t="s">
        <v>29</v>
      </c>
      <c r="I4" s="1072"/>
      <c r="J4" s="1072" t="s">
        <v>30</v>
      </c>
      <c r="K4" s="1072"/>
      <c r="L4" s="1072" t="s">
        <v>31</v>
      </c>
      <c r="M4" s="1072"/>
      <c r="N4" s="1072" t="s">
        <v>172</v>
      </c>
      <c r="O4" s="1072"/>
      <c r="P4" s="1072"/>
      <c r="Q4" s="1074" t="s">
        <v>221</v>
      </c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</row>
    <row r="5" spans="1:33" ht="26.25" customHeight="1">
      <c r="A5" s="1092"/>
      <c r="B5" s="1096" t="s">
        <v>245</v>
      </c>
      <c r="C5" s="1096"/>
      <c r="D5" s="1096" t="s">
        <v>250</v>
      </c>
      <c r="E5" s="1096"/>
      <c r="F5" s="1096" t="s">
        <v>247</v>
      </c>
      <c r="G5" s="1096"/>
      <c r="H5" s="1096" t="s">
        <v>248</v>
      </c>
      <c r="I5" s="1096"/>
      <c r="J5" s="1096" t="s">
        <v>244</v>
      </c>
      <c r="K5" s="1096"/>
      <c r="L5" s="1096" t="s">
        <v>251</v>
      </c>
      <c r="M5" s="1096"/>
      <c r="N5" s="1096" t="s">
        <v>175</v>
      </c>
      <c r="O5" s="1096"/>
      <c r="P5" s="1096"/>
      <c r="Q5" s="1096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</row>
    <row r="6" spans="1:33" ht="26.25" customHeight="1">
      <c r="A6" s="1092"/>
      <c r="B6" s="941" t="s">
        <v>33</v>
      </c>
      <c r="C6" s="938" t="s">
        <v>34</v>
      </c>
      <c r="D6" s="941" t="s">
        <v>33</v>
      </c>
      <c r="E6" s="938" t="s">
        <v>34</v>
      </c>
      <c r="F6" s="941" t="s">
        <v>33</v>
      </c>
      <c r="G6" s="938" t="s">
        <v>34</v>
      </c>
      <c r="H6" s="941" t="s">
        <v>33</v>
      </c>
      <c r="I6" s="938" t="s">
        <v>34</v>
      </c>
      <c r="J6" s="941" t="s">
        <v>33</v>
      </c>
      <c r="K6" s="938" t="s">
        <v>34</v>
      </c>
      <c r="L6" s="941" t="s">
        <v>33</v>
      </c>
      <c r="M6" s="938" t="s">
        <v>34</v>
      </c>
      <c r="N6" s="941" t="s">
        <v>33</v>
      </c>
      <c r="O6" s="938" t="s">
        <v>34</v>
      </c>
      <c r="P6" s="786" t="s">
        <v>32</v>
      </c>
      <c r="Q6" s="1096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</row>
    <row r="7" spans="1:33" ht="26.25" customHeight="1" thickBot="1">
      <c r="A7" s="1073"/>
      <c r="B7" s="947" t="s">
        <v>180</v>
      </c>
      <c r="C7" s="937" t="s">
        <v>179</v>
      </c>
      <c r="D7" s="947" t="s">
        <v>180</v>
      </c>
      <c r="E7" s="937" t="s">
        <v>179</v>
      </c>
      <c r="F7" s="947" t="s">
        <v>180</v>
      </c>
      <c r="G7" s="937" t="s">
        <v>179</v>
      </c>
      <c r="H7" s="947" t="s">
        <v>180</v>
      </c>
      <c r="I7" s="937" t="s">
        <v>179</v>
      </c>
      <c r="J7" s="947" t="s">
        <v>180</v>
      </c>
      <c r="K7" s="937" t="s">
        <v>179</v>
      </c>
      <c r="L7" s="947" t="s">
        <v>180</v>
      </c>
      <c r="M7" s="937" t="s">
        <v>179</v>
      </c>
      <c r="N7" s="947" t="s">
        <v>180</v>
      </c>
      <c r="O7" s="937" t="s">
        <v>179</v>
      </c>
      <c r="P7" s="854" t="s">
        <v>175</v>
      </c>
      <c r="Q7" s="1075"/>
      <c r="R7" s="459"/>
      <c r="S7" s="459"/>
      <c r="T7" s="459"/>
      <c r="U7" s="459"/>
      <c r="V7" s="459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</row>
    <row r="8" spans="1:33" ht="28.5" customHeight="1">
      <c r="A8" s="589" t="s">
        <v>669</v>
      </c>
      <c r="B8" s="509">
        <v>44768</v>
      </c>
      <c r="C8" s="509">
        <v>41946</v>
      </c>
      <c r="D8" s="509">
        <v>0</v>
      </c>
      <c r="E8" s="509">
        <v>0</v>
      </c>
      <c r="F8" s="509">
        <v>0</v>
      </c>
      <c r="G8" s="509">
        <v>0</v>
      </c>
      <c r="H8" s="509">
        <v>0</v>
      </c>
      <c r="I8" s="509">
        <v>0</v>
      </c>
      <c r="J8" s="509">
        <v>0</v>
      </c>
      <c r="K8" s="509">
        <v>0</v>
      </c>
      <c r="L8" s="509">
        <v>0</v>
      </c>
      <c r="M8" s="509">
        <v>0</v>
      </c>
      <c r="N8" s="509">
        <f>SUM(B8,D8,F8,H8,J8,L8)</f>
        <v>44768</v>
      </c>
      <c r="O8" s="509">
        <f>SUM(C8,E8,G8,I8,K8,M8)</f>
        <v>41946</v>
      </c>
      <c r="P8" s="509">
        <f>SUM(N8:O8)</f>
        <v>86714</v>
      </c>
      <c r="Q8" s="529" t="s">
        <v>208</v>
      </c>
      <c r="R8" s="459"/>
      <c r="S8" s="459"/>
      <c r="T8" s="459"/>
      <c r="U8" s="459"/>
      <c r="V8" s="459"/>
      <c r="W8" s="459"/>
      <c r="X8" s="459"/>
      <c r="Y8" s="459"/>
      <c r="Z8" s="459"/>
      <c r="AA8" s="459"/>
      <c r="AB8" s="459"/>
      <c r="AC8" s="459"/>
      <c r="AD8" s="459"/>
      <c r="AE8" s="459"/>
      <c r="AF8" s="459"/>
      <c r="AG8" s="459"/>
    </row>
    <row r="9" spans="1:33" ht="28.5" customHeight="1">
      <c r="A9" s="157" t="s">
        <v>670</v>
      </c>
      <c r="B9" s="506">
        <v>459258</v>
      </c>
      <c r="C9" s="506">
        <v>432177</v>
      </c>
      <c r="D9" s="506">
        <v>0</v>
      </c>
      <c r="E9" s="506">
        <v>0</v>
      </c>
      <c r="F9" s="506">
        <v>0</v>
      </c>
      <c r="G9" s="506">
        <v>0</v>
      </c>
      <c r="H9" s="506">
        <v>0</v>
      </c>
      <c r="I9" s="506">
        <v>0</v>
      </c>
      <c r="J9" s="506">
        <v>0</v>
      </c>
      <c r="K9" s="506">
        <v>0</v>
      </c>
      <c r="L9" s="506">
        <v>0</v>
      </c>
      <c r="M9" s="506">
        <v>0</v>
      </c>
      <c r="N9" s="506">
        <f t="shared" ref="N9:N19" si="0">SUM(B9,D9,F9,H9,J9,L9)</f>
        <v>459258</v>
      </c>
      <c r="O9" s="506">
        <f t="shared" ref="O9:O19" si="1">SUM(C9,E9,G9,I9,K9,M9)</f>
        <v>432177</v>
      </c>
      <c r="P9" s="506">
        <f t="shared" ref="P9:P19" si="2">SUM(N9:O9)</f>
        <v>891435</v>
      </c>
      <c r="Q9" s="591" t="s">
        <v>210</v>
      </c>
      <c r="R9" s="459"/>
      <c r="S9" s="459"/>
      <c r="T9" s="459"/>
      <c r="U9" s="459"/>
      <c r="V9" s="459"/>
      <c r="W9" s="459"/>
      <c r="X9" s="459"/>
      <c r="Y9" s="459"/>
      <c r="Z9" s="459"/>
      <c r="AA9" s="459"/>
      <c r="AB9" s="459"/>
      <c r="AC9" s="459"/>
      <c r="AD9" s="459"/>
      <c r="AE9" s="459"/>
      <c r="AF9" s="459"/>
      <c r="AG9" s="459"/>
    </row>
    <row r="10" spans="1:33" ht="28.5" customHeight="1">
      <c r="A10" s="158" t="s">
        <v>661</v>
      </c>
      <c r="B10" s="506">
        <v>112384</v>
      </c>
      <c r="C10" s="506">
        <v>100331</v>
      </c>
      <c r="D10" s="506">
        <v>378714</v>
      </c>
      <c r="E10" s="506">
        <v>335609</v>
      </c>
      <c r="F10" s="506">
        <v>0</v>
      </c>
      <c r="G10" s="506">
        <v>0</v>
      </c>
      <c r="H10" s="506">
        <v>0</v>
      </c>
      <c r="I10" s="506">
        <v>0</v>
      </c>
      <c r="J10" s="506">
        <v>0</v>
      </c>
      <c r="K10" s="506">
        <v>0</v>
      </c>
      <c r="L10" s="506">
        <v>0</v>
      </c>
      <c r="M10" s="506">
        <v>0</v>
      </c>
      <c r="N10" s="506">
        <f t="shared" si="0"/>
        <v>491098</v>
      </c>
      <c r="O10" s="506">
        <f t="shared" si="1"/>
        <v>435940</v>
      </c>
      <c r="P10" s="506">
        <f t="shared" si="2"/>
        <v>927038</v>
      </c>
      <c r="Q10" s="591" t="s">
        <v>211</v>
      </c>
      <c r="R10" s="459"/>
      <c r="S10" s="459"/>
      <c r="T10" s="459"/>
      <c r="U10" s="459"/>
      <c r="V10" s="459"/>
      <c r="W10" s="459"/>
      <c r="X10" s="459"/>
      <c r="Y10" s="459"/>
      <c r="Z10" s="459"/>
      <c r="AA10" s="459"/>
      <c r="AB10" s="459"/>
      <c r="AC10" s="459"/>
      <c r="AD10" s="459"/>
      <c r="AE10" s="459"/>
      <c r="AF10" s="459"/>
      <c r="AG10" s="459"/>
    </row>
    <row r="11" spans="1:33" ht="28.5" customHeight="1">
      <c r="A11" s="157" t="s">
        <v>662</v>
      </c>
      <c r="B11" s="506">
        <v>35225</v>
      </c>
      <c r="C11" s="506">
        <v>32035</v>
      </c>
      <c r="D11" s="506">
        <v>154194</v>
      </c>
      <c r="E11" s="506">
        <v>165082</v>
      </c>
      <c r="F11" s="506">
        <v>336322</v>
      </c>
      <c r="G11" s="506">
        <v>310061</v>
      </c>
      <c r="H11" s="506">
        <v>0</v>
      </c>
      <c r="I11" s="506">
        <v>0</v>
      </c>
      <c r="J11" s="506">
        <v>0</v>
      </c>
      <c r="K11" s="506">
        <v>0</v>
      </c>
      <c r="L11" s="506">
        <v>0</v>
      </c>
      <c r="M11" s="506">
        <v>0</v>
      </c>
      <c r="N11" s="506">
        <f t="shared" si="0"/>
        <v>525741</v>
      </c>
      <c r="O11" s="506">
        <f t="shared" si="1"/>
        <v>507178</v>
      </c>
      <c r="P11" s="506">
        <f t="shared" si="2"/>
        <v>1032919</v>
      </c>
      <c r="Q11" s="591" t="s">
        <v>212</v>
      </c>
      <c r="R11" s="459"/>
      <c r="S11" s="459"/>
      <c r="T11" s="459"/>
      <c r="U11" s="459"/>
      <c r="V11" s="459"/>
      <c r="W11" s="459"/>
      <c r="X11" s="459"/>
      <c r="Y11" s="459"/>
      <c r="Z11" s="459"/>
      <c r="AA11" s="459"/>
      <c r="AB11" s="459"/>
      <c r="AC11" s="459"/>
      <c r="AD11" s="459"/>
      <c r="AE11" s="459"/>
      <c r="AF11" s="459"/>
      <c r="AG11" s="459"/>
    </row>
    <row r="12" spans="1:33" ht="28.5" customHeight="1">
      <c r="A12" s="157" t="s">
        <v>663</v>
      </c>
      <c r="B12" s="506">
        <v>13657</v>
      </c>
      <c r="C12" s="506">
        <v>11832</v>
      </c>
      <c r="D12" s="506">
        <v>52940</v>
      </c>
      <c r="E12" s="506">
        <v>46835</v>
      </c>
      <c r="F12" s="506">
        <v>141864</v>
      </c>
      <c r="G12" s="506">
        <v>136348</v>
      </c>
      <c r="H12" s="506">
        <v>306623</v>
      </c>
      <c r="I12" s="506">
        <v>269971</v>
      </c>
      <c r="J12" s="506">
        <v>0</v>
      </c>
      <c r="K12" s="506">
        <v>0</v>
      </c>
      <c r="L12" s="506">
        <v>0</v>
      </c>
      <c r="M12" s="506">
        <v>0</v>
      </c>
      <c r="N12" s="506">
        <f t="shared" si="0"/>
        <v>515084</v>
      </c>
      <c r="O12" s="506">
        <f t="shared" si="1"/>
        <v>464986</v>
      </c>
      <c r="P12" s="506">
        <f t="shared" si="2"/>
        <v>980070</v>
      </c>
      <c r="Q12" s="591" t="s">
        <v>213</v>
      </c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</row>
    <row r="13" spans="1:33" ht="28.5" customHeight="1">
      <c r="A13" s="157" t="s">
        <v>664</v>
      </c>
      <c r="B13" s="506">
        <v>4299</v>
      </c>
      <c r="C13" s="506">
        <v>4136</v>
      </c>
      <c r="D13" s="506">
        <v>24919</v>
      </c>
      <c r="E13" s="506">
        <v>17437</v>
      </c>
      <c r="F13" s="506">
        <v>60666</v>
      </c>
      <c r="G13" s="506">
        <v>52319</v>
      </c>
      <c r="H13" s="506">
        <v>136480</v>
      </c>
      <c r="I13" s="506">
        <v>129602</v>
      </c>
      <c r="J13" s="506">
        <v>296605</v>
      </c>
      <c r="K13" s="506">
        <v>252620</v>
      </c>
      <c r="L13" s="506">
        <v>0</v>
      </c>
      <c r="M13" s="506">
        <v>0</v>
      </c>
      <c r="N13" s="506">
        <f t="shared" si="0"/>
        <v>522969</v>
      </c>
      <c r="O13" s="506">
        <f t="shared" si="1"/>
        <v>456114</v>
      </c>
      <c r="P13" s="506">
        <f t="shared" si="2"/>
        <v>979083</v>
      </c>
      <c r="Q13" s="591" t="s">
        <v>214</v>
      </c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</row>
    <row r="14" spans="1:33" ht="28.5" customHeight="1">
      <c r="A14" s="157" t="s">
        <v>665</v>
      </c>
      <c r="B14" s="506">
        <v>0</v>
      </c>
      <c r="C14" s="506">
        <v>0</v>
      </c>
      <c r="D14" s="506">
        <v>9681</v>
      </c>
      <c r="E14" s="506">
        <v>7681</v>
      </c>
      <c r="F14" s="506">
        <v>24622</v>
      </c>
      <c r="G14" s="506">
        <v>19482</v>
      </c>
      <c r="H14" s="506">
        <v>55045</v>
      </c>
      <c r="I14" s="506">
        <v>48458</v>
      </c>
      <c r="J14" s="506">
        <v>147673</v>
      </c>
      <c r="K14" s="506">
        <v>135291</v>
      </c>
      <c r="L14" s="506">
        <v>226125</v>
      </c>
      <c r="M14" s="506">
        <v>195141</v>
      </c>
      <c r="N14" s="506">
        <f t="shared" si="0"/>
        <v>463146</v>
      </c>
      <c r="O14" s="506">
        <f t="shared" si="1"/>
        <v>406053</v>
      </c>
      <c r="P14" s="506">
        <f t="shared" si="2"/>
        <v>869199</v>
      </c>
      <c r="Q14" s="591" t="s">
        <v>215</v>
      </c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3" ht="28.5" customHeight="1">
      <c r="A15" s="157" t="s">
        <v>668</v>
      </c>
      <c r="B15" s="506">
        <v>0</v>
      </c>
      <c r="C15" s="506">
        <v>0</v>
      </c>
      <c r="D15" s="506">
        <v>0</v>
      </c>
      <c r="E15" s="506">
        <v>0</v>
      </c>
      <c r="F15" s="506">
        <v>19446</v>
      </c>
      <c r="G15" s="506">
        <v>15797</v>
      </c>
      <c r="H15" s="506">
        <v>29357</v>
      </c>
      <c r="I15" s="506">
        <v>24990</v>
      </c>
      <c r="J15" s="506">
        <v>72207</v>
      </c>
      <c r="K15" s="506">
        <v>57779</v>
      </c>
      <c r="L15" s="506">
        <v>105213</v>
      </c>
      <c r="M15" s="506">
        <v>95626</v>
      </c>
      <c r="N15" s="506">
        <f t="shared" si="0"/>
        <v>226223</v>
      </c>
      <c r="O15" s="506">
        <f t="shared" si="1"/>
        <v>194192</v>
      </c>
      <c r="P15" s="506">
        <f t="shared" si="2"/>
        <v>420415</v>
      </c>
      <c r="Q15" s="591" t="s">
        <v>216</v>
      </c>
      <c r="R15" s="459"/>
      <c r="S15" s="459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</row>
    <row r="16" spans="1:33" ht="28.5" customHeight="1">
      <c r="A16" s="157" t="s">
        <v>666</v>
      </c>
      <c r="B16" s="506">
        <v>0</v>
      </c>
      <c r="C16" s="506">
        <v>0</v>
      </c>
      <c r="D16" s="506">
        <v>0</v>
      </c>
      <c r="E16" s="506">
        <v>0</v>
      </c>
      <c r="F16" s="506">
        <v>0</v>
      </c>
      <c r="G16" s="506">
        <v>0</v>
      </c>
      <c r="H16" s="506">
        <v>18354</v>
      </c>
      <c r="I16" s="506">
        <v>11631</v>
      </c>
      <c r="J16" s="506">
        <v>40595</v>
      </c>
      <c r="K16" s="506">
        <v>29512</v>
      </c>
      <c r="L16" s="506">
        <v>55420</v>
      </c>
      <c r="M16" s="506">
        <v>40890</v>
      </c>
      <c r="N16" s="506">
        <f t="shared" si="0"/>
        <v>114369</v>
      </c>
      <c r="O16" s="506">
        <f t="shared" si="1"/>
        <v>82033</v>
      </c>
      <c r="P16" s="506">
        <f t="shared" si="2"/>
        <v>196402</v>
      </c>
      <c r="Q16" s="591" t="s">
        <v>217</v>
      </c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3" ht="28.5" customHeight="1">
      <c r="A17" s="593" t="s">
        <v>667</v>
      </c>
      <c r="B17" s="506">
        <v>0</v>
      </c>
      <c r="C17" s="506">
        <v>0</v>
      </c>
      <c r="D17" s="506">
        <v>0</v>
      </c>
      <c r="E17" s="506">
        <v>0</v>
      </c>
      <c r="F17" s="506">
        <v>0</v>
      </c>
      <c r="G17" s="506">
        <v>0</v>
      </c>
      <c r="H17" s="506">
        <v>0</v>
      </c>
      <c r="I17" s="506">
        <v>0</v>
      </c>
      <c r="J17" s="506">
        <v>25067</v>
      </c>
      <c r="K17" s="506">
        <v>13036</v>
      </c>
      <c r="L17" s="506">
        <v>33811</v>
      </c>
      <c r="M17" s="506">
        <v>20094</v>
      </c>
      <c r="N17" s="506">
        <f t="shared" si="0"/>
        <v>58878</v>
      </c>
      <c r="O17" s="506">
        <f t="shared" si="1"/>
        <v>33130</v>
      </c>
      <c r="P17" s="506">
        <f t="shared" si="2"/>
        <v>92008</v>
      </c>
      <c r="Q17" s="591" t="s">
        <v>218</v>
      </c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59"/>
      <c r="AE17" s="459"/>
      <c r="AF17" s="459"/>
      <c r="AG17" s="459"/>
    </row>
    <row r="18" spans="1:33" ht="40.5" customHeight="1" thickBot="1">
      <c r="A18" s="594" t="s">
        <v>257</v>
      </c>
      <c r="B18" s="509">
        <v>0</v>
      </c>
      <c r="C18" s="509">
        <v>0</v>
      </c>
      <c r="D18" s="509">
        <v>0</v>
      </c>
      <c r="E18" s="509">
        <v>0</v>
      </c>
      <c r="F18" s="509">
        <v>0</v>
      </c>
      <c r="G18" s="509">
        <v>0</v>
      </c>
      <c r="H18" s="509">
        <v>0</v>
      </c>
      <c r="I18" s="509">
        <v>0</v>
      </c>
      <c r="J18" s="509">
        <v>0</v>
      </c>
      <c r="K18" s="509">
        <v>0</v>
      </c>
      <c r="L18" s="509">
        <v>14313</v>
      </c>
      <c r="M18" s="509">
        <v>11457</v>
      </c>
      <c r="N18" s="509">
        <f t="shared" si="0"/>
        <v>14313</v>
      </c>
      <c r="O18" s="509">
        <f t="shared" si="1"/>
        <v>11457</v>
      </c>
      <c r="P18" s="509">
        <f t="shared" si="2"/>
        <v>25770</v>
      </c>
      <c r="Q18" s="529" t="s">
        <v>209</v>
      </c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3" s="131" customFormat="1" ht="28.5" customHeight="1" thickBot="1">
      <c r="A19" s="517" t="s">
        <v>32</v>
      </c>
      <c r="B19" s="403">
        <f>SUM(B8:B18)</f>
        <v>669591</v>
      </c>
      <c r="C19" s="403">
        <f t="shared" ref="C19:M19" si="3">SUM(C8:C18)</f>
        <v>622457</v>
      </c>
      <c r="D19" s="403">
        <f t="shared" si="3"/>
        <v>620448</v>
      </c>
      <c r="E19" s="403">
        <f t="shared" si="3"/>
        <v>572644</v>
      </c>
      <c r="F19" s="403">
        <f t="shared" si="3"/>
        <v>582920</v>
      </c>
      <c r="G19" s="403">
        <f t="shared" si="3"/>
        <v>534007</v>
      </c>
      <c r="H19" s="403">
        <f t="shared" si="3"/>
        <v>545859</v>
      </c>
      <c r="I19" s="403">
        <f t="shared" si="3"/>
        <v>484652</v>
      </c>
      <c r="J19" s="403">
        <f t="shared" si="3"/>
        <v>582147</v>
      </c>
      <c r="K19" s="403">
        <f t="shared" si="3"/>
        <v>488238</v>
      </c>
      <c r="L19" s="403">
        <f t="shared" si="3"/>
        <v>434882</v>
      </c>
      <c r="M19" s="403">
        <f t="shared" si="3"/>
        <v>363208</v>
      </c>
      <c r="N19" s="403">
        <f t="shared" si="0"/>
        <v>3435847</v>
      </c>
      <c r="O19" s="403">
        <f t="shared" si="1"/>
        <v>3065206</v>
      </c>
      <c r="P19" s="403">
        <f t="shared" si="2"/>
        <v>6501053</v>
      </c>
      <c r="Q19" s="536" t="s">
        <v>175</v>
      </c>
      <c r="R19" s="595"/>
      <c r="S19" s="595"/>
      <c r="T19" s="595"/>
      <c r="U19" s="595"/>
      <c r="V19" s="595"/>
      <c r="W19" s="595"/>
      <c r="X19" s="595"/>
      <c r="Y19" s="595"/>
      <c r="Z19" s="595"/>
      <c r="AA19" s="595"/>
      <c r="AB19" s="595"/>
      <c r="AC19" s="595"/>
      <c r="AD19" s="595"/>
      <c r="AE19" s="595"/>
      <c r="AF19" s="595"/>
      <c r="AG19" s="595"/>
    </row>
    <row r="20" spans="1:33" ht="26.25" customHeight="1" thickTop="1">
      <c r="Q20" s="592"/>
      <c r="R20" s="459"/>
      <c r="S20" s="459"/>
      <c r="T20" s="459"/>
      <c r="U20" s="459"/>
      <c r="V20" s="459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</row>
    <row r="21" spans="1:33" ht="26.25" customHeight="1">
      <c r="Q21" s="592"/>
      <c r="R21" s="459"/>
      <c r="S21" s="459"/>
      <c r="T21" s="459"/>
      <c r="U21" s="459"/>
      <c r="V21" s="459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</row>
    <row r="22" spans="1:33" ht="26.25" customHeight="1"/>
  </sheetData>
  <mergeCells count="19">
    <mergeCell ref="N5:P5"/>
    <mergeCell ref="A1:P1"/>
    <mergeCell ref="A4:A7"/>
    <mergeCell ref="B4:C4"/>
    <mergeCell ref="D4:E4"/>
    <mergeCell ref="F4:G4"/>
    <mergeCell ref="H4:I4"/>
    <mergeCell ref="J4:K4"/>
    <mergeCell ref="L4:M4"/>
    <mergeCell ref="N4:P4"/>
    <mergeCell ref="A2:Q2"/>
    <mergeCell ref="Q4:Q7"/>
    <mergeCell ref="B5:C5"/>
    <mergeCell ref="D5:E5"/>
    <mergeCell ref="A3:B3"/>
    <mergeCell ref="F5:G5"/>
    <mergeCell ref="H5:I5"/>
    <mergeCell ref="J5:K5"/>
    <mergeCell ref="L5:M5"/>
  </mergeCells>
  <printOptions horizontalCentered="1"/>
  <pageMargins left="0.75" right="0.75" top="1.25" bottom="1" header="1.25" footer="1"/>
  <pageSetup paperSize="9" scale="75" firstPageNumber="20" orientation="landscape" useFirstPageNumber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2060"/>
  </sheetPr>
  <dimension ref="A1:BZ91"/>
  <sheetViews>
    <sheetView rightToLeft="1" view="pageBreakPreview" zoomScale="80" zoomScaleSheetLayoutView="80" workbookViewId="0">
      <selection activeCell="E18" sqref="E18"/>
    </sheetView>
  </sheetViews>
  <sheetFormatPr defaultRowHeight="12.75"/>
  <cols>
    <col min="1" max="1" width="4.85546875" style="159" customWidth="1"/>
    <col min="2" max="2" width="11.28515625" style="159" customWidth="1"/>
    <col min="3" max="3" width="8.42578125" style="159" customWidth="1"/>
    <col min="4" max="5" width="8.140625" style="159" customWidth="1"/>
    <col min="6" max="6" width="7.85546875" style="159" customWidth="1"/>
    <col min="7" max="7" width="7.7109375" style="159" customWidth="1"/>
    <col min="8" max="9" width="8.5703125" style="159" customWidth="1"/>
    <col min="10" max="10" width="8.42578125" style="159" customWidth="1"/>
    <col min="11" max="11" width="10.5703125" style="159" customWidth="1"/>
    <col min="12" max="12" width="9" style="159" customWidth="1"/>
    <col min="13" max="13" width="9.140625" style="159" customWidth="1"/>
    <col min="14" max="14" width="8.5703125" style="159" customWidth="1"/>
    <col min="15" max="16" width="9" style="159" customWidth="1"/>
    <col min="17" max="17" width="10.140625" style="159" customWidth="1"/>
    <col min="18" max="18" width="13.5703125" style="159" customWidth="1"/>
    <col min="19" max="19" width="4.42578125" style="159" customWidth="1"/>
    <col min="20" max="20" width="3.7109375" style="159" customWidth="1"/>
    <col min="21" max="21" width="9.5703125" style="159" customWidth="1"/>
    <col min="22" max="23" width="8.140625" style="159" customWidth="1"/>
    <col min="24" max="24" width="7.85546875" style="159" customWidth="1"/>
    <col min="25" max="26" width="7.7109375" style="159" customWidth="1"/>
    <col min="27" max="27" width="8.140625" style="159" customWidth="1"/>
    <col min="28" max="28" width="7.7109375" style="159" customWidth="1"/>
    <col min="29" max="29" width="7.42578125" style="159" customWidth="1"/>
    <col min="30" max="30" width="9.7109375" style="159" customWidth="1"/>
    <col min="31" max="31" width="8.140625" style="159" customWidth="1"/>
    <col min="32" max="32" width="9.7109375" style="159" customWidth="1"/>
    <col min="33" max="33" width="9" style="159" customWidth="1"/>
    <col min="34" max="34" width="11" style="159" customWidth="1"/>
    <col min="35" max="36" width="9.7109375" style="159" customWidth="1"/>
    <col min="37" max="37" width="14.85546875" style="159" customWidth="1"/>
    <col min="38" max="38" width="5.85546875" style="159" customWidth="1"/>
    <col min="39" max="39" width="4.7109375" style="159" customWidth="1"/>
    <col min="40" max="40" width="9.7109375" style="159" customWidth="1"/>
    <col min="41" max="41" width="8" style="159" customWidth="1"/>
    <col min="42" max="42" width="8.28515625" style="159" customWidth="1"/>
    <col min="43" max="43" width="8.140625" style="159" customWidth="1"/>
    <col min="44" max="44" width="7.5703125" style="159" customWidth="1"/>
    <col min="45" max="45" width="7.42578125" style="159" customWidth="1"/>
    <col min="46" max="46" width="7.5703125" style="159" customWidth="1"/>
    <col min="47" max="47" width="8" style="159" customWidth="1"/>
    <col min="48" max="48" width="7.28515625" style="159" customWidth="1"/>
    <col min="49" max="49" width="8.28515625" style="159" customWidth="1"/>
    <col min="50" max="50" width="11.28515625" style="159" customWidth="1"/>
    <col min="51" max="51" width="9.140625" style="159"/>
    <col min="52" max="52" width="9.7109375" style="159" customWidth="1"/>
    <col min="53" max="53" width="9" style="159" customWidth="1"/>
    <col min="54" max="54" width="10" style="159" customWidth="1"/>
    <col min="55" max="55" width="9.5703125" style="159" customWidth="1"/>
    <col min="56" max="56" width="16.28515625" style="159" customWidth="1"/>
    <col min="57" max="57" width="3.7109375" style="159" customWidth="1"/>
    <col min="58" max="58" width="4.28515625" style="159" hidden="1" customWidth="1"/>
    <col min="59" max="59" width="10.28515625" style="159" customWidth="1"/>
    <col min="60" max="60" width="7.5703125" style="159" customWidth="1"/>
    <col min="61" max="61" width="7.140625" style="159" customWidth="1"/>
    <col min="62" max="62" width="7" style="159" customWidth="1"/>
    <col min="63" max="63" width="7.28515625" style="159" customWidth="1"/>
    <col min="64" max="64" width="7.140625" style="159" customWidth="1"/>
    <col min="65" max="65" width="7.5703125" style="159" customWidth="1"/>
    <col min="66" max="66" width="8.5703125" style="159" customWidth="1"/>
    <col min="67" max="70" width="9.140625" style="159"/>
    <col min="71" max="71" width="11.28515625" style="159" customWidth="1"/>
    <col min="72" max="73" width="9.140625" style="159"/>
    <col min="74" max="74" width="10.85546875" style="159" customWidth="1"/>
    <col min="75" max="75" width="15.7109375" style="159" customWidth="1"/>
    <col min="76" max="76" width="4.7109375" style="159" customWidth="1"/>
    <col min="77" max="16384" width="9.140625" style="159"/>
  </cols>
  <sheetData>
    <row r="1" spans="1:78" ht="29.25" customHeight="1">
      <c r="A1" s="1165" t="s">
        <v>740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  <c r="T1" s="1138" t="s">
        <v>741</v>
      </c>
      <c r="U1" s="1138"/>
      <c r="V1" s="1138"/>
      <c r="W1" s="1138"/>
      <c r="X1" s="1138"/>
      <c r="Y1" s="1138"/>
      <c r="Z1" s="1138"/>
      <c r="AA1" s="1138"/>
      <c r="AB1" s="1138"/>
      <c r="AC1" s="1138"/>
      <c r="AD1" s="1138"/>
      <c r="AE1" s="1138"/>
      <c r="AF1" s="1138"/>
      <c r="AG1" s="1138"/>
      <c r="AH1" s="1138"/>
      <c r="AI1" s="1138"/>
      <c r="AJ1" s="1138"/>
      <c r="AK1" s="1138"/>
      <c r="AL1" s="1138"/>
      <c r="AM1" s="1138" t="s">
        <v>742</v>
      </c>
      <c r="AN1" s="1138"/>
      <c r="AO1" s="1138"/>
      <c r="AP1" s="1138"/>
      <c r="AQ1" s="1138"/>
      <c r="AR1" s="1138"/>
      <c r="AS1" s="1138"/>
      <c r="AT1" s="1138"/>
      <c r="AU1" s="1138"/>
      <c r="AV1" s="1138"/>
      <c r="AW1" s="1138"/>
      <c r="AX1" s="1138"/>
      <c r="AY1" s="1138"/>
      <c r="AZ1" s="1138"/>
      <c r="BA1" s="1138"/>
      <c r="BB1" s="1138"/>
      <c r="BC1" s="1138"/>
      <c r="BD1" s="1138"/>
      <c r="BE1" s="1138"/>
      <c r="BF1" s="1138" t="s">
        <v>743</v>
      </c>
      <c r="BG1" s="1138"/>
      <c r="BH1" s="1138"/>
      <c r="BI1" s="1138"/>
      <c r="BJ1" s="1138"/>
      <c r="BK1" s="113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  <c r="BV1" s="1138"/>
      <c r="BW1" s="1138"/>
      <c r="BX1" s="1138"/>
    </row>
    <row r="2" spans="1:78" ht="35.25" customHeight="1">
      <c r="A2" s="1099" t="s">
        <v>1044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 t="s">
        <v>1049</v>
      </c>
      <c r="U2" s="1099"/>
      <c r="V2" s="1099"/>
      <c r="W2" s="1099"/>
      <c r="X2" s="1099"/>
      <c r="Y2" s="1099"/>
      <c r="Z2" s="1099"/>
      <c r="AA2" s="1099"/>
      <c r="AB2" s="1099"/>
      <c r="AC2" s="1099"/>
      <c r="AD2" s="1099"/>
      <c r="AE2" s="1099"/>
      <c r="AF2" s="1099"/>
      <c r="AG2" s="1099"/>
      <c r="AH2" s="1099"/>
      <c r="AI2" s="1099"/>
      <c r="AJ2" s="1099"/>
      <c r="AK2" s="1099"/>
      <c r="AL2" s="1099"/>
      <c r="AM2" s="1099" t="s">
        <v>1050</v>
      </c>
      <c r="AN2" s="1099"/>
      <c r="AO2" s="1099"/>
      <c r="AP2" s="1099"/>
      <c r="AQ2" s="1099"/>
      <c r="AR2" s="1099"/>
      <c r="AS2" s="1099"/>
      <c r="AT2" s="1099"/>
      <c r="AU2" s="1099"/>
      <c r="AV2" s="1099"/>
      <c r="AW2" s="1099"/>
      <c r="AX2" s="1099"/>
      <c r="AY2" s="1099"/>
      <c r="AZ2" s="1099"/>
      <c r="BA2" s="1099"/>
      <c r="BB2" s="1099"/>
      <c r="BC2" s="1099"/>
      <c r="BD2" s="1099"/>
      <c r="BE2" s="1099"/>
      <c r="BF2" s="1099" t="s">
        <v>1051</v>
      </c>
      <c r="BG2" s="1099"/>
      <c r="BH2" s="1099"/>
      <c r="BI2" s="1099"/>
      <c r="BJ2" s="1099"/>
      <c r="BK2" s="1099"/>
      <c r="BL2" s="1099"/>
      <c r="BM2" s="1099"/>
      <c r="BN2" s="1099"/>
      <c r="BO2" s="1099"/>
      <c r="BP2" s="1099"/>
      <c r="BQ2" s="1099"/>
      <c r="BR2" s="1099"/>
      <c r="BS2" s="1099"/>
      <c r="BT2" s="1099"/>
      <c r="BU2" s="1099"/>
      <c r="BV2" s="1099"/>
      <c r="BW2" s="1099"/>
      <c r="BX2" s="1099"/>
    </row>
    <row r="3" spans="1:78" s="166" customFormat="1" ht="18.75" customHeight="1" thickBot="1">
      <c r="A3" s="1100" t="s">
        <v>1045</v>
      </c>
      <c r="B3" s="110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7"/>
      <c r="Q3" s="167"/>
      <c r="R3" s="1116" t="s">
        <v>1046</v>
      </c>
      <c r="S3" s="1116"/>
      <c r="T3" s="1100" t="s">
        <v>1047</v>
      </c>
      <c r="U3" s="110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7"/>
      <c r="AJ3" s="167"/>
      <c r="AK3" s="1116" t="s">
        <v>1048</v>
      </c>
      <c r="AL3" s="1116"/>
      <c r="AM3" s="1100" t="s">
        <v>696</v>
      </c>
      <c r="AN3" s="110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7"/>
      <c r="BC3" s="167"/>
      <c r="BD3" s="1116" t="s">
        <v>1052</v>
      </c>
      <c r="BE3" s="1116"/>
      <c r="BF3" s="1100" t="s">
        <v>1053</v>
      </c>
      <c r="BG3" s="110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7"/>
      <c r="BV3" s="167"/>
      <c r="BW3" s="1116" t="s">
        <v>1054</v>
      </c>
      <c r="BX3" s="1116"/>
    </row>
    <row r="4" spans="1:78" ht="18.95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  <c r="T4" s="1072" t="s">
        <v>40</v>
      </c>
      <c r="U4" s="1072"/>
      <c r="V4" s="1102" t="s">
        <v>93</v>
      </c>
      <c r="W4" s="1102"/>
      <c r="X4" s="1102" t="s">
        <v>98</v>
      </c>
      <c r="Y4" s="1102"/>
      <c r="Z4" s="1102" t="s">
        <v>95</v>
      </c>
      <c r="AA4" s="1102"/>
      <c r="AB4" s="1102" t="s">
        <v>96</v>
      </c>
      <c r="AC4" s="1102"/>
      <c r="AD4" s="1102" t="s">
        <v>97</v>
      </c>
      <c r="AE4" s="1102"/>
      <c r="AF4" s="1102" t="s">
        <v>31</v>
      </c>
      <c r="AG4" s="1102"/>
      <c r="AH4" s="1102" t="s">
        <v>32</v>
      </c>
      <c r="AI4" s="1102"/>
      <c r="AJ4" s="1102"/>
      <c r="AK4" s="1074" t="s">
        <v>174</v>
      </c>
      <c r="AL4" s="1074"/>
      <c r="AM4" s="1072" t="s">
        <v>40</v>
      </c>
      <c r="AN4" s="1072"/>
      <c r="AO4" s="1102" t="s">
        <v>93</v>
      </c>
      <c r="AP4" s="1102"/>
      <c r="AQ4" s="1102" t="s">
        <v>98</v>
      </c>
      <c r="AR4" s="1102"/>
      <c r="AS4" s="1102" t="s">
        <v>95</v>
      </c>
      <c r="AT4" s="1102"/>
      <c r="AU4" s="1102" t="s">
        <v>96</v>
      </c>
      <c r="AV4" s="1102"/>
      <c r="AW4" s="1102" t="s">
        <v>97</v>
      </c>
      <c r="AX4" s="1102"/>
      <c r="AY4" s="1102" t="s">
        <v>31</v>
      </c>
      <c r="AZ4" s="1102"/>
      <c r="BA4" s="1102" t="s">
        <v>32</v>
      </c>
      <c r="BB4" s="1102"/>
      <c r="BC4" s="1102"/>
      <c r="BD4" s="1074" t="s">
        <v>174</v>
      </c>
      <c r="BE4" s="1074"/>
      <c r="BF4" s="1072" t="s">
        <v>40</v>
      </c>
      <c r="BG4" s="1072"/>
      <c r="BH4" s="1102" t="s">
        <v>93</v>
      </c>
      <c r="BI4" s="1102"/>
      <c r="BJ4" s="1102" t="s">
        <v>98</v>
      </c>
      <c r="BK4" s="1102"/>
      <c r="BL4" s="1102" t="s">
        <v>95</v>
      </c>
      <c r="BM4" s="1102"/>
      <c r="BN4" s="1102" t="s">
        <v>96</v>
      </c>
      <c r="BO4" s="1102"/>
      <c r="BP4" s="1102" t="s">
        <v>97</v>
      </c>
      <c r="BQ4" s="1102"/>
      <c r="BR4" s="1102" t="s">
        <v>31</v>
      </c>
      <c r="BS4" s="1102"/>
      <c r="BT4" s="1102" t="s">
        <v>32</v>
      </c>
      <c r="BU4" s="1102"/>
      <c r="BV4" s="1102"/>
      <c r="BW4" s="1074" t="s">
        <v>174</v>
      </c>
      <c r="BX4" s="1074"/>
    </row>
    <row r="5" spans="1:78" ht="18.9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526"/>
      <c r="P5" s="526" t="s">
        <v>175</v>
      </c>
      <c r="Q5" s="526"/>
      <c r="R5" s="1096"/>
      <c r="S5" s="1096"/>
      <c r="T5" s="1092"/>
      <c r="U5" s="1092"/>
      <c r="V5" s="1096" t="s">
        <v>252</v>
      </c>
      <c r="W5" s="1096"/>
      <c r="X5" s="1096" t="s">
        <v>246</v>
      </c>
      <c r="Y5" s="1096"/>
      <c r="Z5" s="1096" t="s">
        <v>253</v>
      </c>
      <c r="AA5" s="1096"/>
      <c r="AB5" s="1096" t="s">
        <v>248</v>
      </c>
      <c r="AC5" s="1096"/>
      <c r="AD5" s="1096" t="s">
        <v>254</v>
      </c>
      <c r="AE5" s="1096"/>
      <c r="AF5" s="1096" t="s">
        <v>251</v>
      </c>
      <c r="AG5" s="1096"/>
      <c r="AH5" s="526"/>
      <c r="AI5" s="526" t="s">
        <v>175</v>
      </c>
      <c r="AJ5" s="526"/>
      <c r="AK5" s="1096"/>
      <c r="AL5" s="1096"/>
      <c r="AM5" s="1092"/>
      <c r="AN5" s="1092"/>
      <c r="AO5" s="1096" t="s">
        <v>252</v>
      </c>
      <c r="AP5" s="1096"/>
      <c r="AQ5" s="1096" t="s">
        <v>246</v>
      </c>
      <c r="AR5" s="1096"/>
      <c r="AS5" s="1096" t="s">
        <v>253</v>
      </c>
      <c r="AT5" s="1096"/>
      <c r="AU5" s="1096" t="s">
        <v>248</v>
      </c>
      <c r="AV5" s="1096"/>
      <c r="AW5" s="1096" t="s">
        <v>254</v>
      </c>
      <c r="AX5" s="1096"/>
      <c r="AY5" s="1096" t="s">
        <v>251</v>
      </c>
      <c r="AZ5" s="1096"/>
      <c r="BA5" s="1094" t="s">
        <v>175</v>
      </c>
      <c r="BB5" s="1094"/>
      <c r="BC5" s="1094"/>
      <c r="BD5" s="1096"/>
      <c r="BE5" s="1096"/>
      <c r="BF5" s="1092"/>
      <c r="BG5" s="1092"/>
      <c r="BH5" s="1096" t="s">
        <v>252</v>
      </c>
      <c r="BI5" s="1096"/>
      <c r="BJ5" s="1096" t="s">
        <v>246</v>
      </c>
      <c r="BK5" s="1096"/>
      <c r="BL5" s="1096" t="s">
        <v>253</v>
      </c>
      <c r="BM5" s="1096"/>
      <c r="BN5" s="1096" t="s">
        <v>248</v>
      </c>
      <c r="BO5" s="1096"/>
      <c r="BP5" s="1096" t="s">
        <v>254</v>
      </c>
      <c r="BQ5" s="1096"/>
      <c r="BR5" s="1096" t="s">
        <v>251</v>
      </c>
      <c r="BS5" s="1096"/>
      <c r="BT5" s="1094" t="s">
        <v>175</v>
      </c>
      <c r="BU5" s="1094"/>
      <c r="BV5" s="1094"/>
      <c r="BW5" s="1096"/>
      <c r="BX5" s="1096"/>
      <c r="BY5" s="209"/>
    </row>
    <row r="6" spans="1:78" ht="18.9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  <c r="T6" s="1092"/>
      <c r="U6" s="1092"/>
      <c r="V6" s="938" t="s">
        <v>33</v>
      </c>
      <c r="W6" s="938" t="s">
        <v>34</v>
      </c>
      <c r="X6" s="938" t="s">
        <v>33</v>
      </c>
      <c r="Y6" s="938" t="s">
        <v>34</v>
      </c>
      <c r="Z6" s="938" t="s">
        <v>33</v>
      </c>
      <c r="AA6" s="938" t="s">
        <v>34</v>
      </c>
      <c r="AB6" s="938" t="s">
        <v>33</v>
      </c>
      <c r="AC6" s="938" t="s">
        <v>34</v>
      </c>
      <c r="AD6" s="938" t="s">
        <v>33</v>
      </c>
      <c r="AE6" s="938" t="s">
        <v>34</v>
      </c>
      <c r="AF6" s="938" t="s">
        <v>33</v>
      </c>
      <c r="AG6" s="938" t="s">
        <v>34</v>
      </c>
      <c r="AH6" s="938" t="s">
        <v>33</v>
      </c>
      <c r="AI6" s="938" t="s">
        <v>34</v>
      </c>
      <c r="AJ6" s="938" t="s">
        <v>32</v>
      </c>
      <c r="AK6" s="1096"/>
      <c r="AL6" s="1096"/>
      <c r="AM6" s="1092"/>
      <c r="AN6" s="1092"/>
      <c r="AO6" s="938" t="s">
        <v>33</v>
      </c>
      <c r="AP6" s="938" t="s">
        <v>34</v>
      </c>
      <c r="AQ6" s="938" t="s">
        <v>33</v>
      </c>
      <c r="AR6" s="938" t="s">
        <v>34</v>
      </c>
      <c r="AS6" s="938" t="s">
        <v>33</v>
      </c>
      <c r="AT6" s="938" t="s">
        <v>34</v>
      </c>
      <c r="AU6" s="938" t="s">
        <v>33</v>
      </c>
      <c r="AV6" s="938" t="s">
        <v>34</v>
      </c>
      <c r="AW6" s="938" t="s">
        <v>33</v>
      </c>
      <c r="AX6" s="938" t="s">
        <v>34</v>
      </c>
      <c r="AY6" s="938" t="s">
        <v>33</v>
      </c>
      <c r="AZ6" s="938" t="s">
        <v>34</v>
      </c>
      <c r="BA6" s="938" t="s">
        <v>33</v>
      </c>
      <c r="BB6" s="938" t="s">
        <v>34</v>
      </c>
      <c r="BC6" s="938" t="s">
        <v>32</v>
      </c>
      <c r="BD6" s="1096"/>
      <c r="BE6" s="1096"/>
      <c r="BF6" s="1092"/>
      <c r="BG6" s="1092"/>
      <c r="BH6" s="938" t="s">
        <v>33</v>
      </c>
      <c r="BI6" s="938" t="s">
        <v>34</v>
      </c>
      <c r="BJ6" s="938" t="s">
        <v>33</v>
      </c>
      <c r="BK6" s="938" t="s">
        <v>34</v>
      </c>
      <c r="BL6" s="938" t="s">
        <v>33</v>
      </c>
      <c r="BM6" s="938" t="s">
        <v>34</v>
      </c>
      <c r="BN6" s="938" t="s">
        <v>33</v>
      </c>
      <c r="BO6" s="938" t="s">
        <v>34</v>
      </c>
      <c r="BP6" s="938" t="s">
        <v>33</v>
      </c>
      <c r="BQ6" s="938" t="s">
        <v>34</v>
      </c>
      <c r="BR6" s="938" t="s">
        <v>33</v>
      </c>
      <c r="BS6" s="938" t="s">
        <v>34</v>
      </c>
      <c r="BT6" s="938" t="s">
        <v>33</v>
      </c>
      <c r="BU6" s="938" t="s">
        <v>34</v>
      </c>
      <c r="BV6" s="938" t="s">
        <v>32</v>
      </c>
      <c r="BW6" s="1096"/>
      <c r="BX6" s="1096"/>
      <c r="BZ6" s="209"/>
    </row>
    <row r="7" spans="1:78" ht="18.9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  <c r="T7" s="1073"/>
      <c r="U7" s="1073"/>
      <c r="V7" s="937" t="s">
        <v>180</v>
      </c>
      <c r="W7" s="937" t="s">
        <v>179</v>
      </c>
      <c r="X7" s="937" t="s">
        <v>175</v>
      </c>
      <c r="Y7" s="937" t="s">
        <v>180</v>
      </c>
      <c r="Z7" s="937" t="s">
        <v>179</v>
      </c>
      <c r="AA7" s="937" t="s">
        <v>175</v>
      </c>
      <c r="AB7" s="937" t="s">
        <v>180</v>
      </c>
      <c r="AC7" s="937" t="s">
        <v>179</v>
      </c>
      <c r="AD7" s="937" t="s">
        <v>175</v>
      </c>
      <c r="AE7" s="937" t="s">
        <v>180</v>
      </c>
      <c r="AF7" s="937" t="s">
        <v>179</v>
      </c>
      <c r="AG7" s="937" t="s">
        <v>175</v>
      </c>
      <c r="AH7" s="937" t="s">
        <v>180</v>
      </c>
      <c r="AI7" s="937" t="s">
        <v>179</v>
      </c>
      <c r="AJ7" s="937" t="s">
        <v>175</v>
      </c>
      <c r="AK7" s="1075"/>
      <c r="AL7" s="1075"/>
      <c r="AM7" s="1073"/>
      <c r="AN7" s="1073"/>
      <c r="AO7" s="937" t="s">
        <v>180</v>
      </c>
      <c r="AP7" s="937" t="s">
        <v>179</v>
      </c>
      <c r="AQ7" s="937" t="s">
        <v>180</v>
      </c>
      <c r="AR7" s="937" t="s">
        <v>179</v>
      </c>
      <c r="AS7" s="937" t="s">
        <v>180</v>
      </c>
      <c r="AT7" s="937" t="s">
        <v>179</v>
      </c>
      <c r="AU7" s="937" t="s">
        <v>180</v>
      </c>
      <c r="AV7" s="937" t="s">
        <v>179</v>
      </c>
      <c r="AW7" s="937" t="s">
        <v>180</v>
      </c>
      <c r="AX7" s="937" t="s">
        <v>179</v>
      </c>
      <c r="AY7" s="937" t="s">
        <v>180</v>
      </c>
      <c r="AZ7" s="937" t="s">
        <v>179</v>
      </c>
      <c r="BA7" s="937" t="s">
        <v>180</v>
      </c>
      <c r="BB7" s="937" t="s">
        <v>179</v>
      </c>
      <c r="BC7" s="937" t="s">
        <v>175</v>
      </c>
      <c r="BD7" s="1075"/>
      <c r="BE7" s="1075"/>
      <c r="BF7" s="1073"/>
      <c r="BG7" s="1073"/>
      <c r="BH7" s="937" t="s">
        <v>180</v>
      </c>
      <c r="BI7" s="937" t="s">
        <v>179</v>
      </c>
      <c r="BJ7" s="937" t="s">
        <v>180</v>
      </c>
      <c r="BK7" s="937" t="s">
        <v>179</v>
      </c>
      <c r="BL7" s="937" t="s">
        <v>180</v>
      </c>
      <c r="BM7" s="937" t="s">
        <v>179</v>
      </c>
      <c r="BN7" s="937" t="s">
        <v>180</v>
      </c>
      <c r="BO7" s="937" t="s">
        <v>179</v>
      </c>
      <c r="BP7" s="937" t="s">
        <v>180</v>
      </c>
      <c r="BQ7" s="937" t="s">
        <v>179</v>
      </c>
      <c r="BR7" s="937" t="s">
        <v>180</v>
      </c>
      <c r="BS7" s="937" t="s">
        <v>179</v>
      </c>
      <c r="BT7" s="937" t="s">
        <v>180</v>
      </c>
      <c r="BU7" s="937" t="s">
        <v>179</v>
      </c>
      <c r="BV7" s="937" t="s">
        <v>175</v>
      </c>
      <c r="BW7" s="1075"/>
      <c r="BX7" s="1075"/>
    </row>
    <row r="8" spans="1:78" ht="20.25" customHeight="1">
      <c r="A8" s="1137" t="s">
        <v>52</v>
      </c>
      <c r="B8" s="1137"/>
      <c r="C8" s="509">
        <v>8676</v>
      </c>
      <c r="D8" s="509">
        <v>7116</v>
      </c>
      <c r="E8" s="509">
        <v>7512</v>
      </c>
      <c r="F8" s="509">
        <v>5809</v>
      </c>
      <c r="G8" s="509">
        <v>6458</v>
      </c>
      <c r="H8" s="509">
        <v>4816</v>
      </c>
      <c r="I8" s="509">
        <v>7725</v>
      </c>
      <c r="J8" s="509">
        <v>5729</v>
      </c>
      <c r="K8" s="509">
        <v>15347</v>
      </c>
      <c r="L8" s="509">
        <v>10210</v>
      </c>
      <c r="M8" s="509">
        <v>19208</v>
      </c>
      <c r="N8" s="509">
        <v>8869</v>
      </c>
      <c r="O8" s="509">
        <f>SUM(C8,E8,G8,I8,K8,M8)</f>
        <v>64926</v>
      </c>
      <c r="P8" s="509">
        <f>SUM(D8,F8,H8,J8,L8,N8)</f>
        <v>42549</v>
      </c>
      <c r="Q8" s="509">
        <f>SUM(O8:P8)</f>
        <v>107475</v>
      </c>
      <c r="R8" s="1130" t="s">
        <v>671</v>
      </c>
      <c r="S8" s="1130"/>
      <c r="T8" s="1110" t="s">
        <v>52</v>
      </c>
      <c r="U8" s="1110"/>
      <c r="V8" s="509">
        <v>6169</v>
      </c>
      <c r="W8" s="509">
        <v>5122</v>
      </c>
      <c r="X8" s="509">
        <v>5920</v>
      </c>
      <c r="Y8" s="509">
        <v>4564</v>
      </c>
      <c r="Z8" s="509">
        <v>5341</v>
      </c>
      <c r="AA8" s="509">
        <v>3986</v>
      </c>
      <c r="AB8" s="509">
        <v>6390</v>
      </c>
      <c r="AC8" s="509">
        <v>4688</v>
      </c>
      <c r="AD8" s="509">
        <v>13559</v>
      </c>
      <c r="AE8" s="509">
        <v>8809</v>
      </c>
      <c r="AF8" s="509">
        <v>17445</v>
      </c>
      <c r="AG8" s="509">
        <v>7698</v>
      </c>
      <c r="AH8" s="509">
        <f>SUM(V8,X8,Z8,AB8,AD8,AF8)</f>
        <v>54824</v>
      </c>
      <c r="AI8" s="509">
        <f>SUM(W8,Y8,AA8,AC8,AE8,AG8)</f>
        <v>34867</v>
      </c>
      <c r="AJ8" s="509">
        <f>SUM(AH8:AI8)</f>
        <v>89691</v>
      </c>
      <c r="AK8" s="1111" t="s">
        <v>671</v>
      </c>
      <c r="AL8" s="1111"/>
      <c r="AM8" s="1110" t="s">
        <v>52</v>
      </c>
      <c r="AN8" s="1110"/>
      <c r="AO8" s="509">
        <v>2085</v>
      </c>
      <c r="AP8" s="509">
        <v>1607</v>
      </c>
      <c r="AQ8" s="509">
        <v>1382</v>
      </c>
      <c r="AR8" s="509">
        <v>951</v>
      </c>
      <c r="AS8" s="509">
        <v>937</v>
      </c>
      <c r="AT8" s="509">
        <v>691</v>
      </c>
      <c r="AU8" s="509">
        <v>1049</v>
      </c>
      <c r="AV8" s="509">
        <v>807</v>
      </c>
      <c r="AW8" s="509">
        <v>1542</v>
      </c>
      <c r="AX8" s="509">
        <v>1184</v>
      </c>
      <c r="AY8" s="509">
        <v>1490</v>
      </c>
      <c r="AZ8" s="509">
        <v>941</v>
      </c>
      <c r="BA8" s="509">
        <f>SUM(AO8,AQ8,AS8,AU8,AW8,AY8)</f>
        <v>8485</v>
      </c>
      <c r="BB8" s="509">
        <f>SUM(AP8,AR8,AT8,AV8,AX8,AZ8)</f>
        <v>6181</v>
      </c>
      <c r="BC8" s="509">
        <f>SUM(BA8:BB8)</f>
        <v>14666</v>
      </c>
      <c r="BD8" s="1111" t="s">
        <v>671</v>
      </c>
      <c r="BE8" s="1111"/>
      <c r="BF8" s="1110" t="s">
        <v>52</v>
      </c>
      <c r="BG8" s="1110"/>
      <c r="BH8" s="509">
        <v>422</v>
      </c>
      <c r="BI8" s="509">
        <v>387</v>
      </c>
      <c r="BJ8" s="509">
        <v>210</v>
      </c>
      <c r="BK8" s="509">
        <v>294</v>
      </c>
      <c r="BL8" s="509">
        <v>180</v>
      </c>
      <c r="BM8" s="509">
        <v>139</v>
      </c>
      <c r="BN8" s="509">
        <v>286</v>
      </c>
      <c r="BO8" s="509">
        <v>234</v>
      </c>
      <c r="BP8" s="509">
        <v>246</v>
      </c>
      <c r="BQ8" s="509">
        <v>217</v>
      </c>
      <c r="BR8" s="509">
        <v>273</v>
      </c>
      <c r="BS8" s="509">
        <v>230</v>
      </c>
      <c r="BT8" s="509">
        <f>SUM(BH8,BJ8,BL8,BN8,BP8,BR8)</f>
        <v>1617</v>
      </c>
      <c r="BU8" s="509">
        <f>SUM(BI8,BK8,BM8,BO8,BQ8,BS8)</f>
        <v>1501</v>
      </c>
      <c r="BV8" s="509">
        <f>SUM(BT8:BU8)</f>
        <v>3118</v>
      </c>
      <c r="BW8" s="1111" t="s">
        <v>671</v>
      </c>
      <c r="BX8" s="1111"/>
    </row>
    <row r="9" spans="1:78" ht="20.25" customHeight="1">
      <c r="A9" s="1081" t="s">
        <v>53</v>
      </c>
      <c r="B9" s="1081"/>
      <c r="C9" s="506">
        <v>3563</v>
      </c>
      <c r="D9" s="506">
        <v>2983</v>
      </c>
      <c r="E9" s="506">
        <v>2212</v>
      </c>
      <c r="F9" s="506">
        <v>1543</v>
      </c>
      <c r="G9" s="506">
        <v>1647</v>
      </c>
      <c r="H9" s="506">
        <v>1038</v>
      </c>
      <c r="I9" s="506">
        <v>1860</v>
      </c>
      <c r="J9" s="506">
        <v>1015</v>
      </c>
      <c r="K9" s="506">
        <v>3094</v>
      </c>
      <c r="L9" s="506">
        <v>1960</v>
      </c>
      <c r="M9" s="506">
        <v>1220</v>
      </c>
      <c r="N9" s="506">
        <v>453</v>
      </c>
      <c r="O9" s="506">
        <f t="shared" ref="O9:O27" si="0">SUM(C9,E9,G9,I9,K9,M9)</f>
        <v>13596</v>
      </c>
      <c r="P9" s="506">
        <f t="shared" ref="P9:P27" si="1">SUM(D9,F9,H9,J9,L9,N9)</f>
        <v>8992</v>
      </c>
      <c r="Q9" s="506">
        <f t="shared" ref="Q9:Q27" si="2">SUM(O9:P9)</f>
        <v>22588</v>
      </c>
      <c r="R9" s="1059" t="s">
        <v>302</v>
      </c>
      <c r="S9" s="1059"/>
      <c r="T9" s="1081" t="s">
        <v>53</v>
      </c>
      <c r="U9" s="1081"/>
      <c r="V9" s="506">
        <v>3154</v>
      </c>
      <c r="W9" s="506">
        <v>2670</v>
      </c>
      <c r="X9" s="506">
        <v>1978</v>
      </c>
      <c r="Y9" s="506">
        <v>1409</v>
      </c>
      <c r="Z9" s="506">
        <v>1456</v>
      </c>
      <c r="AA9" s="506">
        <v>915</v>
      </c>
      <c r="AB9" s="506">
        <v>1697</v>
      </c>
      <c r="AC9" s="506">
        <v>881</v>
      </c>
      <c r="AD9" s="506">
        <v>2817</v>
      </c>
      <c r="AE9" s="506">
        <v>1738</v>
      </c>
      <c r="AF9" s="506">
        <v>1114</v>
      </c>
      <c r="AG9" s="506">
        <v>399</v>
      </c>
      <c r="AH9" s="506">
        <f t="shared" ref="AH9:AH27" si="3">SUM(V9,X9,Z9,AB9,AD9,AF9)</f>
        <v>12216</v>
      </c>
      <c r="AI9" s="506">
        <f t="shared" ref="AI9:AI27" si="4">SUM(W9,Y9,AA9,AC9,AE9,AG9)</f>
        <v>8012</v>
      </c>
      <c r="AJ9" s="506">
        <f t="shared" ref="AJ9:AJ27" si="5">SUM(AH9:AI9)</f>
        <v>20228</v>
      </c>
      <c r="AK9" s="1059" t="s">
        <v>302</v>
      </c>
      <c r="AL9" s="1059"/>
      <c r="AM9" s="1081" t="s">
        <v>53</v>
      </c>
      <c r="AN9" s="1081"/>
      <c r="AO9" s="506">
        <v>307</v>
      </c>
      <c r="AP9" s="506">
        <v>189</v>
      </c>
      <c r="AQ9" s="506">
        <v>159</v>
      </c>
      <c r="AR9" s="506">
        <v>81</v>
      </c>
      <c r="AS9" s="506">
        <v>122</v>
      </c>
      <c r="AT9" s="506">
        <v>90</v>
      </c>
      <c r="AU9" s="506">
        <v>98</v>
      </c>
      <c r="AV9" s="506">
        <v>93</v>
      </c>
      <c r="AW9" s="506">
        <v>197</v>
      </c>
      <c r="AX9" s="506">
        <v>136</v>
      </c>
      <c r="AY9" s="506">
        <v>61</v>
      </c>
      <c r="AZ9" s="506">
        <v>41</v>
      </c>
      <c r="BA9" s="506">
        <f t="shared" ref="BA9:BA27" si="6">SUM(AO9,AQ9,AS9,AU9,AW9,AY9)</f>
        <v>944</v>
      </c>
      <c r="BB9" s="506">
        <f t="shared" ref="BB9:BB27" si="7">SUM(AP9,AR9,AT9,AV9,AX9,AZ9)</f>
        <v>630</v>
      </c>
      <c r="BC9" s="506">
        <f t="shared" ref="BC9:BC27" si="8">SUM(BA9:BB9)</f>
        <v>1574</v>
      </c>
      <c r="BD9" s="1059" t="s">
        <v>302</v>
      </c>
      <c r="BE9" s="1059"/>
      <c r="BF9" s="1081" t="s">
        <v>53</v>
      </c>
      <c r="BG9" s="1081"/>
      <c r="BH9" s="506">
        <v>102</v>
      </c>
      <c r="BI9" s="506">
        <v>124</v>
      </c>
      <c r="BJ9" s="506">
        <v>75</v>
      </c>
      <c r="BK9" s="506">
        <v>53</v>
      </c>
      <c r="BL9" s="506">
        <v>69</v>
      </c>
      <c r="BM9" s="506">
        <v>33</v>
      </c>
      <c r="BN9" s="506">
        <v>65</v>
      </c>
      <c r="BO9" s="506">
        <v>41</v>
      </c>
      <c r="BP9" s="506">
        <v>80</v>
      </c>
      <c r="BQ9" s="506">
        <v>86</v>
      </c>
      <c r="BR9" s="506">
        <v>45</v>
      </c>
      <c r="BS9" s="506">
        <v>13</v>
      </c>
      <c r="BT9" s="506">
        <f t="shared" ref="BT9:BT27" si="9">SUM(BH9,BJ9,BL9,BN9,BP9,BR9)</f>
        <v>436</v>
      </c>
      <c r="BU9" s="506">
        <f t="shared" ref="BU9:BU27" si="10">SUM(BI9,BK9,BM9,BO9,BQ9,BS9)</f>
        <v>350</v>
      </c>
      <c r="BV9" s="506">
        <f t="shared" ref="BV9:BV27" si="11">SUM(BT9:BU9)</f>
        <v>786</v>
      </c>
      <c r="BW9" s="1059" t="s">
        <v>302</v>
      </c>
      <c r="BX9" s="1059"/>
    </row>
    <row r="10" spans="1:78" ht="20.25" customHeight="1">
      <c r="A10" s="1081" t="s">
        <v>54</v>
      </c>
      <c r="B10" s="1081"/>
      <c r="C10" s="506">
        <v>1528</v>
      </c>
      <c r="D10" s="506">
        <v>741</v>
      </c>
      <c r="E10" s="506">
        <v>1070</v>
      </c>
      <c r="F10" s="506">
        <v>355</v>
      </c>
      <c r="G10" s="506">
        <v>1299</v>
      </c>
      <c r="H10" s="506">
        <v>906</v>
      </c>
      <c r="I10" s="506">
        <v>1962</v>
      </c>
      <c r="J10" s="506">
        <v>796</v>
      </c>
      <c r="K10" s="506">
        <v>3772</v>
      </c>
      <c r="L10" s="506">
        <v>2291</v>
      </c>
      <c r="M10" s="506">
        <v>1736</v>
      </c>
      <c r="N10" s="506">
        <v>683</v>
      </c>
      <c r="O10" s="506">
        <f t="shared" si="0"/>
        <v>11367</v>
      </c>
      <c r="P10" s="506">
        <f t="shared" si="1"/>
        <v>5772</v>
      </c>
      <c r="Q10" s="506">
        <f t="shared" si="2"/>
        <v>17139</v>
      </c>
      <c r="R10" s="1056" t="s">
        <v>184</v>
      </c>
      <c r="S10" s="1056"/>
      <c r="T10" s="1081" t="s">
        <v>54</v>
      </c>
      <c r="U10" s="1081"/>
      <c r="V10" s="506">
        <v>1338</v>
      </c>
      <c r="W10" s="506">
        <v>517</v>
      </c>
      <c r="X10" s="506">
        <v>1033</v>
      </c>
      <c r="Y10" s="506">
        <v>324</v>
      </c>
      <c r="Z10" s="506">
        <v>1206</v>
      </c>
      <c r="AA10" s="506">
        <v>833</v>
      </c>
      <c r="AB10" s="506">
        <v>1853</v>
      </c>
      <c r="AC10" s="506">
        <v>709</v>
      </c>
      <c r="AD10" s="506">
        <v>3586</v>
      </c>
      <c r="AE10" s="506">
        <v>2034</v>
      </c>
      <c r="AF10" s="506">
        <v>1653</v>
      </c>
      <c r="AG10" s="506">
        <v>588</v>
      </c>
      <c r="AH10" s="506">
        <f t="shared" si="3"/>
        <v>10669</v>
      </c>
      <c r="AI10" s="506">
        <f t="shared" si="4"/>
        <v>5005</v>
      </c>
      <c r="AJ10" s="506">
        <f t="shared" si="5"/>
        <v>15674</v>
      </c>
      <c r="AK10" s="1056" t="s">
        <v>184</v>
      </c>
      <c r="AL10" s="1056"/>
      <c r="AM10" s="1081" t="s">
        <v>54</v>
      </c>
      <c r="AN10" s="1081"/>
      <c r="AO10" s="506">
        <v>139</v>
      </c>
      <c r="AP10" s="506">
        <v>165</v>
      </c>
      <c r="AQ10" s="506">
        <v>21</v>
      </c>
      <c r="AR10" s="506">
        <v>11</v>
      </c>
      <c r="AS10" s="506">
        <v>51</v>
      </c>
      <c r="AT10" s="506">
        <v>58</v>
      </c>
      <c r="AU10" s="506">
        <v>77</v>
      </c>
      <c r="AV10" s="506">
        <v>64</v>
      </c>
      <c r="AW10" s="506">
        <v>150</v>
      </c>
      <c r="AX10" s="506">
        <v>219</v>
      </c>
      <c r="AY10" s="506">
        <v>40</v>
      </c>
      <c r="AZ10" s="506">
        <v>52</v>
      </c>
      <c r="BA10" s="506">
        <f t="shared" si="6"/>
        <v>478</v>
      </c>
      <c r="BB10" s="506">
        <f t="shared" si="7"/>
        <v>569</v>
      </c>
      <c r="BC10" s="506">
        <f t="shared" si="8"/>
        <v>1047</v>
      </c>
      <c r="BD10" s="1056" t="s">
        <v>184</v>
      </c>
      <c r="BE10" s="1056"/>
      <c r="BF10" s="1081" t="s">
        <v>54</v>
      </c>
      <c r="BG10" s="1081"/>
      <c r="BH10" s="506">
        <v>51</v>
      </c>
      <c r="BI10" s="506">
        <v>59</v>
      </c>
      <c r="BJ10" s="506">
        <v>16</v>
      </c>
      <c r="BK10" s="506">
        <v>20</v>
      </c>
      <c r="BL10" s="506">
        <v>42</v>
      </c>
      <c r="BM10" s="506">
        <v>15</v>
      </c>
      <c r="BN10" s="506">
        <v>32</v>
      </c>
      <c r="BO10" s="506">
        <v>23</v>
      </c>
      <c r="BP10" s="506">
        <v>36</v>
      </c>
      <c r="BQ10" s="506">
        <v>38</v>
      </c>
      <c r="BR10" s="506">
        <v>43</v>
      </c>
      <c r="BS10" s="506">
        <v>43</v>
      </c>
      <c r="BT10" s="506">
        <f t="shared" si="9"/>
        <v>220</v>
      </c>
      <c r="BU10" s="506">
        <f t="shared" si="10"/>
        <v>198</v>
      </c>
      <c r="BV10" s="506">
        <f t="shared" si="11"/>
        <v>418</v>
      </c>
      <c r="BW10" s="1056" t="s">
        <v>184</v>
      </c>
      <c r="BX10" s="1056"/>
    </row>
    <row r="11" spans="1:78" ht="20.25" customHeight="1">
      <c r="A11" s="1081" t="s">
        <v>55</v>
      </c>
      <c r="B11" s="1081"/>
      <c r="C11" s="506">
        <v>5575</v>
      </c>
      <c r="D11" s="506">
        <v>4128</v>
      </c>
      <c r="E11" s="506">
        <v>3802</v>
      </c>
      <c r="F11" s="506">
        <v>2919</v>
      </c>
      <c r="G11" s="506">
        <v>3502</v>
      </c>
      <c r="H11" s="506">
        <v>2396</v>
      </c>
      <c r="I11" s="506">
        <v>3900</v>
      </c>
      <c r="J11" s="506">
        <v>2645</v>
      </c>
      <c r="K11" s="506">
        <v>8218</v>
      </c>
      <c r="L11" s="506">
        <v>5009</v>
      </c>
      <c r="M11" s="506">
        <v>3711</v>
      </c>
      <c r="N11" s="506">
        <v>1756</v>
      </c>
      <c r="O11" s="506">
        <f t="shared" si="0"/>
        <v>28708</v>
      </c>
      <c r="P11" s="506">
        <f t="shared" si="1"/>
        <v>18853</v>
      </c>
      <c r="Q11" s="506">
        <f t="shared" si="2"/>
        <v>47561</v>
      </c>
      <c r="R11" s="1056" t="s">
        <v>185</v>
      </c>
      <c r="S11" s="1056"/>
      <c r="T11" s="1081" t="s">
        <v>55</v>
      </c>
      <c r="U11" s="1081"/>
      <c r="V11" s="506">
        <v>3454</v>
      </c>
      <c r="W11" s="506">
        <v>2708</v>
      </c>
      <c r="X11" s="506">
        <v>2520</v>
      </c>
      <c r="Y11" s="506">
        <v>1739</v>
      </c>
      <c r="Z11" s="506">
        <v>2100</v>
      </c>
      <c r="AA11" s="506">
        <v>1290</v>
      </c>
      <c r="AB11" s="506">
        <v>2663</v>
      </c>
      <c r="AC11" s="506">
        <v>1301</v>
      </c>
      <c r="AD11" s="506">
        <v>6430</v>
      </c>
      <c r="AE11" s="506">
        <v>3377</v>
      </c>
      <c r="AF11" s="506">
        <v>2246</v>
      </c>
      <c r="AG11" s="506">
        <v>818</v>
      </c>
      <c r="AH11" s="506">
        <f t="shared" si="3"/>
        <v>19413</v>
      </c>
      <c r="AI11" s="506">
        <f t="shared" si="4"/>
        <v>11233</v>
      </c>
      <c r="AJ11" s="506">
        <f t="shared" si="5"/>
        <v>30646</v>
      </c>
      <c r="AK11" s="1056" t="s">
        <v>185</v>
      </c>
      <c r="AL11" s="1056"/>
      <c r="AM11" s="1081" t="s">
        <v>55</v>
      </c>
      <c r="AN11" s="1081"/>
      <c r="AO11" s="506">
        <v>439</v>
      </c>
      <c r="AP11" s="506">
        <v>266</v>
      </c>
      <c r="AQ11" s="506">
        <v>181</v>
      </c>
      <c r="AR11" s="506">
        <v>142</v>
      </c>
      <c r="AS11" s="506">
        <v>160</v>
      </c>
      <c r="AT11" s="506">
        <v>111</v>
      </c>
      <c r="AU11" s="506">
        <v>215</v>
      </c>
      <c r="AV11" s="506">
        <v>130</v>
      </c>
      <c r="AW11" s="506">
        <v>445</v>
      </c>
      <c r="AX11" s="506">
        <v>309</v>
      </c>
      <c r="AY11" s="506">
        <v>101</v>
      </c>
      <c r="AZ11" s="506">
        <v>100</v>
      </c>
      <c r="BA11" s="506">
        <f t="shared" si="6"/>
        <v>1541</v>
      </c>
      <c r="BB11" s="506">
        <f t="shared" si="7"/>
        <v>1058</v>
      </c>
      <c r="BC11" s="506">
        <f t="shared" si="8"/>
        <v>2599</v>
      </c>
      <c r="BD11" s="1056" t="s">
        <v>185</v>
      </c>
      <c r="BE11" s="1056"/>
      <c r="BF11" s="1081" t="s">
        <v>55</v>
      </c>
      <c r="BG11" s="1081"/>
      <c r="BH11" s="506">
        <v>1682</v>
      </c>
      <c r="BI11" s="506">
        <v>1154</v>
      </c>
      <c r="BJ11" s="506">
        <v>1101</v>
      </c>
      <c r="BK11" s="506">
        <v>1038</v>
      </c>
      <c r="BL11" s="506">
        <v>1242</v>
      </c>
      <c r="BM11" s="506">
        <v>995</v>
      </c>
      <c r="BN11" s="506">
        <v>1022</v>
      </c>
      <c r="BO11" s="506">
        <v>1214</v>
      </c>
      <c r="BP11" s="506">
        <v>1343</v>
      </c>
      <c r="BQ11" s="506">
        <v>1323</v>
      </c>
      <c r="BR11" s="506">
        <v>1364</v>
      </c>
      <c r="BS11" s="506">
        <v>838</v>
      </c>
      <c r="BT11" s="506">
        <f t="shared" si="9"/>
        <v>7754</v>
      </c>
      <c r="BU11" s="506">
        <f t="shared" si="10"/>
        <v>6562</v>
      </c>
      <c r="BV11" s="506">
        <f t="shared" si="11"/>
        <v>14316</v>
      </c>
      <c r="BW11" s="1056" t="s">
        <v>185</v>
      </c>
      <c r="BX11" s="1056"/>
    </row>
    <row r="12" spans="1:78" ht="20.25" customHeight="1">
      <c r="A12" s="1086" t="s">
        <v>295</v>
      </c>
      <c r="B12" s="506" t="s">
        <v>262</v>
      </c>
      <c r="C12" s="506">
        <v>3151</v>
      </c>
      <c r="D12" s="506">
        <v>2501</v>
      </c>
      <c r="E12" s="506">
        <v>2141</v>
      </c>
      <c r="F12" s="506">
        <v>1782</v>
      </c>
      <c r="G12" s="506">
        <v>1720</v>
      </c>
      <c r="H12" s="506">
        <v>1349</v>
      </c>
      <c r="I12" s="506">
        <v>2376</v>
      </c>
      <c r="J12" s="506">
        <v>1529</v>
      </c>
      <c r="K12" s="506">
        <v>5004</v>
      </c>
      <c r="L12" s="506">
        <v>3380</v>
      </c>
      <c r="M12" s="506">
        <v>1629</v>
      </c>
      <c r="N12" s="506">
        <v>990</v>
      </c>
      <c r="O12" s="506">
        <f t="shared" si="0"/>
        <v>16021</v>
      </c>
      <c r="P12" s="506">
        <f t="shared" si="1"/>
        <v>11531</v>
      </c>
      <c r="Q12" s="506">
        <f t="shared" si="2"/>
        <v>27552</v>
      </c>
      <c r="R12" s="528" t="s">
        <v>306</v>
      </c>
      <c r="S12" s="1061" t="s">
        <v>173</v>
      </c>
      <c r="T12" s="1086" t="s">
        <v>295</v>
      </c>
      <c r="U12" s="506" t="s">
        <v>262</v>
      </c>
      <c r="V12" s="506">
        <v>1722</v>
      </c>
      <c r="W12" s="506">
        <v>1220</v>
      </c>
      <c r="X12" s="506">
        <v>1340</v>
      </c>
      <c r="Y12" s="506">
        <v>819</v>
      </c>
      <c r="Z12" s="506">
        <v>1129</v>
      </c>
      <c r="AA12" s="506">
        <v>647</v>
      </c>
      <c r="AB12" s="506">
        <v>1626</v>
      </c>
      <c r="AC12" s="506">
        <v>763</v>
      </c>
      <c r="AD12" s="506">
        <v>4057</v>
      </c>
      <c r="AE12" s="506">
        <v>2331</v>
      </c>
      <c r="AF12" s="506">
        <v>963</v>
      </c>
      <c r="AG12" s="506">
        <v>376</v>
      </c>
      <c r="AH12" s="506">
        <f t="shared" si="3"/>
        <v>10837</v>
      </c>
      <c r="AI12" s="506">
        <f t="shared" si="4"/>
        <v>6156</v>
      </c>
      <c r="AJ12" s="506">
        <f t="shared" si="5"/>
        <v>16993</v>
      </c>
      <c r="AK12" s="528" t="s">
        <v>306</v>
      </c>
      <c r="AL12" s="1061" t="s">
        <v>173</v>
      </c>
      <c r="AM12" s="1086" t="s">
        <v>295</v>
      </c>
      <c r="AN12" s="506" t="s">
        <v>262</v>
      </c>
      <c r="AO12" s="506">
        <v>963</v>
      </c>
      <c r="AP12" s="506">
        <v>821</v>
      </c>
      <c r="AQ12" s="506">
        <v>589</v>
      </c>
      <c r="AR12" s="506">
        <v>665</v>
      </c>
      <c r="AS12" s="506">
        <v>474</v>
      </c>
      <c r="AT12" s="506">
        <v>474</v>
      </c>
      <c r="AU12" s="506">
        <v>620</v>
      </c>
      <c r="AV12" s="506">
        <v>558</v>
      </c>
      <c r="AW12" s="506">
        <v>702</v>
      </c>
      <c r="AX12" s="506">
        <v>730</v>
      </c>
      <c r="AY12" s="506">
        <v>466</v>
      </c>
      <c r="AZ12" s="506">
        <v>453</v>
      </c>
      <c r="BA12" s="506">
        <f t="shared" si="6"/>
        <v>3814</v>
      </c>
      <c r="BB12" s="506">
        <f t="shared" si="7"/>
        <v>3701</v>
      </c>
      <c r="BC12" s="506">
        <f t="shared" si="8"/>
        <v>7515</v>
      </c>
      <c r="BD12" s="528" t="s">
        <v>306</v>
      </c>
      <c r="BE12" s="1061" t="s">
        <v>173</v>
      </c>
      <c r="BF12" s="1086" t="s">
        <v>295</v>
      </c>
      <c r="BG12" s="506" t="s">
        <v>262</v>
      </c>
      <c r="BH12" s="506">
        <v>466</v>
      </c>
      <c r="BI12" s="506">
        <v>460</v>
      </c>
      <c r="BJ12" s="506">
        <v>212</v>
      </c>
      <c r="BK12" s="506">
        <v>298</v>
      </c>
      <c r="BL12" s="506">
        <v>117</v>
      </c>
      <c r="BM12" s="506">
        <v>228</v>
      </c>
      <c r="BN12" s="506">
        <v>130</v>
      </c>
      <c r="BO12" s="506">
        <v>208</v>
      </c>
      <c r="BP12" s="506">
        <v>245</v>
      </c>
      <c r="BQ12" s="506">
        <v>319</v>
      </c>
      <c r="BR12" s="506">
        <v>200</v>
      </c>
      <c r="BS12" s="506">
        <v>161</v>
      </c>
      <c r="BT12" s="506">
        <f t="shared" si="9"/>
        <v>1370</v>
      </c>
      <c r="BU12" s="506">
        <f t="shared" si="10"/>
        <v>1674</v>
      </c>
      <c r="BV12" s="506">
        <f t="shared" si="11"/>
        <v>3044</v>
      </c>
      <c r="BW12" s="528" t="s">
        <v>306</v>
      </c>
      <c r="BX12" s="1061" t="s">
        <v>173</v>
      </c>
    </row>
    <row r="13" spans="1:78" ht="20.25" customHeight="1">
      <c r="A13" s="1086"/>
      <c r="B13" s="506" t="s">
        <v>263</v>
      </c>
      <c r="C13" s="506">
        <v>5394</v>
      </c>
      <c r="D13" s="506">
        <v>4137</v>
      </c>
      <c r="E13" s="506">
        <v>4452</v>
      </c>
      <c r="F13" s="506">
        <v>2948</v>
      </c>
      <c r="G13" s="506">
        <v>4381</v>
      </c>
      <c r="H13" s="506">
        <v>2489</v>
      </c>
      <c r="I13" s="506">
        <v>5328</v>
      </c>
      <c r="J13" s="506">
        <v>2686</v>
      </c>
      <c r="K13" s="506">
        <v>10813</v>
      </c>
      <c r="L13" s="506">
        <v>7166</v>
      </c>
      <c r="M13" s="506">
        <v>4232</v>
      </c>
      <c r="N13" s="506">
        <v>2342</v>
      </c>
      <c r="O13" s="506">
        <f t="shared" si="0"/>
        <v>34600</v>
      </c>
      <c r="P13" s="506">
        <f t="shared" si="1"/>
        <v>21768</v>
      </c>
      <c r="Q13" s="506">
        <f t="shared" si="2"/>
        <v>56368</v>
      </c>
      <c r="R13" s="528" t="s">
        <v>307</v>
      </c>
      <c r="S13" s="1061"/>
      <c r="T13" s="1086"/>
      <c r="U13" s="506" t="s">
        <v>263</v>
      </c>
      <c r="V13" s="506">
        <v>3873</v>
      </c>
      <c r="W13" s="506">
        <v>2819</v>
      </c>
      <c r="X13" s="506">
        <v>3503</v>
      </c>
      <c r="Y13" s="506">
        <v>2138</v>
      </c>
      <c r="Z13" s="506">
        <v>3399</v>
      </c>
      <c r="AA13" s="506">
        <v>1764</v>
      </c>
      <c r="AB13" s="506">
        <v>4164</v>
      </c>
      <c r="AC13" s="506">
        <v>1831</v>
      </c>
      <c r="AD13" s="506">
        <v>8991</v>
      </c>
      <c r="AE13" s="506">
        <v>5420</v>
      </c>
      <c r="AF13" s="506">
        <v>3623</v>
      </c>
      <c r="AG13" s="506">
        <v>1656</v>
      </c>
      <c r="AH13" s="506">
        <f t="shared" si="3"/>
        <v>27553</v>
      </c>
      <c r="AI13" s="506">
        <f t="shared" si="4"/>
        <v>15628</v>
      </c>
      <c r="AJ13" s="506">
        <f t="shared" si="5"/>
        <v>43181</v>
      </c>
      <c r="AK13" s="528" t="s">
        <v>307</v>
      </c>
      <c r="AL13" s="1061"/>
      <c r="AM13" s="1086"/>
      <c r="AN13" s="506" t="s">
        <v>263</v>
      </c>
      <c r="AO13" s="506">
        <v>1317</v>
      </c>
      <c r="AP13" s="506">
        <v>1063</v>
      </c>
      <c r="AQ13" s="506">
        <v>842</v>
      </c>
      <c r="AR13" s="506">
        <v>648</v>
      </c>
      <c r="AS13" s="506">
        <v>883</v>
      </c>
      <c r="AT13" s="506">
        <v>609</v>
      </c>
      <c r="AU13" s="506">
        <v>1027</v>
      </c>
      <c r="AV13" s="506">
        <v>704</v>
      </c>
      <c r="AW13" s="506">
        <v>1660</v>
      </c>
      <c r="AX13" s="506">
        <v>1550</v>
      </c>
      <c r="AY13" s="506">
        <v>547</v>
      </c>
      <c r="AZ13" s="506">
        <v>556</v>
      </c>
      <c r="BA13" s="506">
        <f t="shared" si="6"/>
        <v>6276</v>
      </c>
      <c r="BB13" s="506">
        <f t="shared" si="7"/>
        <v>5130</v>
      </c>
      <c r="BC13" s="506">
        <f t="shared" si="8"/>
        <v>11406</v>
      </c>
      <c r="BD13" s="528" t="s">
        <v>307</v>
      </c>
      <c r="BE13" s="1061"/>
      <c r="BF13" s="1086"/>
      <c r="BG13" s="506" t="s">
        <v>263</v>
      </c>
      <c r="BH13" s="506">
        <v>204</v>
      </c>
      <c r="BI13" s="506">
        <v>255</v>
      </c>
      <c r="BJ13" s="506">
        <v>107</v>
      </c>
      <c r="BK13" s="506">
        <v>162</v>
      </c>
      <c r="BL13" s="506">
        <v>99</v>
      </c>
      <c r="BM13" s="506">
        <v>116</v>
      </c>
      <c r="BN13" s="506">
        <v>137</v>
      </c>
      <c r="BO13" s="506">
        <v>151</v>
      </c>
      <c r="BP13" s="506">
        <v>162</v>
      </c>
      <c r="BQ13" s="506">
        <v>196</v>
      </c>
      <c r="BR13" s="506">
        <v>62</v>
      </c>
      <c r="BS13" s="506">
        <v>130</v>
      </c>
      <c r="BT13" s="506">
        <f t="shared" si="9"/>
        <v>771</v>
      </c>
      <c r="BU13" s="506">
        <f t="shared" si="10"/>
        <v>1010</v>
      </c>
      <c r="BV13" s="506">
        <f t="shared" si="11"/>
        <v>1781</v>
      </c>
      <c r="BW13" s="528" t="s">
        <v>307</v>
      </c>
      <c r="BX13" s="1061"/>
    </row>
    <row r="14" spans="1:78" ht="20.25" customHeight="1">
      <c r="A14" s="1086"/>
      <c r="B14" s="506" t="s">
        <v>264</v>
      </c>
      <c r="C14" s="506">
        <v>2750</v>
      </c>
      <c r="D14" s="506">
        <v>2278</v>
      </c>
      <c r="E14" s="506">
        <v>1981</v>
      </c>
      <c r="F14" s="506">
        <v>1722</v>
      </c>
      <c r="G14" s="506">
        <v>2080</v>
      </c>
      <c r="H14" s="506">
        <v>1389</v>
      </c>
      <c r="I14" s="506">
        <v>2645</v>
      </c>
      <c r="J14" s="506">
        <v>1577</v>
      </c>
      <c r="K14" s="506">
        <v>6243</v>
      </c>
      <c r="L14" s="506">
        <v>3796</v>
      </c>
      <c r="M14" s="506">
        <v>2625</v>
      </c>
      <c r="N14" s="506">
        <v>1687</v>
      </c>
      <c r="O14" s="506">
        <f t="shared" si="0"/>
        <v>18324</v>
      </c>
      <c r="P14" s="506">
        <f t="shared" si="1"/>
        <v>12449</v>
      </c>
      <c r="Q14" s="506">
        <f t="shared" si="2"/>
        <v>30773</v>
      </c>
      <c r="R14" s="528" t="s">
        <v>308</v>
      </c>
      <c r="S14" s="1061"/>
      <c r="T14" s="1086"/>
      <c r="U14" s="506" t="s">
        <v>264</v>
      </c>
      <c r="V14" s="506">
        <v>1810</v>
      </c>
      <c r="W14" s="506">
        <v>1405</v>
      </c>
      <c r="X14" s="506">
        <v>1477</v>
      </c>
      <c r="Y14" s="506">
        <v>1251</v>
      </c>
      <c r="Z14" s="506">
        <v>1600</v>
      </c>
      <c r="AA14" s="506">
        <v>910</v>
      </c>
      <c r="AB14" s="506">
        <v>2121</v>
      </c>
      <c r="AC14" s="506">
        <v>1091</v>
      </c>
      <c r="AD14" s="506">
        <v>5312</v>
      </c>
      <c r="AE14" s="506">
        <v>3031</v>
      </c>
      <c r="AF14" s="506">
        <v>2276</v>
      </c>
      <c r="AG14" s="506">
        <v>1188</v>
      </c>
      <c r="AH14" s="506">
        <f t="shared" si="3"/>
        <v>14596</v>
      </c>
      <c r="AI14" s="506">
        <f t="shared" si="4"/>
        <v>8876</v>
      </c>
      <c r="AJ14" s="506">
        <f t="shared" si="5"/>
        <v>23472</v>
      </c>
      <c r="AK14" s="528" t="s">
        <v>308</v>
      </c>
      <c r="AL14" s="1061"/>
      <c r="AM14" s="1086"/>
      <c r="AN14" s="506" t="s">
        <v>264</v>
      </c>
      <c r="AO14" s="506">
        <v>939</v>
      </c>
      <c r="AP14" s="506">
        <v>871</v>
      </c>
      <c r="AQ14" s="506">
        <v>503</v>
      </c>
      <c r="AR14" s="506">
        <v>469</v>
      </c>
      <c r="AS14" s="506">
        <v>471</v>
      </c>
      <c r="AT14" s="506">
        <v>477</v>
      </c>
      <c r="AU14" s="506">
        <v>520</v>
      </c>
      <c r="AV14" s="506">
        <v>482</v>
      </c>
      <c r="AW14" s="506">
        <v>918</v>
      </c>
      <c r="AX14" s="506">
        <v>764</v>
      </c>
      <c r="AY14" s="506">
        <v>349</v>
      </c>
      <c r="AZ14" s="506">
        <v>499</v>
      </c>
      <c r="BA14" s="506">
        <f t="shared" si="6"/>
        <v>3700</v>
      </c>
      <c r="BB14" s="506">
        <f t="shared" si="7"/>
        <v>3562</v>
      </c>
      <c r="BC14" s="506">
        <f t="shared" si="8"/>
        <v>7262</v>
      </c>
      <c r="BD14" s="528" t="s">
        <v>308</v>
      </c>
      <c r="BE14" s="1061"/>
      <c r="BF14" s="1086"/>
      <c r="BG14" s="506" t="s">
        <v>264</v>
      </c>
      <c r="BH14" s="506">
        <v>1</v>
      </c>
      <c r="BI14" s="506">
        <v>2</v>
      </c>
      <c r="BJ14" s="506">
        <v>1</v>
      </c>
      <c r="BK14" s="506">
        <v>2</v>
      </c>
      <c r="BL14" s="506">
        <v>9</v>
      </c>
      <c r="BM14" s="506">
        <v>2</v>
      </c>
      <c r="BN14" s="506">
        <v>4</v>
      </c>
      <c r="BO14" s="506">
        <v>4</v>
      </c>
      <c r="BP14" s="506">
        <v>13</v>
      </c>
      <c r="BQ14" s="506">
        <v>1</v>
      </c>
      <c r="BR14" s="506">
        <v>0</v>
      </c>
      <c r="BS14" s="506">
        <v>0</v>
      </c>
      <c r="BT14" s="506">
        <f t="shared" si="9"/>
        <v>28</v>
      </c>
      <c r="BU14" s="506">
        <f t="shared" si="10"/>
        <v>11</v>
      </c>
      <c r="BV14" s="506">
        <f t="shared" si="11"/>
        <v>39</v>
      </c>
      <c r="BW14" s="528" t="s">
        <v>308</v>
      </c>
      <c r="BX14" s="1061"/>
    </row>
    <row r="15" spans="1:78" ht="20.25" customHeight="1">
      <c r="A15" s="1086"/>
      <c r="B15" s="506" t="s">
        <v>752</v>
      </c>
      <c r="C15" s="506">
        <v>2143</v>
      </c>
      <c r="D15" s="506">
        <v>1710</v>
      </c>
      <c r="E15" s="506">
        <v>1498</v>
      </c>
      <c r="F15" s="506">
        <v>830</v>
      </c>
      <c r="G15" s="506">
        <v>1173</v>
      </c>
      <c r="H15" s="506">
        <v>707</v>
      </c>
      <c r="I15" s="506">
        <v>1355</v>
      </c>
      <c r="J15" s="506">
        <v>765</v>
      </c>
      <c r="K15" s="506">
        <v>3028</v>
      </c>
      <c r="L15" s="506">
        <v>1790</v>
      </c>
      <c r="M15" s="506">
        <v>938</v>
      </c>
      <c r="N15" s="506">
        <v>472</v>
      </c>
      <c r="O15" s="506">
        <f t="shared" si="0"/>
        <v>10135</v>
      </c>
      <c r="P15" s="506">
        <f t="shared" si="1"/>
        <v>6274</v>
      </c>
      <c r="Q15" s="506">
        <f t="shared" si="2"/>
        <v>16409</v>
      </c>
      <c r="R15" s="528" t="s">
        <v>309</v>
      </c>
      <c r="S15" s="1061"/>
      <c r="T15" s="1086"/>
      <c r="U15" s="506" t="s">
        <v>752</v>
      </c>
      <c r="V15" s="506">
        <v>1461</v>
      </c>
      <c r="W15" s="506">
        <v>895</v>
      </c>
      <c r="X15" s="506">
        <v>959</v>
      </c>
      <c r="Y15" s="506">
        <v>526</v>
      </c>
      <c r="Z15" s="506">
        <v>806</v>
      </c>
      <c r="AA15" s="506">
        <v>436</v>
      </c>
      <c r="AB15" s="506">
        <v>994</v>
      </c>
      <c r="AC15" s="506">
        <v>533</v>
      </c>
      <c r="AD15" s="506">
        <v>2462</v>
      </c>
      <c r="AE15" s="506">
        <v>1157</v>
      </c>
      <c r="AF15" s="506">
        <v>817</v>
      </c>
      <c r="AG15" s="506">
        <v>326</v>
      </c>
      <c r="AH15" s="506">
        <f t="shared" si="3"/>
        <v>7499</v>
      </c>
      <c r="AI15" s="506">
        <f t="shared" si="4"/>
        <v>3873</v>
      </c>
      <c r="AJ15" s="506">
        <f t="shared" si="5"/>
        <v>11372</v>
      </c>
      <c r="AK15" s="528" t="s">
        <v>309</v>
      </c>
      <c r="AL15" s="1061"/>
      <c r="AM15" s="1086"/>
      <c r="AN15" s="506" t="s">
        <v>752</v>
      </c>
      <c r="AO15" s="506">
        <v>394</v>
      </c>
      <c r="AP15" s="506">
        <v>766</v>
      </c>
      <c r="AQ15" s="506">
        <v>496</v>
      </c>
      <c r="AR15" s="506">
        <v>282</v>
      </c>
      <c r="AS15" s="506">
        <v>341</v>
      </c>
      <c r="AT15" s="506">
        <v>256</v>
      </c>
      <c r="AU15" s="506">
        <v>342</v>
      </c>
      <c r="AV15" s="506">
        <v>212</v>
      </c>
      <c r="AW15" s="506">
        <v>535</v>
      </c>
      <c r="AX15" s="506">
        <v>607</v>
      </c>
      <c r="AY15" s="506">
        <v>114</v>
      </c>
      <c r="AZ15" s="506">
        <v>130</v>
      </c>
      <c r="BA15" s="506">
        <f t="shared" si="6"/>
        <v>2222</v>
      </c>
      <c r="BB15" s="506">
        <f t="shared" si="7"/>
        <v>2253</v>
      </c>
      <c r="BC15" s="506">
        <f t="shared" si="8"/>
        <v>4475</v>
      </c>
      <c r="BD15" s="528" t="s">
        <v>309</v>
      </c>
      <c r="BE15" s="1061"/>
      <c r="BF15" s="1086"/>
      <c r="BG15" s="506" t="s">
        <v>752</v>
      </c>
      <c r="BH15" s="506">
        <v>288</v>
      </c>
      <c r="BI15" s="506">
        <v>49</v>
      </c>
      <c r="BJ15" s="506">
        <v>43</v>
      </c>
      <c r="BK15" s="506">
        <v>22</v>
      </c>
      <c r="BL15" s="506">
        <v>26</v>
      </c>
      <c r="BM15" s="506">
        <v>15</v>
      </c>
      <c r="BN15" s="506">
        <v>19</v>
      </c>
      <c r="BO15" s="506">
        <v>20</v>
      </c>
      <c r="BP15" s="506">
        <v>31</v>
      </c>
      <c r="BQ15" s="506">
        <v>26</v>
      </c>
      <c r="BR15" s="506">
        <v>7</v>
      </c>
      <c r="BS15" s="506">
        <v>16</v>
      </c>
      <c r="BT15" s="506">
        <f t="shared" si="9"/>
        <v>414</v>
      </c>
      <c r="BU15" s="506">
        <f t="shared" si="10"/>
        <v>148</v>
      </c>
      <c r="BV15" s="506">
        <f t="shared" si="11"/>
        <v>562</v>
      </c>
      <c r="BW15" s="528" t="s">
        <v>309</v>
      </c>
      <c r="BX15" s="1061"/>
    </row>
    <row r="16" spans="1:78" ht="20.25" customHeight="1">
      <c r="A16" s="1086"/>
      <c r="B16" s="506" t="s">
        <v>753</v>
      </c>
      <c r="C16" s="506">
        <v>3036</v>
      </c>
      <c r="D16" s="506">
        <v>2215</v>
      </c>
      <c r="E16" s="506">
        <v>2369</v>
      </c>
      <c r="F16" s="506">
        <v>1663</v>
      </c>
      <c r="G16" s="506">
        <v>2268</v>
      </c>
      <c r="H16" s="506">
        <v>1391</v>
      </c>
      <c r="I16" s="506">
        <v>2662</v>
      </c>
      <c r="J16" s="506">
        <v>1683</v>
      </c>
      <c r="K16" s="506">
        <v>7262</v>
      </c>
      <c r="L16" s="506">
        <v>4392</v>
      </c>
      <c r="M16" s="506">
        <v>4418</v>
      </c>
      <c r="N16" s="506">
        <v>2313</v>
      </c>
      <c r="O16" s="506">
        <f t="shared" si="0"/>
        <v>22015</v>
      </c>
      <c r="P16" s="506">
        <f t="shared" si="1"/>
        <v>13657</v>
      </c>
      <c r="Q16" s="506">
        <f t="shared" si="2"/>
        <v>35672</v>
      </c>
      <c r="R16" s="528" t="s">
        <v>310</v>
      </c>
      <c r="S16" s="1061"/>
      <c r="T16" s="1086"/>
      <c r="U16" s="506" t="s">
        <v>753</v>
      </c>
      <c r="V16" s="506">
        <v>2204</v>
      </c>
      <c r="W16" s="506">
        <v>1595</v>
      </c>
      <c r="X16" s="506">
        <v>1903</v>
      </c>
      <c r="Y16" s="506">
        <v>1236</v>
      </c>
      <c r="Z16" s="506">
        <v>1807</v>
      </c>
      <c r="AA16" s="506">
        <v>1015</v>
      </c>
      <c r="AB16" s="506">
        <v>2147</v>
      </c>
      <c r="AC16" s="506">
        <v>1150</v>
      </c>
      <c r="AD16" s="506">
        <v>6061</v>
      </c>
      <c r="AE16" s="506">
        <v>3255</v>
      </c>
      <c r="AF16" s="506">
        <v>3892</v>
      </c>
      <c r="AG16" s="506">
        <v>1707</v>
      </c>
      <c r="AH16" s="506">
        <f t="shared" si="3"/>
        <v>18014</v>
      </c>
      <c r="AI16" s="506">
        <f t="shared" si="4"/>
        <v>9958</v>
      </c>
      <c r="AJ16" s="506">
        <f t="shared" si="5"/>
        <v>27972</v>
      </c>
      <c r="AK16" s="528" t="s">
        <v>310</v>
      </c>
      <c r="AL16" s="1061"/>
      <c r="AM16" s="1086"/>
      <c r="AN16" s="506" t="s">
        <v>753</v>
      </c>
      <c r="AO16" s="506">
        <v>794</v>
      </c>
      <c r="AP16" s="506">
        <v>584</v>
      </c>
      <c r="AQ16" s="506">
        <v>446</v>
      </c>
      <c r="AR16" s="506">
        <v>400</v>
      </c>
      <c r="AS16" s="506">
        <v>447</v>
      </c>
      <c r="AT16" s="506">
        <v>362</v>
      </c>
      <c r="AU16" s="506">
        <v>499</v>
      </c>
      <c r="AV16" s="506">
        <v>509</v>
      </c>
      <c r="AW16" s="506">
        <v>1176</v>
      </c>
      <c r="AX16" s="506">
        <v>1064</v>
      </c>
      <c r="AY16" s="506">
        <v>516</v>
      </c>
      <c r="AZ16" s="506">
        <v>572</v>
      </c>
      <c r="BA16" s="506">
        <f t="shared" si="6"/>
        <v>3878</v>
      </c>
      <c r="BB16" s="506">
        <f t="shared" si="7"/>
        <v>3491</v>
      </c>
      <c r="BC16" s="506">
        <f t="shared" si="8"/>
        <v>7369</v>
      </c>
      <c r="BD16" s="528" t="s">
        <v>310</v>
      </c>
      <c r="BE16" s="1061"/>
      <c r="BF16" s="1086"/>
      <c r="BG16" s="506" t="s">
        <v>753</v>
      </c>
      <c r="BH16" s="506">
        <v>38</v>
      </c>
      <c r="BI16" s="506">
        <v>36</v>
      </c>
      <c r="BJ16" s="506">
        <v>20</v>
      </c>
      <c r="BK16" s="506">
        <v>27</v>
      </c>
      <c r="BL16" s="506">
        <v>14</v>
      </c>
      <c r="BM16" s="506">
        <v>14</v>
      </c>
      <c r="BN16" s="506">
        <v>16</v>
      </c>
      <c r="BO16" s="506">
        <v>24</v>
      </c>
      <c r="BP16" s="506">
        <v>25</v>
      </c>
      <c r="BQ16" s="506">
        <v>73</v>
      </c>
      <c r="BR16" s="506">
        <v>10</v>
      </c>
      <c r="BS16" s="506">
        <v>34</v>
      </c>
      <c r="BT16" s="506">
        <f t="shared" si="9"/>
        <v>123</v>
      </c>
      <c r="BU16" s="506">
        <f t="shared" si="10"/>
        <v>208</v>
      </c>
      <c r="BV16" s="506">
        <f t="shared" si="11"/>
        <v>331</v>
      </c>
      <c r="BW16" s="528" t="s">
        <v>310</v>
      </c>
      <c r="BX16" s="1061"/>
    </row>
    <row r="17" spans="1:76" ht="20.25" customHeight="1">
      <c r="A17" s="1086"/>
      <c r="B17" s="506" t="s">
        <v>754</v>
      </c>
      <c r="C17" s="506">
        <v>3124</v>
      </c>
      <c r="D17" s="506">
        <v>2629</v>
      </c>
      <c r="E17" s="506">
        <v>2043</v>
      </c>
      <c r="F17" s="506">
        <v>1654</v>
      </c>
      <c r="G17" s="506">
        <v>1975</v>
      </c>
      <c r="H17" s="506">
        <v>1682</v>
      </c>
      <c r="I17" s="506">
        <v>2999</v>
      </c>
      <c r="J17" s="506">
        <v>1529</v>
      </c>
      <c r="K17" s="506">
        <v>5529</v>
      </c>
      <c r="L17" s="506">
        <v>3500</v>
      </c>
      <c r="M17" s="506">
        <v>1381</v>
      </c>
      <c r="N17" s="506">
        <v>3268</v>
      </c>
      <c r="O17" s="506">
        <f t="shared" si="0"/>
        <v>17051</v>
      </c>
      <c r="P17" s="506">
        <f t="shared" si="1"/>
        <v>14262</v>
      </c>
      <c r="Q17" s="506">
        <f t="shared" si="2"/>
        <v>31313</v>
      </c>
      <c r="R17" s="528" t="s">
        <v>311</v>
      </c>
      <c r="S17" s="1061"/>
      <c r="T17" s="1086"/>
      <c r="U17" s="506" t="s">
        <v>754</v>
      </c>
      <c r="V17" s="506">
        <v>1841</v>
      </c>
      <c r="W17" s="506">
        <v>1285</v>
      </c>
      <c r="X17" s="506">
        <v>1431</v>
      </c>
      <c r="Y17" s="506">
        <v>915</v>
      </c>
      <c r="Z17" s="506">
        <v>1525</v>
      </c>
      <c r="AA17" s="506">
        <v>893</v>
      </c>
      <c r="AB17" s="506">
        <v>2437</v>
      </c>
      <c r="AC17" s="506">
        <v>1104</v>
      </c>
      <c r="AD17" s="506">
        <v>4536</v>
      </c>
      <c r="AE17" s="506">
        <v>2681</v>
      </c>
      <c r="AF17" s="506">
        <v>1142</v>
      </c>
      <c r="AG17" s="506">
        <v>1249</v>
      </c>
      <c r="AH17" s="506">
        <f t="shared" si="3"/>
        <v>12912</v>
      </c>
      <c r="AI17" s="506">
        <f t="shared" si="4"/>
        <v>8127</v>
      </c>
      <c r="AJ17" s="506">
        <f t="shared" si="5"/>
        <v>21039</v>
      </c>
      <c r="AK17" s="528" t="s">
        <v>311</v>
      </c>
      <c r="AL17" s="1061"/>
      <c r="AM17" s="1086"/>
      <c r="AN17" s="506" t="s">
        <v>754</v>
      </c>
      <c r="AO17" s="506">
        <v>661</v>
      </c>
      <c r="AP17" s="506">
        <v>577</v>
      </c>
      <c r="AQ17" s="506">
        <v>349</v>
      </c>
      <c r="AR17" s="506">
        <v>332</v>
      </c>
      <c r="AS17" s="506">
        <v>357</v>
      </c>
      <c r="AT17" s="506">
        <v>322</v>
      </c>
      <c r="AU17" s="506">
        <v>437</v>
      </c>
      <c r="AV17" s="506">
        <v>376</v>
      </c>
      <c r="AW17" s="506">
        <v>780</v>
      </c>
      <c r="AX17" s="506">
        <v>707</v>
      </c>
      <c r="AY17" s="506">
        <v>103</v>
      </c>
      <c r="AZ17" s="506">
        <v>292</v>
      </c>
      <c r="BA17" s="506">
        <f t="shared" si="6"/>
        <v>2687</v>
      </c>
      <c r="BB17" s="506">
        <f t="shared" si="7"/>
        <v>2606</v>
      </c>
      <c r="BC17" s="506">
        <f t="shared" si="8"/>
        <v>5293</v>
      </c>
      <c r="BD17" s="528" t="s">
        <v>311</v>
      </c>
      <c r="BE17" s="1061"/>
      <c r="BF17" s="1086"/>
      <c r="BG17" s="506" t="s">
        <v>754</v>
      </c>
      <c r="BH17" s="506">
        <v>622</v>
      </c>
      <c r="BI17" s="506">
        <v>767</v>
      </c>
      <c r="BJ17" s="506">
        <v>263</v>
      </c>
      <c r="BK17" s="506">
        <v>407</v>
      </c>
      <c r="BL17" s="506">
        <v>93</v>
      </c>
      <c r="BM17" s="506">
        <v>467</v>
      </c>
      <c r="BN17" s="506">
        <v>125</v>
      </c>
      <c r="BO17" s="506">
        <v>49</v>
      </c>
      <c r="BP17" s="506">
        <v>213</v>
      </c>
      <c r="BQ17" s="506">
        <v>112</v>
      </c>
      <c r="BR17" s="506">
        <v>136</v>
      </c>
      <c r="BS17" s="506">
        <v>1727</v>
      </c>
      <c r="BT17" s="506">
        <f t="shared" si="9"/>
        <v>1452</v>
      </c>
      <c r="BU17" s="506">
        <f t="shared" si="10"/>
        <v>3529</v>
      </c>
      <c r="BV17" s="506">
        <f t="shared" si="11"/>
        <v>4981</v>
      </c>
      <c r="BW17" s="528" t="s">
        <v>311</v>
      </c>
      <c r="BX17" s="1061"/>
    </row>
    <row r="18" spans="1:76" ht="20.25" customHeight="1">
      <c r="A18" s="1081" t="s">
        <v>63</v>
      </c>
      <c r="B18" s="1081"/>
      <c r="C18" s="506">
        <v>6038</v>
      </c>
      <c r="D18" s="506">
        <v>5260</v>
      </c>
      <c r="E18" s="506">
        <v>3328</v>
      </c>
      <c r="F18" s="506">
        <v>2462</v>
      </c>
      <c r="G18" s="506">
        <v>2451</v>
      </c>
      <c r="H18" s="506">
        <v>1615</v>
      </c>
      <c r="I18" s="506">
        <v>2322</v>
      </c>
      <c r="J18" s="506">
        <v>1420</v>
      </c>
      <c r="K18" s="506">
        <v>3964</v>
      </c>
      <c r="L18" s="506">
        <v>2657</v>
      </c>
      <c r="M18" s="506">
        <v>3134</v>
      </c>
      <c r="N18" s="506">
        <v>1373</v>
      </c>
      <c r="O18" s="506">
        <f t="shared" si="0"/>
        <v>21237</v>
      </c>
      <c r="P18" s="506">
        <f t="shared" si="1"/>
        <v>14787</v>
      </c>
      <c r="Q18" s="506">
        <f t="shared" si="2"/>
        <v>36024</v>
      </c>
      <c r="R18" s="1056" t="s">
        <v>297</v>
      </c>
      <c r="S18" s="1056"/>
      <c r="T18" s="1081" t="s">
        <v>63</v>
      </c>
      <c r="U18" s="1081"/>
      <c r="V18" s="506">
        <v>5158</v>
      </c>
      <c r="W18" s="506">
        <v>4585</v>
      </c>
      <c r="X18" s="506">
        <v>2951</v>
      </c>
      <c r="Y18" s="506">
        <v>2174</v>
      </c>
      <c r="Z18" s="506">
        <v>2111</v>
      </c>
      <c r="AA18" s="506">
        <v>1414</v>
      </c>
      <c r="AB18" s="506">
        <v>1980</v>
      </c>
      <c r="AC18" s="506">
        <v>1193</v>
      </c>
      <c r="AD18" s="506">
        <v>3571</v>
      </c>
      <c r="AE18" s="506">
        <v>2327</v>
      </c>
      <c r="AF18" s="506">
        <v>2942</v>
      </c>
      <c r="AG18" s="506">
        <v>1192</v>
      </c>
      <c r="AH18" s="506">
        <f t="shared" si="3"/>
        <v>18713</v>
      </c>
      <c r="AI18" s="506">
        <f t="shared" si="4"/>
        <v>12885</v>
      </c>
      <c r="AJ18" s="506">
        <f t="shared" si="5"/>
        <v>31598</v>
      </c>
      <c r="AK18" s="1056" t="s">
        <v>297</v>
      </c>
      <c r="AL18" s="1056"/>
      <c r="AM18" s="1081" t="s">
        <v>63</v>
      </c>
      <c r="AN18" s="1081"/>
      <c r="AO18" s="506">
        <v>729</v>
      </c>
      <c r="AP18" s="506">
        <v>546</v>
      </c>
      <c r="AQ18" s="506">
        <v>324</v>
      </c>
      <c r="AR18" s="506">
        <v>253</v>
      </c>
      <c r="AS18" s="506">
        <v>294</v>
      </c>
      <c r="AT18" s="506">
        <v>163</v>
      </c>
      <c r="AU18" s="506">
        <v>296</v>
      </c>
      <c r="AV18" s="506">
        <v>192</v>
      </c>
      <c r="AW18" s="506">
        <v>336</v>
      </c>
      <c r="AX18" s="506">
        <v>272</v>
      </c>
      <c r="AY18" s="506">
        <v>175</v>
      </c>
      <c r="AZ18" s="506">
        <v>147</v>
      </c>
      <c r="BA18" s="506">
        <f t="shared" si="6"/>
        <v>2154</v>
      </c>
      <c r="BB18" s="506">
        <f t="shared" si="7"/>
        <v>1573</v>
      </c>
      <c r="BC18" s="506">
        <f t="shared" si="8"/>
        <v>3727</v>
      </c>
      <c r="BD18" s="1056" t="s">
        <v>297</v>
      </c>
      <c r="BE18" s="1056"/>
      <c r="BF18" s="1081" t="s">
        <v>63</v>
      </c>
      <c r="BG18" s="1081"/>
      <c r="BH18" s="506">
        <v>151</v>
      </c>
      <c r="BI18" s="506">
        <v>129</v>
      </c>
      <c r="BJ18" s="506">
        <v>53</v>
      </c>
      <c r="BK18" s="506">
        <v>35</v>
      </c>
      <c r="BL18" s="506">
        <v>46</v>
      </c>
      <c r="BM18" s="506">
        <v>38</v>
      </c>
      <c r="BN18" s="506">
        <v>46</v>
      </c>
      <c r="BO18" s="506">
        <v>35</v>
      </c>
      <c r="BP18" s="506">
        <v>57</v>
      </c>
      <c r="BQ18" s="506">
        <v>58</v>
      </c>
      <c r="BR18" s="506">
        <v>17</v>
      </c>
      <c r="BS18" s="506">
        <v>34</v>
      </c>
      <c r="BT18" s="506">
        <f t="shared" si="9"/>
        <v>370</v>
      </c>
      <c r="BU18" s="506">
        <f t="shared" si="10"/>
        <v>329</v>
      </c>
      <c r="BV18" s="506">
        <f t="shared" si="11"/>
        <v>699</v>
      </c>
      <c r="BW18" s="1056" t="s">
        <v>297</v>
      </c>
      <c r="BX18" s="1056"/>
    </row>
    <row r="19" spans="1:76" ht="20.25" customHeight="1">
      <c r="A19" s="1081" t="s">
        <v>64</v>
      </c>
      <c r="B19" s="1081"/>
      <c r="C19" s="506">
        <v>6495</v>
      </c>
      <c r="D19" s="506">
        <v>5514</v>
      </c>
      <c r="E19" s="506">
        <v>4477</v>
      </c>
      <c r="F19" s="506">
        <v>3271</v>
      </c>
      <c r="G19" s="506">
        <v>4282</v>
      </c>
      <c r="H19" s="506">
        <v>3407</v>
      </c>
      <c r="I19" s="506">
        <v>4953</v>
      </c>
      <c r="J19" s="506">
        <v>3291</v>
      </c>
      <c r="K19" s="506">
        <v>8366</v>
      </c>
      <c r="L19" s="506">
        <v>5804</v>
      </c>
      <c r="M19" s="506">
        <v>2186</v>
      </c>
      <c r="N19" s="506">
        <v>1583</v>
      </c>
      <c r="O19" s="506">
        <f t="shared" si="0"/>
        <v>30759</v>
      </c>
      <c r="P19" s="506">
        <f t="shared" si="1"/>
        <v>22870</v>
      </c>
      <c r="Q19" s="506">
        <f t="shared" si="2"/>
        <v>53629</v>
      </c>
      <c r="R19" s="1056" t="s">
        <v>186</v>
      </c>
      <c r="S19" s="1056"/>
      <c r="T19" s="1081" t="s">
        <v>64</v>
      </c>
      <c r="U19" s="1081"/>
      <c r="V19" s="506">
        <v>4640</v>
      </c>
      <c r="W19" s="506">
        <v>4045</v>
      </c>
      <c r="X19" s="506">
        <v>3176</v>
      </c>
      <c r="Y19" s="506">
        <v>2024</v>
      </c>
      <c r="Z19" s="506">
        <v>3046</v>
      </c>
      <c r="AA19" s="506">
        <v>2096</v>
      </c>
      <c r="AB19" s="506">
        <v>3370</v>
      </c>
      <c r="AC19" s="506">
        <v>1495</v>
      </c>
      <c r="AD19" s="506">
        <v>5992</v>
      </c>
      <c r="AE19" s="506">
        <v>3098</v>
      </c>
      <c r="AF19" s="506">
        <v>1779</v>
      </c>
      <c r="AG19" s="506">
        <v>963</v>
      </c>
      <c r="AH19" s="506">
        <f t="shared" si="3"/>
        <v>22003</v>
      </c>
      <c r="AI19" s="506">
        <f t="shared" si="4"/>
        <v>13721</v>
      </c>
      <c r="AJ19" s="506">
        <f t="shared" si="5"/>
        <v>35724</v>
      </c>
      <c r="AK19" s="1056" t="s">
        <v>186</v>
      </c>
      <c r="AL19" s="1056"/>
      <c r="AM19" s="1081" t="s">
        <v>64</v>
      </c>
      <c r="AN19" s="1081"/>
      <c r="AO19" s="506">
        <v>1681</v>
      </c>
      <c r="AP19" s="506">
        <v>1368</v>
      </c>
      <c r="AQ19" s="506">
        <v>1235</v>
      </c>
      <c r="AR19" s="506">
        <v>1190</v>
      </c>
      <c r="AS19" s="506">
        <v>1177</v>
      </c>
      <c r="AT19" s="506">
        <v>1278</v>
      </c>
      <c r="AU19" s="506">
        <v>1496</v>
      </c>
      <c r="AV19" s="506">
        <v>1758</v>
      </c>
      <c r="AW19" s="506">
        <v>2191</v>
      </c>
      <c r="AX19" s="506">
        <v>2598</v>
      </c>
      <c r="AY19" s="506">
        <v>379</v>
      </c>
      <c r="AZ19" s="506">
        <v>605</v>
      </c>
      <c r="BA19" s="506">
        <f t="shared" si="6"/>
        <v>8159</v>
      </c>
      <c r="BB19" s="506">
        <f t="shared" si="7"/>
        <v>8797</v>
      </c>
      <c r="BC19" s="506">
        <f t="shared" si="8"/>
        <v>16956</v>
      </c>
      <c r="BD19" s="1056" t="s">
        <v>186</v>
      </c>
      <c r="BE19" s="1056"/>
      <c r="BF19" s="1081" t="s">
        <v>64</v>
      </c>
      <c r="BG19" s="1081"/>
      <c r="BH19" s="506">
        <v>174</v>
      </c>
      <c r="BI19" s="506">
        <v>101</v>
      </c>
      <c r="BJ19" s="506">
        <v>66</v>
      </c>
      <c r="BK19" s="506">
        <v>57</v>
      </c>
      <c r="BL19" s="506">
        <v>59</v>
      </c>
      <c r="BM19" s="506">
        <v>33</v>
      </c>
      <c r="BN19" s="506">
        <v>87</v>
      </c>
      <c r="BO19" s="506">
        <v>38</v>
      </c>
      <c r="BP19" s="506">
        <v>183</v>
      </c>
      <c r="BQ19" s="506">
        <v>108</v>
      </c>
      <c r="BR19" s="506">
        <v>28</v>
      </c>
      <c r="BS19" s="506">
        <v>15</v>
      </c>
      <c r="BT19" s="506">
        <f t="shared" si="9"/>
        <v>597</v>
      </c>
      <c r="BU19" s="506">
        <f t="shared" si="10"/>
        <v>352</v>
      </c>
      <c r="BV19" s="506">
        <f t="shared" si="11"/>
        <v>949</v>
      </c>
      <c r="BW19" s="1056" t="s">
        <v>186</v>
      </c>
      <c r="BX19" s="1056"/>
    </row>
    <row r="20" spans="1:76" ht="20.25" customHeight="1">
      <c r="A20" s="1081" t="s">
        <v>65</v>
      </c>
      <c r="B20" s="1081"/>
      <c r="C20" s="506">
        <v>4854</v>
      </c>
      <c r="D20" s="506">
        <v>4228</v>
      </c>
      <c r="E20" s="506">
        <v>3449</v>
      </c>
      <c r="F20" s="506">
        <v>2896</v>
      </c>
      <c r="G20" s="506">
        <v>3334</v>
      </c>
      <c r="H20" s="506">
        <v>2355</v>
      </c>
      <c r="I20" s="506">
        <v>5242</v>
      </c>
      <c r="J20" s="506">
        <v>3316</v>
      </c>
      <c r="K20" s="506">
        <v>10537</v>
      </c>
      <c r="L20" s="506">
        <v>7489</v>
      </c>
      <c r="M20" s="506">
        <v>4598</v>
      </c>
      <c r="N20" s="506">
        <v>2223</v>
      </c>
      <c r="O20" s="506">
        <f t="shared" si="0"/>
        <v>32014</v>
      </c>
      <c r="P20" s="506">
        <f t="shared" si="1"/>
        <v>22507</v>
      </c>
      <c r="Q20" s="506">
        <f t="shared" si="2"/>
        <v>54521</v>
      </c>
      <c r="R20" s="1056" t="s">
        <v>187</v>
      </c>
      <c r="S20" s="1056"/>
      <c r="T20" s="1081" t="s">
        <v>65</v>
      </c>
      <c r="U20" s="1081"/>
      <c r="V20" s="506">
        <v>3456</v>
      </c>
      <c r="W20" s="506">
        <v>3257</v>
      </c>
      <c r="X20" s="506">
        <v>2699</v>
      </c>
      <c r="Y20" s="506">
        <v>2259</v>
      </c>
      <c r="Z20" s="506">
        <v>2586</v>
      </c>
      <c r="AA20" s="506">
        <v>1752</v>
      </c>
      <c r="AB20" s="506">
        <v>4130</v>
      </c>
      <c r="AC20" s="506">
        <v>2524</v>
      </c>
      <c r="AD20" s="506">
        <v>8774</v>
      </c>
      <c r="AE20" s="506">
        <v>6081</v>
      </c>
      <c r="AF20" s="506">
        <v>3726</v>
      </c>
      <c r="AG20" s="506">
        <v>1630</v>
      </c>
      <c r="AH20" s="506">
        <f t="shared" si="3"/>
        <v>25371</v>
      </c>
      <c r="AI20" s="506">
        <f t="shared" si="4"/>
        <v>17503</v>
      </c>
      <c r="AJ20" s="506">
        <f t="shared" si="5"/>
        <v>42874</v>
      </c>
      <c r="AK20" s="1056" t="s">
        <v>187</v>
      </c>
      <c r="AL20" s="1056"/>
      <c r="AM20" s="1081" t="s">
        <v>65</v>
      </c>
      <c r="AN20" s="1081"/>
      <c r="AO20" s="506">
        <v>1299</v>
      </c>
      <c r="AP20" s="506">
        <v>860</v>
      </c>
      <c r="AQ20" s="506">
        <v>691</v>
      </c>
      <c r="AR20" s="506">
        <v>560</v>
      </c>
      <c r="AS20" s="506">
        <v>705</v>
      </c>
      <c r="AT20" s="506">
        <v>556</v>
      </c>
      <c r="AU20" s="506">
        <v>1015</v>
      </c>
      <c r="AV20" s="506">
        <v>666</v>
      </c>
      <c r="AW20" s="506">
        <v>1647</v>
      </c>
      <c r="AX20" s="506">
        <v>1289</v>
      </c>
      <c r="AY20" s="506">
        <v>806</v>
      </c>
      <c r="AZ20" s="506">
        <v>570</v>
      </c>
      <c r="BA20" s="506">
        <f t="shared" si="6"/>
        <v>6163</v>
      </c>
      <c r="BB20" s="506">
        <f t="shared" si="7"/>
        <v>4501</v>
      </c>
      <c r="BC20" s="506">
        <f t="shared" si="8"/>
        <v>10664</v>
      </c>
      <c r="BD20" s="1056" t="s">
        <v>187</v>
      </c>
      <c r="BE20" s="1056"/>
      <c r="BF20" s="1081" t="s">
        <v>65</v>
      </c>
      <c r="BG20" s="1081"/>
      <c r="BH20" s="506">
        <v>99</v>
      </c>
      <c r="BI20" s="506">
        <v>111</v>
      </c>
      <c r="BJ20" s="506">
        <v>59</v>
      </c>
      <c r="BK20" s="506">
        <v>77</v>
      </c>
      <c r="BL20" s="506">
        <v>43</v>
      </c>
      <c r="BM20" s="506">
        <v>47</v>
      </c>
      <c r="BN20" s="506">
        <v>97</v>
      </c>
      <c r="BO20" s="506">
        <v>126</v>
      </c>
      <c r="BP20" s="506">
        <v>116</v>
      </c>
      <c r="BQ20" s="506">
        <v>119</v>
      </c>
      <c r="BR20" s="506">
        <v>66</v>
      </c>
      <c r="BS20" s="506">
        <v>23</v>
      </c>
      <c r="BT20" s="506">
        <f t="shared" si="9"/>
        <v>480</v>
      </c>
      <c r="BU20" s="506">
        <f t="shared" si="10"/>
        <v>503</v>
      </c>
      <c r="BV20" s="506">
        <f t="shared" si="11"/>
        <v>983</v>
      </c>
      <c r="BW20" s="1056" t="s">
        <v>187</v>
      </c>
      <c r="BX20" s="1056"/>
    </row>
    <row r="21" spans="1:76" ht="20.25" customHeight="1">
      <c r="A21" s="1081" t="s">
        <v>66</v>
      </c>
      <c r="B21" s="1081"/>
      <c r="C21" s="506">
        <v>5657</v>
      </c>
      <c r="D21" s="506">
        <v>4718</v>
      </c>
      <c r="E21" s="506">
        <v>4167</v>
      </c>
      <c r="F21" s="506">
        <v>2905</v>
      </c>
      <c r="G21" s="506">
        <v>3938</v>
      </c>
      <c r="H21" s="506">
        <v>2661</v>
      </c>
      <c r="I21" s="506">
        <v>5085</v>
      </c>
      <c r="J21" s="506">
        <v>3110</v>
      </c>
      <c r="K21" s="506">
        <v>8837</v>
      </c>
      <c r="L21" s="506">
        <v>6026</v>
      </c>
      <c r="M21" s="506">
        <v>4563</v>
      </c>
      <c r="N21" s="506">
        <v>2485</v>
      </c>
      <c r="O21" s="506">
        <f t="shared" si="0"/>
        <v>32247</v>
      </c>
      <c r="P21" s="506">
        <f t="shared" si="1"/>
        <v>21905</v>
      </c>
      <c r="Q21" s="506">
        <f t="shared" si="2"/>
        <v>54152</v>
      </c>
      <c r="R21" s="1056" t="s">
        <v>303</v>
      </c>
      <c r="S21" s="1056"/>
      <c r="T21" s="1081" t="s">
        <v>66</v>
      </c>
      <c r="U21" s="1081"/>
      <c r="V21" s="506">
        <v>3907</v>
      </c>
      <c r="W21" s="506">
        <v>3506</v>
      </c>
      <c r="X21" s="506">
        <v>3293</v>
      </c>
      <c r="Y21" s="506">
        <v>2369</v>
      </c>
      <c r="Z21" s="506">
        <v>3023</v>
      </c>
      <c r="AA21" s="506">
        <v>2085</v>
      </c>
      <c r="AB21" s="506">
        <v>3984</v>
      </c>
      <c r="AC21" s="506">
        <v>2329</v>
      </c>
      <c r="AD21" s="506">
        <v>7035</v>
      </c>
      <c r="AE21" s="506">
        <v>4682</v>
      </c>
      <c r="AF21" s="506">
        <v>3572</v>
      </c>
      <c r="AG21" s="506">
        <v>1627</v>
      </c>
      <c r="AH21" s="506">
        <f t="shared" si="3"/>
        <v>24814</v>
      </c>
      <c r="AI21" s="506">
        <f t="shared" si="4"/>
        <v>16598</v>
      </c>
      <c r="AJ21" s="506">
        <f t="shared" si="5"/>
        <v>41412</v>
      </c>
      <c r="AK21" s="1056" t="s">
        <v>303</v>
      </c>
      <c r="AL21" s="1056"/>
      <c r="AM21" s="1081" t="s">
        <v>66</v>
      </c>
      <c r="AN21" s="1081"/>
      <c r="AO21" s="506">
        <v>1720</v>
      </c>
      <c r="AP21" s="506">
        <v>1180</v>
      </c>
      <c r="AQ21" s="506">
        <v>859</v>
      </c>
      <c r="AR21" s="506">
        <v>527</v>
      </c>
      <c r="AS21" s="506">
        <v>910</v>
      </c>
      <c r="AT21" s="506">
        <v>561</v>
      </c>
      <c r="AU21" s="506">
        <v>1080</v>
      </c>
      <c r="AV21" s="506">
        <v>763</v>
      </c>
      <c r="AW21" s="506">
        <v>1778</v>
      </c>
      <c r="AX21" s="506">
        <v>1336</v>
      </c>
      <c r="AY21" s="506">
        <v>983</v>
      </c>
      <c r="AZ21" s="506">
        <v>850</v>
      </c>
      <c r="BA21" s="506">
        <f t="shared" si="6"/>
        <v>7330</v>
      </c>
      <c r="BB21" s="506">
        <f t="shared" si="7"/>
        <v>5217</v>
      </c>
      <c r="BC21" s="506">
        <f t="shared" si="8"/>
        <v>12547</v>
      </c>
      <c r="BD21" s="1056" t="s">
        <v>303</v>
      </c>
      <c r="BE21" s="1056"/>
      <c r="BF21" s="1081" t="s">
        <v>66</v>
      </c>
      <c r="BG21" s="1081"/>
      <c r="BH21" s="506">
        <v>30</v>
      </c>
      <c r="BI21" s="506">
        <v>32</v>
      </c>
      <c r="BJ21" s="506">
        <v>15</v>
      </c>
      <c r="BK21" s="506">
        <v>9</v>
      </c>
      <c r="BL21" s="506">
        <v>5</v>
      </c>
      <c r="BM21" s="506">
        <v>15</v>
      </c>
      <c r="BN21" s="506">
        <v>21</v>
      </c>
      <c r="BO21" s="506">
        <v>18</v>
      </c>
      <c r="BP21" s="506">
        <v>24</v>
      </c>
      <c r="BQ21" s="506">
        <v>8</v>
      </c>
      <c r="BR21" s="506">
        <v>8</v>
      </c>
      <c r="BS21" s="506">
        <v>8</v>
      </c>
      <c r="BT21" s="506">
        <f t="shared" si="9"/>
        <v>103</v>
      </c>
      <c r="BU21" s="506">
        <f t="shared" si="10"/>
        <v>90</v>
      </c>
      <c r="BV21" s="506">
        <f t="shared" si="11"/>
        <v>193</v>
      </c>
      <c r="BW21" s="1056" t="s">
        <v>303</v>
      </c>
      <c r="BX21" s="1056"/>
    </row>
    <row r="22" spans="1:76" ht="20.25" customHeight="1">
      <c r="A22" s="1081" t="s">
        <v>134</v>
      </c>
      <c r="B22" s="1081"/>
      <c r="C22" s="506">
        <v>3376</v>
      </c>
      <c r="D22" s="506">
        <v>2650</v>
      </c>
      <c r="E22" s="506">
        <v>2629</v>
      </c>
      <c r="F22" s="506">
        <v>2141</v>
      </c>
      <c r="G22" s="506">
        <v>2557</v>
      </c>
      <c r="H22" s="506">
        <v>1562</v>
      </c>
      <c r="I22" s="506">
        <v>2995</v>
      </c>
      <c r="J22" s="506">
        <v>1865</v>
      </c>
      <c r="K22" s="506">
        <v>6775</v>
      </c>
      <c r="L22" s="506">
        <v>4623</v>
      </c>
      <c r="M22" s="506">
        <v>2303</v>
      </c>
      <c r="N22" s="506">
        <v>1116</v>
      </c>
      <c r="O22" s="506">
        <f t="shared" si="0"/>
        <v>20635</v>
      </c>
      <c r="P22" s="506">
        <f t="shared" si="1"/>
        <v>13957</v>
      </c>
      <c r="Q22" s="506">
        <f t="shared" si="2"/>
        <v>34592</v>
      </c>
      <c r="R22" s="1056" t="s">
        <v>304</v>
      </c>
      <c r="S22" s="1056"/>
      <c r="T22" s="1081" t="s">
        <v>134</v>
      </c>
      <c r="U22" s="1081"/>
      <c r="V22" s="506">
        <v>2654</v>
      </c>
      <c r="W22" s="506">
        <v>2164</v>
      </c>
      <c r="X22" s="506">
        <v>2058</v>
      </c>
      <c r="Y22" s="506">
        <v>1503</v>
      </c>
      <c r="Z22" s="506">
        <v>2195</v>
      </c>
      <c r="AA22" s="506">
        <v>1139</v>
      </c>
      <c r="AB22" s="506">
        <v>2624</v>
      </c>
      <c r="AC22" s="506">
        <v>1471</v>
      </c>
      <c r="AD22" s="506">
        <v>5858</v>
      </c>
      <c r="AE22" s="506">
        <v>3787</v>
      </c>
      <c r="AF22" s="506">
        <v>1748</v>
      </c>
      <c r="AG22" s="506">
        <v>501</v>
      </c>
      <c r="AH22" s="506">
        <f t="shared" si="3"/>
        <v>17137</v>
      </c>
      <c r="AI22" s="506">
        <f t="shared" si="4"/>
        <v>10565</v>
      </c>
      <c r="AJ22" s="506">
        <f t="shared" si="5"/>
        <v>27702</v>
      </c>
      <c r="AK22" s="1056" t="s">
        <v>304</v>
      </c>
      <c r="AL22" s="1056"/>
      <c r="AM22" s="1081" t="s">
        <v>134</v>
      </c>
      <c r="AN22" s="1081"/>
      <c r="AO22" s="506">
        <v>686</v>
      </c>
      <c r="AP22" s="506">
        <v>450</v>
      </c>
      <c r="AQ22" s="506">
        <v>519</v>
      </c>
      <c r="AR22" s="506">
        <v>609</v>
      </c>
      <c r="AS22" s="506">
        <v>318</v>
      </c>
      <c r="AT22" s="506">
        <v>386</v>
      </c>
      <c r="AU22" s="506">
        <v>344</v>
      </c>
      <c r="AV22" s="506">
        <v>360</v>
      </c>
      <c r="AW22" s="506">
        <v>841</v>
      </c>
      <c r="AX22" s="506">
        <v>770</v>
      </c>
      <c r="AY22" s="506">
        <v>394</v>
      </c>
      <c r="AZ22" s="506">
        <v>344</v>
      </c>
      <c r="BA22" s="506">
        <f t="shared" si="6"/>
        <v>3102</v>
      </c>
      <c r="BB22" s="506">
        <f t="shared" si="7"/>
        <v>2919</v>
      </c>
      <c r="BC22" s="506">
        <f t="shared" si="8"/>
        <v>6021</v>
      </c>
      <c r="BD22" s="1056" t="s">
        <v>304</v>
      </c>
      <c r="BE22" s="1056"/>
      <c r="BF22" s="1081" t="s">
        <v>134</v>
      </c>
      <c r="BG22" s="1081"/>
      <c r="BH22" s="506">
        <v>36</v>
      </c>
      <c r="BI22" s="506">
        <v>36</v>
      </c>
      <c r="BJ22" s="506">
        <v>52</v>
      </c>
      <c r="BK22" s="506">
        <v>29</v>
      </c>
      <c r="BL22" s="506">
        <v>44</v>
      </c>
      <c r="BM22" s="506">
        <v>37</v>
      </c>
      <c r="BN22" s="506">
        <v>27</v>
      </c>
      <c r="BO22" s="506">
        <v>34</v>
      </c>
      <c r="BP22" s="506">
        <v>76</v>
      </c>
      <c r="BQ22" s="506">
        <v>66</v>
      </c>
      <c r="BR22" s="506">
        <v>161</v>
      </c>
      <c r="BS22" s="506">
        <v>271</v>
      </c>
      <c r="BT22" s="506">
        <f t="shared" si="9"/>
        <v>396</v>
      </c>
      <c r="BU22" s="506">
        <f t="shared" si="10"/>
        <v>473</v>
      </c>
      <c r="BV22" s="506">
        <f t="shared" si="11"/>
        <v>869</v>
      </c>
      <c r="BW22" s="1056" t="s">
        <v>304</v>
      </c>
      <c r="BX22" s="1056"/>
    </row>
    <row r="23" spans="1:76" ht="20.25" customHeight="1">
      <c r="A23" s="1081" t="s">
        <v>68</v>
      </c>
      <c r="B23" s="1081"/>
      <c r="C23" s="506">
        <v>2944</v>
      </c>
      <c r="D23" s="506">
        <v>1963</v>
      </c>
      <c r="E23" s="506">
        <v>2442</v>
      </c>
      <c r="F23" s="506">
        <v>1532</v>
      </c>
      <c r="G23" s="506">
        <v>2474</v>
      </c>
      <c r="H23" s="506">
        <v>1112</v>
      </c>
      <c r="I23" s="506">
        <v>3059</v>
      </c>
      <c r="J23" s="506">
        <v>1344</v>
      </c>
      <c r="K23" s="506">
        <v>6146</v>
      </c>
      <c r="L23" s="506">
        <v>3187</v>
      </c>
      <c r="M23" s="506">
        <v>1399</v>
      </c>
      <c r="N23" s="506">
        <v>509</v>
      </c>
      <c r="O23" s="506">
        <f t="shared" si="0"/>
        <v>18464</v>
      </c>
      <c r="P23" s="506">
        <f t="shared" si="1"/>
        <v>9647</v>
      </c>
      <c r="Q23" s="506">
        <f t="shared" si="2"/>
        <v>28111</v>
      </c>
      <c r="R23" s="1056" t="s">
        <v>305</v>
      </c>
      <c r="S23" s="1056"/>
      <c r="T23" s="1081" t="s">
        <v>68</v>
      </c>
      <c r="U23" s="1081"/>
      <c r="V23" s="506">
        <v>2180</v>
      </c>
      <c r="W23" s="506">
        <v>1550</v>
      </c>
      <c r="X23" s="506">
        <v>2003</v>
      </c>
      <c r="Y23" s="506">
        <v>1094</v>
      </c>
      <c r="Z23" s="506">
        <v>1883</v>
      </c>
      <c r="AA23" s="506">
        <v>917</v>
      </c>
      <c r="AB23" s="506">
        <v>2563</v>
      </c>
      <c r="AC23" s="506">
        <v>1192</v>
      </c>
      <c r="AD23" s="506">
        <v>5078</v>
      </c>
      <c r="AE23" s="506">
        <v>2784</v>
      </c>
      <c r="AF23" s="506">
        <v>1196</v>
      </c>
      <c r="AG23" s="506">
        <v>381</v>
      </c>
      <c r="AH23" s="506">
        <f t="shared" si="3"/>
        <v>14903</v>
      </c>
      <c r="AI23" s="506">
        <f t="shared" si="4"/>
        <v>7918</v>
      </c>
      <c r="AJ23" s="506">
        <f t="shared" si="5"/>
        <v>22821</v>
      </c>
      <c r="AK23" s="1056" t="s">
        <v>305</v>
      </c>
      <c r="AL23" s="1056"/>
      <c r="AM23" s="1081" t="s">
        <v>68</v>
      </c>
      <c r="AN23" s="1081"/>
      <c r="AO23" s="506">
        <v>493</v>
      </c>
      <c r="AP23" s="506">
        <v>310</v>
      </c>
      <c r="AQ23" s="506">
        <v>296</v>
      </c>
      <c r="AR23" s="506">
        <v>314</v>
      </c>
      <c r="AS23" s="506">
        <v>357</v>
      </c>
      <c r="AT23" s="506">
        <v>127</v>
      </c>
      <c r="AU23" s="506">
        <v>357</v>
      </c>
      <c r="AV23" s="506">
        <v>117</v>
      </c>
      <c r="AW23" s="506">
        <v>718</v>
      </c>
      <c r="AX23" s="506">
        <v>337</v>
      </c>
      <c r="AY23" s="506">
        <v>143</v>
      </c>
      <c r="AZ23" s="506">
        <v>105</v>
      </c>
      <c r="BA23" s="506">
        <f t="shared" si="6"/>
        <v>2364</v>
      </c>
      <c r="BB23" s="506">
        <f t="shared" si="7"/>
        <v>1310</v>
      </c>
      <c r="BC23" s="506">
        <f t="shared" si="8"/>
        <v>3674</v>
      </c>
      <c r="BD23" s="1056" t="s">
        <v>305</v>
      </c>
      <c r="BE23" s="1056"/>
      <c r="BF23" s="1081" t="s">
        <v>68</v>
      </c>
      <c r="BG23" s="1081"/>
      <c r="BH23" s="506">
        <v>271</v>
      </c>
      <c r="BI23" s="506">
        <v>103</v>
      </c>
      <c r="BJ23" s="506">
        <v>143</v>
      </c>
      <c r="BK23" s="506">
        <v>124</v>
      </c>
      <c r="BL23" s="506">
        <v>234</v>
      </c>
      <c r="BM23" s="506">
        <v>68</v>
      </c>
      <c r="BN23" s="506">
        <v>139</v>
      </c>
      <c r="BO23" s="506">
        <v>35</v>
      </c>
      <c r="BP23" s="506">
        <v>350</v>
      </c>
      <c r="BQ23" s="506">
        <v>66</v>
      </c>
      <c r="BR23" s="506">
        <v>60</v>
      </c>
      <c r="BS23" s="506">
        <v>23</v>
      </c>
      <c r="BT23" s="506">
        <f t="shared" si="9"/>
        <v>1197</v>
      </c>
      <c r="BU23" s="506">
        <f t="shared" si="10"/>
        <v>419</v>
      </c>
      <c r="BV23" s="506">
        <f t="shared" si="11"/>
        <v>1616</v>
      </c>
      <c r="BW23" s="1056" t="s">
        <v>305</v>
      </c>
      <c r="BX23" s="1056"/>
    </row>
    <row r="24" spans="1:76" ht="20.25" customHeight="1">
      <c r="A24" s="1081" t="s">
        <v>69</v>
      </c>
      <c r="B24" s="1081"/>
      <c r="C24" s="506">
        <v>5033</v>
      </c>
      <c r="D24" s="506">
        <v>3856</v>
      </c>
      <c r="E24" s="506">
        <v>3430</v>
      </c>
      <c r="F24" s="506">
        <v>2109</v>
      </c>
      <c r="G24" s="506">
        <v>3084</v>
      </c>
      <c r="H24" s="506">
        <v>1591</v>
      </c>
      <c r="I24" s="506">
        <v>4045</v>
      </c>
      <c r="J24" s="506">
        <v>2125</v>
      </c>
      <c r="K24" s="506">
        <v>9420</v>
      </c>
      <c r="L24" s="506">
        <v>5053</v>
      </c>
      <c r="M24" s="506">
        <v>1689</v>
      </c>
      <c r="N24" s="506">
        <v>596</v>
      </c>
      <c r="O24" s="506">
        <f t="shared" si="0"/>
        <v>26701</v>
      </c>
      <c r="P24" s="506">
        <f t="shared" si="1"/>
        <v>15330</v>
      </c>
      <c r="Q24" s="506">
        <f t="shared" si="2"/>
        <v>42031</v>
      </c>
      <c r="R24" s="1056" t="s">
        <v>191</v>
      </c>
      <c r="S24" s="1056"/>
      <c r="T24" s="1081" t="s">
        <v>69</v>
      </c>
      <c r="U24" s="1081"/>
      <c r="V24" s="506">
        <v>4498</v>
      </c>
      <c r="W24" s="506">
        <v>3521</v>
      </c>
      <c r="X24" s="506">
        <v>3234</v>
      </c>
      <c r="Y24" s="506">
        <v>1959</v>
      </c>
      <c r="Z24" s="506">
        <v>2903</v>
      </c>
      <c r="AA24" s="506">
        <v>1460</v>
      </c>
      <c r="AB24" s="506">
        <v>3856</v>
      </c>
      <c r="AC24" s="506">
        <v>1947</v>
      </c>
      <c r="AD24" s="506">
        <v>9072</v>
      </c>
      <c r="AE24" s="506">
        <v>4712</v>
      </c>
      <c r="AF24" s="506">
        <v>1604</v>
      </c>
      <c r="AG24" s="506">
        <v>538</v>
      </c>
      <c r="AH24" s="506">
        <f t="shared" si="3"/>
        <v>25167</v>
      </c>
      <c r="AI24" s="506">
        <f t="shared" si="4"/>
        <v>14137</v>
      </c>
      <c r="AJ24" s="506">
        <f t="shared" si="5"/>
        <v>39304</v>
      </c>
      <c r="AK24" s="1056" t="s">
        <v>191</v>
      </c>
      <c r="AL24" s="1056"/>
      <c r="AM24" s="1081" t="s">
        <v>69</v>
      </c>
      <c r="AN24" s="1081"/>
      <c r="AO24" s="506">
        <v>366</v>
      </c>
      <c r="AP24" s="506">
        <v>235</v>
      </c>
      <c r="AQ24" s="506">
        <v>140</v>
      </c>
      <c r="AR24" s="506">
        <v>107</v>
      </c>
      <c r="AS24" s="506">
        <v>148</v>
      </c>
      <c r="AT24" s="506">
        <v>107</v>
      </c>
      <c r="AU24" s="506">
        <v>141</v>
      </c>
      <c r="AV24" s="506">
        <v>146</v>
      </c>
      <c r="AW24" s="506">
        <v>274</v>
      </c>
      <c r="AX24" s="506">
        <v>255</v>
      </c>
      <c r="AY24" s="506">
        <v>61</v>
      </c>
      <c r="AZ24" s="506">
        <v>42</v>
      </c>
      <c r="BA24" s="506">
        <f t="shared" si="6"/>
        <v>1130</v>
      </c>
      <c r="BB24" s="506">
        <f t="shared" si="7"/>
        <v>892</v>
      </c>
      <c r="BC24" s="506">
        <f t="shared" si="8"/>
        <v>2022</v>
      </c>
      <c r="BD24" s="1056" t="s">
        <v>191</v>
      </c>
      <c r="BE24" s="1056"/>
      <c r="BF24" s="1081" t="s">
        <v>69</v>
      </c>
      <c r="BG24" s="1081"/>
      <c r="BH24" s="506">
        <v>169</v>
      </c>
      <c r="BI24" s="506">
        <v>100</v>
      </c>
      <c r="BJ24" s="506">
        <v>56</v>
      </c>
      <c r="BK24" s="506">
        <v>43</v>
      </c>
      <c r="BL24" s="506">
        <v>33</v>
      </c>
      <c r="BM24" s="506">
        <v>24</v>
      </c>
      <c r="BN24" s="506">
        <v>48</v>
      </c>
      <c r="BO24" s="506">
        <v>32</v>
      </c>
      <c r="BP24" s="506">
        <v>74</v>
      </c>
      <c r="BQ24" s="506">
        <v>86</v>
      </c>
      <c r="BR24" s="506">
        <v>24</v>
      </c>
      <c r="BS24" s="506">
        <v>16</v>
      </c>
      <c r="BT24" s="506">
        <f t="shared" si="9"/>
        <v>404</v>
      </c>
      <c r="BU24" s="506">
        <f t="shared" si="10"/>
        <v>301</v>
      </c>
      <c r="BV24" s="506">
        <f t="shared" si="11"/>
        <v>705</v>
      </c>
      <c r="BW24" s="1056" t="s">
        <v>191</v>
      </c>
      <c r="BX24" s="1056"/>
    </row>
    <row r="25" spans="1:76" ht="20.25" customHeight="1">
      <c r="A25" s="1081" t="s">
        <v>70</v>
      </c>
      <c r="B25" s="1081"/>
      <c r="C25" s="506">
        <v>7104</v>
      </c>
      <c r="D25" s="506">
        <v>5495</v>
      </c>
      <c r="E25" s="506">
        <v>4997</v>
      </c>
      <c r="F25" s="506">
        <v>3192</v>
      </c>
      <c r="G25" s="506">
        <v>4777</v>
      </c>
      <c r="H25" s="506">
        <v>2289</v>
      </c>
      <c r="I25" s="506">
        <v>5825</v>
      </c>
      <c r="J25" s="506">
        <v>2986</v>
      </c>
      <c r="K25" s="506">
        <v>12736</v>
      </c>
      <c r="L25" s="506">
        <v>7005</v>
      </c>
      <c r="M25" s="506">
        <v>3620</v>
      </c>
      <c r="N25" s="506">
        <v>1269</v>
      </c>
      <c r="O25" s="506">
        <f t="shared" si="0"/>
        <v>39059</v>
      </c>
      <c r="P25" s="506">
        <f t="shared" si="1"/>
        <v>22236</v>
      </c>
      <c r="Q25" s="506">
        <f t="shared" si="2"/>
        <v>61295</v>
      </c>
      <c r="R25" s="1056" t="s">
        <v>192</v>
      </c>
      <c r="S25" s="1056"/>
      <c r="T25" s="1081" t="s">
        <v>70</v>
      </c>
      <c r="U25" s="1081"/>
      <c r="V25" s="506">
        <v>6244</v>
      </c>
      <c r="W25" s="506">
        <v>4924</v>
      </c>
      <c r="X25" s="506">
        <v>4936</v>
      </c>
      <c r="Y25" s="506">
        <v>3141</v>
      </c>
      <c r="Z25" s="506">
        <v>4382</v>
      </c>
      <c r="AA25" s="506">
        <v>2046</v>
      </c>
      <c r="AB25" s="506">
        <v>5379</v>
      </c>
      <c r="AC25" s="506">
        <v>2645</v>
      </c>
      <c r="AD25" s="506">
        <v>11970</v>
      </c>
      <c r="AE25" s="506">
        <v>6524</v>
      </c>
      <c r="AF25" s="506">
        <v>3379</v>
      </c>
      <c r="AG25" s="506">
        <v>1136</v>
      </c>
      <c r="AH25" s="506">
        <f t="shared" si="3"/>
        <v>36290</v>
      </c>
      <c r="AI25" s="506">
        <f t="shared" si="4"/>
        <v>20416</v>
      </c>
      <c r="AJ25" s="506">
        <f t="shared" si="5"/>
        <v>56706</v>
      </c>
      <c r="AK25" s="1056" t="s">
        <v>192</v>
      </c>
      <c r="AL25" s="1056"/>
      <c r="AM25" s="1081" t="s">
        <v>70</v>
      </c>
      <c r="AN25" s="1081"/>
      <c r="AO25" s="506">
        <v>764</v>
      </c>
      <c r="AP25" s="506">
        <v>474</v>
      </c>
      <c r="AQ25" s="506">
        <v>0</v>
      </c>
      <c r="AR25" s="506">
        <v>0</v>
      </c>
      <c r="AS25" s="506">
        <v>337</v>
      </c>
      <c r="AT25" s="506">
        <v>212</v>
      </c>
      <c r="AU25" s="506">
        <v>383</v>
      </c>
      <c r="AV25" s="506">
        <v>288</v>
      </c>
      <c r="AW25" s="506">
        <v>637</v>
      </c>
      <c r="AX25" s="506">
        <v>451</v>
      </c>
      <c r="AY25" s="506">
        <v>201</v>
      </c>
      <c r="AZ25" s="506">
        <v>120</v>
      </c>
      <c r="BA25" s="506">
        <f t="shared" si="6"/>
        <v>2322</v>
      </c>
      <c r="BB25" s="506">
        <f t="shared" si="7"/>
        <v>1545</v>
      </c>
      <c r="BC25" s="506">
        <f t="shared" si="8"/>
        <v>3867</v>
      </c>
      <c r="BD25" s="1056" t="s">
        <v>192</v>
      </c>
      <c r="BE25" s="1056"/>
      <c r="BF25" s="1081" t="s">
        <v>70</v>
      </c>
      <c r="BG25" s="1081"/>
      <c r="BH25" s="506">
        <v>96</v>
      </c>
      <c r="BI25" s="506">
        <v>97</v>
      </c>
      <c r="BJ25" s="506">
        <v>61</v>
      </c>
      <c r="BK25" s="506">
        <v>51</v>
      </c>
      <c r="BL25" s="506">
        <v>58</v>
      </c>
      <c r="BM25" s="506">
        <v>31</v>
      </c>
      <c r="BN25" s="506">
        <v>63</v>
      </c>
      <c r="BO25" s="506">
        <v>53</v>
      </c>
      <c r="BP25" s="506">
        <v>129</v>
      </c>
      <c r="BQ25" s="506">
        <v>30</v>
      </c>
      <c r="BR25" s="506">
        <v>40</v>
      </c>
      <c r="BS25" s="506">
        <v>13</v>
      </c>
      <c r="BT25" s="506">
        <f t="shared" si="9"/>
        <v>447</v>
      </c>
      <c r="BU25" s="506">
        <f t="shared" si="10"/>
        <v>275</v>
      </c>
      <c r="BV25" s="506">
        <f t="shared" si="11"/>
        <v>722</v>
      </c>
      <c r="BW25" s="1056" t="s">
        <v>192</v>
      </c>
      <c r="BX25" s="1056"/>
    </row>
    <row r="26" spans="1:76" ht="20.25" customHeight="1">
      <c r="A26" s="1081" t="s">
        <v>71</v>
      </c>
      <c r="B26" s="1081"/>
      <c r="C26" s="506">
        <v>2717</v>
      </c>
      <c r="D26" s="506">
        <v>2585</v>
      </c>
      <c r="E26" s="506">
        <v>2593</v>
      </c>
      <c r="F26" s="506">
        <v>2446</v>
      </c>
      <c r="G26" s="506">
        <v>2665</v>
      </c>
      <c r="H26" s="506">
        <v>1282</v>
      </c>
      <c r="I26" s="506">
        <v>3093</v>
      </c>
      <c r="J26" s="506">
        <v>2040</v>
      </c>
      <c r="K26" s="506">
        <v>4764</v>
      </c>
      <c r="L26" s="506">
        <v>4960</v>
      </c>
      <c r="M26" s="506">
        <v>865</v>
      </c>
      <c r="N26" s="506">
        <v>263</v>
      </c>
      <c r="O26" s="506">
        <f t="shared" si="0"/>
        <v>16697</v>
      </c>
      <c r="P26" s="506">
        <f t="shared" si="1"/>
        <v>13576</v>
      </c>
      <c r="Q26" s="506">
        <f t="shared" si="2"/>
        <v>30273</v>
      </c>
      <c r="R26" s="1056" t="s">
        <v>193</v>
      </c>
      <c r="S26" s="1056"/>
      <c r="T26" s="1081" t="s">
        <v>71</v>
      </c>
      <c r="U26" s="1081"/>
      <c r="V26" s="506">
        <v>1919</v>
      </c>
      <c r="W26" s="506">
        <v>2145</v>
      </c>
      <c r="X26" s="506">
        <v>2410</v>
      </c>
      <c r="Y26" s="506">
        <v>2316</v>
      </c>
      <c r="Z26" s="506">
        <v>2544</v>
      </c>
      <c r="AA26" s="506">
        <v>1189</v>
      </c>
      <c r="AB26" s="506">
        <v>2911</v>
      </c>
      <c r="AC26" s="506">
        <v>1953</v>
      </c>
      <c r="AD26" s="506">
        <v>4579</v>
      </c>
      <c r="AE26" s="506">
        <v>4770</v>
      </c>
      <c r="AF26" s="506">
        <v>829</v>
      </c>
      <c r="AG26" s="506">
        <v>214</v>
      </c>
      <c r="AH26" s="506">
        <f t="shared" si="3"/>
        <v>15192</v>
      </c>
      <c r="AI26" s="506">
        <f t="shared" si="4"/>
        <v>12587</v>
      </c>
      <c r="AJ26" s="506">
        <f t="shared" si="5"/>
        <v>27779</v>
      </c>
      <c r="AK26" s="1056" t="s">
        <v>193</v>
      </c>
      <c r="AL26" s="1056"/>
      <c r="AM26" s="1081" t="s">
        <v>71</v>
      </c>
      <c r="AN26" s="1081"/>
      <c r="AO26" s="506">
        <v>645</v>
      </c>
      <c r="AP26" s="506">
        <v>345</v>
      </c>
      <c r="AQ26" s="506">
        <v>120</v>
      </c>
      <c r="AR26" s="506">
        <v>97</v>
      </c>
      <c r="AS26" s="506">
        <v>77</v>
      </c>
      <c r="AT26" s="506">
        <v>55</v>
      </c>
      <c r="AU26" s="506">
        <v>143</v>
      </c>
      <c r="AV26" s="506">
        <v>69</v>
      </c>
      <c r="AW26" s="506">
        <v>133</v>
      </c>
      <c r="AX26" s="506">
        <v>157</v>
      </c>
      <c r="AY26" s="506">
        <v>24</v>
      </c>
      <c r="AZ26" s="506">
        <v>31</v>
      </c>
      <c r="BA26" s="506">
        <f t="shared" si="6"/>
        <v>1142</v>
      </c>
      <c r="BB26" s="506">
        <f t="shared" si="7"/>
        <v>754</v>
      </c>
      <c r="BC26" s="506">
        <f t="shared" si="8"/>
        <v>1896</v>
      </c>
      <c r="BD26" s="1056" t="s">
        <v>193</v>
      </c>
      <c r="BE26" s="1056"/>
      <c r="BF26" s="1081" t="s">
        <v>71</v>
      </c>
      <c r="BG26" s="1081"/>
      <c r="BH26" s="506">
        <v>153</v>
      </c>
      <c r="BI26" s="506">
        <v>95</v>
      </c>
      <c r="BJ26" s="506">
        <v>63</v>
      </c>
      <c r="BK26" s="506">
        <v>33</v>
      </c>
      <c r="BL26" s="506">
        <v>44</v>
      </c>
      <c r="BM26" s="506">
        <v>38</v>
      </c>
      <c r="BN26" s="506">
        <v>39</v>
      </c>
      <c r="BO26" s="506">
        <v>18</v>
      </c>
      <c r="BP26" s="506">
        <v>52</v>
      </c>
      <c r="BQ26" s="506">
        <v>33</v>
      </c>
      <c r="BR26" s="506">
        <v>12</v>
      </c>
      <c r="BS26" s="506">
        <v>18</v>
      </c>
      <c r="BT26" s="506">
        <f t="shared" si="9"/>
        <v>363</v>
      </c>
      <c r="BU26" s="506">
        <f t="shared" si="10"/>
        <v>235</v>
      </c>
      <c r="BV26" s="506">
        <f t="shared" si="11"/>
        <v>598</v>
      </c>
      <c r="BW26" s="1056" t="s">
        <v>193</v>
      </c>
      <c r="BX26" s="1056"/>
    </row>
    <row r="27" spans="1:76" ht="20.25" customHeight="1" thickBot="1">
      <c r="A27" s="1105" t="s">
        <v>72</v>
      </c>
      <c r="B27" s="1105"/>
      <c r="C27" s="510">
        <v>6325</v>
      </c>
      <c r="D27" s="510">
        <v>5034</v>
      </c>
      <c r="E27" s="510">
        <v>5815</v>
      </c>
      <c r="F27" s="510">
        <v>4419</v>
      </c>
      <c r="G27" s="510">
        <v>5897</v>
      </c>
      <c r="H27" s="510">
        <v>3789</v>
      </c>
      <c r="I27" s="510">
        <v>7510</v>
      </c>
      <c r="J27" s="510">
        <v>4795</v>
      </c>
      <c r="K27" s="510">
        <v>15666</v>
      </c>
      <c r="L27" s="510">
        <v>10070</v>
      </c>
      <c r="M27" s="510">
        <v>4440</v>
      </c>
      <c r="N27" s="510">
        <v>1980</v>
      </c>
      <c r="O27" s="509">
        <f t="shared" si="0"/>
        <v>45653</v>
      </c>
      <c r="P27" s="509">
        <f t="shared" si="1"/>
        <v>30087</v>
      </c>
      <c r="Q27" s="509">
        <f t="shared" si="2"/>
        <v>75740</v>
      </c>
      <c r="R27" s="1069" t="s">
        <v>298</v>
      </c>
      <c r="S27" s="1069"/>
      <c r="T27" s="1083" t="s">
        <v>72</v>
      </c>
      <c r="U27" s="1083"/>
      <c r="V27" s="509">
        <v>4780</v>
      </c>
      <c r="W27" s="509">
        <v>3929</v>
      </c>
      <c r="X27" s="509">
        <v>4880</v>
      </c>
      <c r="Y27" s="509">
        <v>3662</v>
      </c>
      <c r="Z27" s="509">
        <v>5035</v>
      </c>
      <c r="AA27" s="509">
        <v>3110</v>
      </c>
      <c r="AB27" s="509">
        <v>6355</v>
      </c>
      <c r="AC27" s="509">
        <v>4001</v>
      </c>
      <c r="AD27" s="509">
        <v>13677</v>
      </c>
      <c r="AE27" s="509">
        <v>8674</v>
      </c>
      <c r="AF27" s="509">
        <v>3844</v>
      </c>
      <c r="AG27" s="509">
        <v>1468</v>
      </c>
      <c r="AH27" s="509">
        <f t="shared" si="3"/>
        <v>38571</v>
      </c>
      <c r="AI27" s="509">
        <f t="shared" si="4"/>
        <v>24844</v>
      </c>
      <c r="AJ27" s="509">
        <f t="shared" si="5"/>
        <v>63415</v>
      </c>
      <c r="AK27" s="1062" t="s">
        <v>298</v>
      </c>
      <c r="AL27" s="1062"/>
      <c r="AM27" s="1083" t="s">
        <v>72</v>
      </c>
      <c r="AN27" s="1083"/>
      <c r="AO27" s="509">
        <v>1388</v>
      </c>
      <c r="AP27" s="509">
        <v>931</v>
      </c>
      <c r="AQ27" s="509">
        <v>786</v>
      </c>
      <c r="AR27" s="509">
        <v>624</v>
      </c>
      <c r="AS27" s="509">
        <v>742</v>
      </c>
      <c r="AT27" s="509">
        <v>537</v>
      </c>
      <c r="AU27" s="509">
        <v>985</v>
      </c>
      <c r="AV27" s="509">
        <v>664</v>
      </c>
      <c r="AW27" s="509">
        <v>1753</v>
      </c>
      <c r="AX27" s="509">
        <v>1198</v>
      </c>
      <c r="AY27" s="509">
        <v>489</v>
      </c>
      <c r="AZ27" s="509">
        <v>407</v>
      </c>
      <c r="BA27" s="509">
        <f t="shared" si="6"/>
        <v>6143</v>
      </c>
      <c r="BB27" s="509">
        <f t="shared" si="7"/>
        <v>4361</v>
      </c>
      <c r="BC27" s="509">
        <f t="shared" si="8"/>
        <v>10504</v>
      </c>
      <c r="BD27" s="1062" t="s">
        <v>298</v>
      </c>
      <c r="BE27" s="1062"/>
      <c r="BF27" s="1083" t="s">
        <v>72</v>
      </c>
      <c r="BG27" s="1083"/>
      <c r="BH27" s="509">
        <v>157</v>
      </c>
      <c r="BI27" s="509">
        <v>174</v>
      </c>
      <c r="BJ27" s="509">
        <v>149</v>
      </c>
      <c r="BK27" s="509">
        <v>133</v>
      </c>
      <c r="BL27" s="509">
        <v>120</v>
      </c>
      <c r="BM27" s="509">
        <v>142</v>
      </c>
      <c r="BN27" s="509">
        <v>170</v>
      </c>
      <c r="BO27" s="509">
        <v>130</v>
      </c>
      <c r="BP27" s="509">
        <v>236</v>
      </c>
      <c r="BQ27" s="509">
        <v>198</v>
      </c>
      <c r="BR27" s="509">
        <v>107</v>
      </c>
      <c r="BS27" s="509">
        <v>105</v>
      </c>
      <c r="BT27" s="509">
        <f t="shared" si="9"/>
        <v>939</v>
      </c>
      <c r="BU27" s="509">
        <f t="shared" si="10"/>
        <v>882</v>
      </c>
      <c r="BV27" s="509">
        <f t="shared" si="11"/>
        <v>1821</v>
      </c>
      <c r="BW27" s="1062" t="s">
        <v>298</v>
      </c>
      <c r="BX27" s="1062"/>
    </row>
    <row r="28" spans="1:76" ht="20.25" customHeight="1" thickBot="1">
      <c r="A28" s="1076" t="s">
        <v>32</v>
      </c>
      <c r="B28" s="1076"/>
      <c r="C28" s="403">
        <f>SUM(C8:C27)</f>
        <v>89483</v>
      </c>
      <c r="D28" s="403">
        <f t="shared" ref="D28:Q28" si="12">SUM(D8:D27)</f>
        <v>71741</v>
      </c>
      <c r="E28" s="403">
        <f t="shared" si="12"/>
        <v>66407</v>
      </c>
      <c r="F28" s="403">
        <f t="shared" si="12"/>
        <v>48598</v>
      </c>
      <c r="G28" s="403">
        <f t="shared" si="12"/>
        <v>61962</v>
      </c>
      <c r="H28" s="403">
        <f t="shared" si="12"/>
        <v>39826</v>
      </c>
      <c r="I28" s="403">
        <f t="shared" si="12"/>
        <v>76941</v>
      </c>
      <c r="J28" s="403">
        <f t="shared" si="12"/>
        <v>46246</v>
      </c>
      <c r="K28" s="403">
        <f t="shared" si="12"/>
        <v>155521</v>
      </c>
      <c r="L28" s="403">
        <f t="shared" si="12"/>
        <v>100368</v>
      </c>
      <c r="M28" s="403">
        <f t="shared" si="12"/>
        <v>69895</v>
      </c>
      <c r="N28" s="403">
        <f t="shared" si="12"/>
        <v>36230</v>
      </c>
      <c r="O28" s="403">
        <f t="shared" si="12"/>
        <v>520209</v>
      </c>
      <c r="P28" s="403">
        <f t="shared" si="12"/>
        <v>343009</v>
      </c>
      <c r="Q28" s="403">
        <f t="shared" si="12"/>
        <v>863218</v>
      </c>
      <c r="R28" s="1104" t="s">
        <v>175</v>
      </c>
      <c r="S28" s="1104"/>
      <c r="T28" s="1076" t="s">
        <v>32</v>
      </c>
      <c r="U28" s="1076"/>
      <c r="V28" s="403">
        <f>SUM(V8:V27)</f>
        <v>66462</v>
      </c>
      <c r="W28" s="403">
        <f t="shared" ref="W28:AJ28" si="13">SUM(W8:W27)</f>
        <v>53862</v>
      </c>
      <c r="X28" s="403">
        <f t="shared" si="13"/>
        <v>53704</v>
      </c>
      <c r="Y28" s="403">
        <f t="shared" si="13"/>
        <v>37422</v>
      </c>
      <c r="Z28" s="403">
        <f t="shared" si="13"/>
        <v>50077</v>
      </c>
      <c r="AA28" s="403">
        <f t="shared" si="13"/>
        <v>29897</v>
      </c>
      <c r="AB28" s="403">
        <f t="shared" si="13"/>
        <v>63244</v>
      </c>
      <c r="AC28" s="403">
        <f t="shared" si="13"/>
        <v>34801</v>
      </c>
      <c r="AD28" s="403">
        <f t="shared" si="13"/>
        <v>133417</v>
      </c>
      <c r="AE28" s="403">
        <f t="shared" si="13"/>
        <v>81272</v>
      </c>
      <c r="AF28" s="403">
        <f t="shared" si="13"/>
        <v>59790</v>
      </c>
      <c r="AG28" s="403">
        <f t="shared" si="13"/>
        <v>25655</v>
      </c>
      <c r="AH28" s="403">
        <f t="shared" si="13"/>
        <v>426694</v>
      </c>
      <c r="AI28" s="403">
        <f t="shared" si="13"/>
        <v>262909</v>
      </c>
      <c r="AJ28" s="403">
        <f t="shared" si="13"/>
        <v>689603</v>
      </c>
      <c r="AK28" s="1104" t="s">
        <v>175</v>
      </c>
      <c r="AL28" s="1104"/>
      <c r="AM28" s="1076" t="s">
        <v>32</v>
      </c>
      <c r="AN28" s="1076"/>
      <c r="AO28" s="403">
        <f>SUM(AO8:AO27)</f>
        <v>17809</v>
      </c>
      <c r="AP28" s="403">
        <f t="shared" ref="AP28:BC28" si="14">SUM(AP8:AP27)</f>
        <v>13608</v>
      </c>
      <c r="AQ28" s="403">
        <f t="shared" si="14"/>
        <v>9938</v>
      </c>
      <c r="AR28" s="403">
        <f t="shared" si="14"/>
        <v>8262</v>
      </c>
      <c r="AS28" s="403">
        <f t="shared" si="14"/>
        <v>9308</v>
      </c>
      <c r="AT28" s="403">
        <f t="shared" si="14"/>
        <v>7432</v>
      </c>
      <c r="AU28" s="403">
        <f t="shared" si="14"/>
        <v>11124</v>
      </c>
      <c r="AV28" s="403">
        <f t="shared" si="14"/>
        <v>8958</v>
      </c>
      <c r="AW28" s="403">
        <f t="shared" si="14"/>
        <v>18413</v>
      </c>
      <c r="AX28" s="403">
        <f t="shared" si="14"/>
        <v>15933</v>
      </c>
      <c r="AY28" s="403">
        <f t="shared" si="14"/>
        <v>7442</v>
      </c>
      <c r="AZ28" s="403">
        <f t="shared" si="14"/>
        <v>6857</v>
      </c>
      <c r="BA28" s="403">
        <f t="shared" si="14"/>
        <v>74034</v>
      </c>
      <c r="BB28" s="403">
        <f t="shared" si="14"/>
        <v>61050</v>
      </c>
      <c r="BC28" s="403">
        <f t="shared" si="14"/>
        <v>135084</v>
      </c>
      <c r="BD28" s="1104" t="s">
        <v>175</v>
      </c>
      <c r="BE28" s="1104"/>
      <c r="BF28" s="1076" t="s">
        <v>32</v>
      </c>
      <c r="BG28" s="1076"/>
      <c r="BH28" s="403">
        <f>SUM(BH8:BH27)</f>
        <v>5212</v>
      </c>
      <c r="BI28" s="403">
        <f t="shared" ref="BI28:BV28" si="15">SUM(BI8:BI27)</f>
        <v>4271</v>
      </c>
      <c r="BJ28" s="403">
        <f t="shared" si="15"/>
        <v>2765</v>
      </c>
      <c r="BK28" s="403">
        <f t="shared" si="15"/>
        <v>2914</v>
      </c>
      <c r="BL28" s="403">
        <f t="shared" si="15"/>
        <v>2577</v>
      </c>
      <c r="BM28" s="403">
        <f t="shared" si="15"/>
        <v>2497</v>
      </c>
      <c r="BN28" s="403">
        <f t="shared" si="15"/>
        <v>2573</v>
      </c>
      <c r="BO28" s="403">
        <f t="shared" si="15"/>
        <v>2487</v>
      </c>
      <c r="BP28" s="403">
        <f t="shared" si="15"/>
        <v>3691</v>
      </c>
      <c r="BQ28" s="403">
        <f t="shared" si="15"/>
        <v>3163</v>
      </c>
      <c r="BR28" s="403">
        <f t="shared" si="15"/>
        <v>2663</v>
      </c>
      <c r="BS28" s="403">
        <f t="shared" si="15"/>
        <v>3718</v>
      </c>
      <c r="BT28" s="403">
        <f t="shared" si="15"/>
        <v>19481</v>
      </c>
      <c r="BU28" s="403">
        <f t="shared" si="15"/>
        <v>19050</v>
      </c>
      <c r="BV28" s="403">
        <f t="shared" si="15"/>
        <v>38531</v>
      </c>
      <c r="BW28" s="1104" t="s">
        <v>175</v>
      </c>
      <c r="BX28" s="1104"/>
    </row>
    <row r="29" spans="1:76" ht="18" hidden="1">
      <c r="A29" s="1166" t="s">
        <v>24</v>
      </c>
      <c r="B29" s="1166"/>
      <c r="R29" s="441"/>
      <c r="S29" s="441"/>
      <c r="AK29" s="441"/>
      <c r="AL29" s="441"/>
      <c r="BD29" s="441"/>
      <c r="BE29" s="441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  <c r="BR29" s="162"/>
      <c r="BS29" s="162"/>
      <c r="BW29" s="441"/>
      <c r="BX29" s="441"/>
    </row>
    <row r="30" spans="1:76" ht="18" hidden="1">
      <c r="A30" s="1166"/>
      <c r="B30" s="1166"/>
      <c r="R30" s="441"/>
      <c r="S30" s="441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K30" s="441"/>
      <c r="AL30" s="441"/>
      <c r="BD30" s="441"/>
      <c r="BE30" s="441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W30" s="441"/>
      <c r="BX30" s="441"/>
    </row>
    <row r="31" spans="1:76" ht="18" hidden="1">
      <c r="A31" s="1166"/>
      <c r="B31" s="1166"/>
      <c r="R31" s="441"/>
      <c r="S31" s="441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K31" s="441"/>
      <c r="AL31" s="441"/>
      <c r="BD31" s="441"/>
      <c r="BE31" s="441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W31" s="441"/>
      <c r="BX31" s="441"/>
    </row>
    <row r="32" spans="1:76" ht="18" hidden="1">
      <c r="A32" s="1166"/>
      <c r="B32" s="1166"/>
      <c r="R32" s="441"/>
      <c r="S32" s="441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K32" s="441"/>
      <c r="AL32" s="441"/>
      <c r="BD32" s="441"/>
      <c r="BE32" s="441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W32" s="441"/>
      <c r="BX32" s="441"/>
    </row>
    <row r="33" spans="1:76" ht="18" hidden="1">
      <c r="A33" s="1166"/>
      <c r="B33" s="1166"/>
      <c r="R33" s="441"/>
      <c r="S33" s="441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K33" s="441"/>
      <c r="AL33" s="441"/>
      <c r="BD33" s="441"/>
      <c r="BE33" s="441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W33" s="441"/>
      <c r="BX33" s="441"/>
    </row>
    <row r="34" spans="1:76" ht="18" hidden="1">
      <c r="A34" s="1166"/>
      <c r="B34" s="1166"/>
      <c r="R34" s="441"/>
      <c r="S34" s="441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K34" s="441"/>
      <c r="AL34" s="441"/>
      <c r="BD34" s="441"/>
      <c r="BE34" s="441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W34" s="441"/>
      <c r="BX34" s="441"/>
    </row>
    <row r="35" spans="1:76" ht="18" hidden="1">
      <c r="A35" s="1166"/>
      <c r="B35" s="1166"/>
      <c r="R35" s="441"/>
      <c r="S35" s="441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K35" s="441"/>
      <c r="AL35" s="441"/>
      <c r="BD35" s="441"/>
      <c r="BE35" s="441"/>
      <c r="BH35" s="162"/>
      <c r="BI35" s="162"/>
      <c r="BJ35" s="162"/>
      <c r="BK35" s="162"/>
      <c r="BL35" s="162"/>
      <c r="BM35" s="162"/>
      <c r="BN35" s="162"/>
      <c r="BO35" s="162"/>
      <c r="BP35" s="162"/>
      <c r="BQ35" s="162"/>
      <c r="BR35" s="162"/>
      <c r="BS35" s="162"/>
      <c r="BW35" s="441"/>
      <c r="BX35" s="441"/>
    </row>
    <row r="36" spans="1:76" ht="18" hidden="1">
      <c r="A36" s="1166"/>
      <c r="B36" s="1166"/>
      <c r="R36" s="441"/>
      <c r="S36" s="441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K36" s="441"/>
      <c r="AL36" s="441"/>
      <c r="BD36" s="441"/>
      <c r="BE36" s="441"/>
      <c r="BH36" s="162"/>
      <c r="BI36" s="162"/>
      <c r="BJ36" s="162"/>
      <c r="BK36" s="162"/>
      <c r="BL36" s="162"/>
      <c r="BM36" s="162"/>
      <c r="BN36" s="162"/>
      <c r="BO36" s="162"/>
      <c r="BP36" s="162"/>
      <c r="BQ36" s="162"/>
      <c r="BR36" s="162"/>
      <c r="BS36" s="162"/>
      <c r="BW36" s="441"/>
      <c r="BX36" s="441"/>
    </row>
    <row r="37" spans="1:76" ht="18" hidden="1">
      <c r="A37" s="1166"/>
      <c r="B37" s="1166"/>
      <c r="R37" s="441"/>
      <c r="S37" s="441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K37" s="441"/>
      <c r="AL37" s="441"/>
      <c r="BD37" s="441"/>
      <c r="BE37" s="441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W37" s="441"/>
      <c r="BX37" s="441"/>
    </row>
    <row r="38" spans="1:76" ht="18" hidden="1">
      <c r="A38" s="1166"/>
      <c r="B38" s="1166"/>
      <c r="R38" s="441"/>
      <c r="S38" s="441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K38" s="441"/>
      <c r="AL38" s="441"/>
      <c r="BD38" s="441"/>
      <c r="BE38" s="441"/>
      <c r="BH38" s="162"/>
      <c r="BI38" s="162"/>
      <c r="BJ38" s="162"/>
      <c r="BK38" s="162"/>
      <c r="BL38" s="162"/>
      <c r="BM38" s="162"/>
      <c r="BN38" s="162"/>
      <c r="BO38" s="162"/>
      <c r="BP38" s="162"/>
      <c r="BQ38" s="162"/>
      <c r="BR38" s="162"/>
      <c r="BS38" s="162"/>
      <c r="BW38" s="441"/>
      <c r="BX38" s="441"/>
    </row>
    <row r="39" spans="1:76" ht="18" hidden="1">
      <c r="A39" s="1166"/>
      <c r="B39" s="1166"/>
      <c r="R39" s="441"/>
      <c r="S39" s="441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K39" s="441"/>
      <c r="AL39" s="441"/>
      <c r="BD39" s="441"/>
      <c r="BE39" s="441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W39" s="441"/>
      <c r="BX39" s="441"/>
    </row>
    <row r="40" spans="1:76" ht="18" hidden="1">
      <c r="A40" s="1166"/>
      <c r="B40" s="1166"/>
      <c r="R40" s="441"/>
      <c r="S40" s="441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K40" s="441"/>
      <c r="AL40" s="441"/>
      <c r="BD40" s="441"/>
      <c r="BE40" s="441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W40" s="441"/>
      <c r="BX40" s="441"/>
    </row>
    <row r="41" spans="1:76" ht="18" hidden="1">
      <c r="A41" s="1166"/>
      <c r="B41" s="1166"/>
      <c r="R41" s="441"/>
      <c r="S41" s="441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K41" s="441"/>
      <c r="AL41" s="441"/>
      <c r="BD41" s="441"/>
      <c r="BE41" s="441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W41" s="441"/>
      <c r="BX41" s="441"/>
    </row>
    <row r="42" spans="1:76" ht="18" hidden="1">
      <c r="A42" s="1166"/>
      <c r="B42" s="1166"/>
      <c r="R42" s="441"/>
      <c r="S42" s="441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K42" s="441"/>
      <c r="AL42" s="441"/>
      <c r="BD42" s="441"/>
      <c r="BE42" s="441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W42" s="441"/>
      <c r="BX42" s="441"/>
    </row>
    <row r="43" spans="1:76" ht="18" hidden="1">
      <c r="A43" s="1166"/>
      <c r="B43" s="1166"/>
      <c r="R43" s="441"/>
      <c r="S43" s="441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K43" s="441"/>
      <c r="AL43" s="441"/>
      <c r="BD43" s="441"/>
      <c r="BE43" s="441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W43" s="441"/>
      <c r="BX43" s="441"/>
    </row>
    <row r="44" spans="1:76" ht="18" hidden="1">
      <c r="A44" s="1166"/>
      <c r="B44" s="1166"/>
      <c r="R44" s="441"/>
      <c r="S44" s="441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K44" s="441"/>
      <c r="AL44" s="441"/>
      <c r="BD44" s="441"/>
      <c r="BE44" s="441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W44" s="441"/>
      <c r="BX44" s="441"/>
    </row>
    <row r="45" spans="1:76" ht="18" hidden="1">
      <c r="A45" s="1166"/>
      <c r="B45" s="1166"/>
      <c r="R45" s="441"/>
      <c r="S45" s="441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K45" s="441"/>
      <c r="AL45" s="441"/>
      <c r="BD45" s="441"/>
      <c r="BE45" s="441"/>
      <c r="BH45" s="162"/>
      <c r="BI45" s="162"/>
      <c r="BJ45" s="162"/>
      <c r="BK45" s="162"/>
      <c r="BL45" s="162"/>
      <c r="BM45" s="162"/>
      <c r="BN45" s="162"/>
      <c r="BO45" s="162"/>
      <c r="BP45" s="162"/>
      <c r="BQ45" s="162"/>
      <c r="BR45" s="162"/>
      <c r="BS45" s="162"/>
      <c r="BW45" s="441"/>
      <c r="BX45" s="441"/>
    </row>
    <row r="46" spans="1:76" ht="18" hidden="1">
      <c r="A46" s="1166"/>
      <c r="B46" s="1166"/>
      <c r="R46" s="441"/>
      <c r="S46" s="441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K46" s="441"/>
      <c r="AL46" s="441"/>
      <c r="BD46" s="441"/>
      <c r="BE46" s="441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W46" s="441"/>
      <c r="BX46" s="441"/>
    </row>
    <row r="47" spans="1:76" ht="15" hidden="1">
      <c r="R47" s="441"/>
      <c r="S47" s="441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BD47" s="441"/>
      <c r="BE47" s="441"/>
      <c r="BW47" s="441"/>
      <c r="BX47" s="441"/>
    </row>
    <row r="48" spans="1:76" ht="18" hidden="1">
      <c r="A48" s="1166" t="s">
        <v>23</v>
      </c>
      <c r="B48" s="1166"/>
      <c r="R48" s="441"/>
      <c r="S48" s="441"/>
      <c r="BD48" s="441"/>
      <c r="BE48" s="441"/>
      <c r="BH48" s="162">
        <v>0</v>
      </c>
      <c r="BI48" s="162">
        <v>0</v>
      </c>
      <c r="BJ48" s="162">
        <v>0</v>
      </c>
      <c r="BK48" s="162">
        <v>0</v>
      </c>
      <c r="BL48" s="162">
        <v>0</v>
      </c>
      <c r="BM48" s="162">
        <v>0</v>
      </c>
      <c r="BN48" s="162">
        <v>0</v>
      </c>
      <c r="BO48" s="162">
        <v>0</v>
      </c>
      <c r="BP48" s="162">
        <v>0</v>
      </c>
      <c r="BQ48" s="162">
        <v>0</v>
      </c>
      <c r="BR48" s="162">
        <v>0</v>
      </c>
      <c r="BS48" s="162">
        <v>0</v>
      </c>
      <c r="BW48" s="441"/>
      <c r="BX48" s="441"/>
    </row>
    <row r="49" spans="1:76" ht="18" hidden="1">
      <c r="A49" s="1166"/>
      <c r="B49" s="1166"/>
      <c r="R49" s="441"/>
      <c r="S49" s="441"/>
      <c r="BD49" s="441"/>
      <c r="BE49" s="441"/>
      <c r="BH49" s="162">
        <v>0</v>
      </c>
      <c r="BI49" s="162">
        <v>0</v>
      </c>
      <c r="BJ49" s="162">
        <v>0</v>
      </c>
      <c r="BK49" s="162">
        <v>0</v>
      </c>
      <c r="BL49" s="162">
        <v>0</v>
      </c>
      <c r="BM49" s="162">
        <v>0</v>
      </c>
      <c r="BN49" s="162">
        <v>0</v>
      </c>
      <c r="BO49" s="162">
        <v>0</v>
      </c>
      <c r="BP49" s="162">
        <v>0</v>
      </c>
      <c r="BQ49" s="162">
        <v>0</v>
      </c>
      <c r="BR49" s="162">
        <v>0</v>
      </c>
      <c r="BS49" s="162">
        <v>0</v>
      </c>
      <c r="BW49" s="441"/>
      <c r="BX49" s="441"/>
    </row>
    <row r="50" spans="1:76" ht="18" hidden="1">
      <c r="A50" s="1166"/>
      <c r="B50" s="1166"/>
      <c r="R50" s="441"/>
      <c r="S50" s="441"/>
      <c r="BD50" s="441"/>
      <c r="BE50" s="441"/>
      <c r="BH50" s="162">
        <v>0</v>
      </c>
      <c r="BI50" s="162">
        <v>0</v>
      </c>
      <c r="BJ50" s="162">
        <v>0</v>
      </c>
      <c r="BK50" s="162">
        <v>0</v>
      </c>
      <c r="BL50" s="162">
        <v>0</v>
      </c>
      <c r="BM50" s="162">
        <v>0</v>
      </c>
      <c r="BN50" s="162">
        <v>0</v>
      </c>
      <c r="BO50" s="162">
        <v>0</v>
      </c>
      <c r="BP50" s="162">
        <v>0</v>
      </c>
      <c r="BQ50" s="162">
        <v>0</v>
      </c>
      <c r="BR50" s="162">
        <v>0</v>
      </c>
      <c r="BS50" s="162">
        <v>0</v>
      </c>
      <c r="BW50" s="441"/>
      <c r="BX50" s="441"/>
    </row>
    <row r="51" spans="1:76" ht="18" hidden="1">
      <c r="A51" s="1166"/>
      <c r="B51" s="1166"/>
      <c r="R51" s="441"/>
      <c r="S51" s="441"/>
      <c r="BD51" s="441"/>
      <c r="BE51" s="441"/>
      <c r="BH51" s="162">
        <v>1</v>
      </c>
      <c r="BI51" s="162">
        <v>0</v>
      </c>
      <c r="BJ51" s="162">
        <v>1</v>
      </c>
      <c r="BK51" s="162">
        <v>0</v>
      </c>
      <c r="BL51" s="162">
        <v>0</v>
      </c>
      <c r="BM51" s="162">
        <v>0</v>
      </c>
      <c r="BN51" s="162">
        <v>0</v>
      </c>
      <c r="BO51" s="162">
        <v>0</v>
      </c>
      <c r="BP51" s="162">
        <v>0</v>
      </c>
      <c r="BQ51" s="162">
        <v>0</v>
      </c>
      <c r="BR51" s="162">
        <v>0</v>
      </c>
      <c r="BS51" s="162">
        <v>0</v>
      </c>
      <c r="BW51" s="441"/>
      <c r="BX51" s="441"/>
    </row>
    <row r="52" spans="1:76" ht="18" hidden="1">
      <c r="A52" s="1166"/>
      <c r="B52" s="1166"/>
      <c r="R52" s="441"/>
      <c r="S52" s="441"/>
      <c r="BD52" s="441"/>
      <c r="BE52" s="441"/>
      <c r="BH52" s="162">
        <v>0</v>
      </c>
      <c r="BI52" s="162">
        <v>0</v>
      </c>
      <c r="BJ52" s="162">
        <v>1</v>
      </c>
      <c r="BK52" s="162">
        <v>0</v>
      </c>
      <c r="BL52" s="162">
        <v>0</v>
      </c>
      <c r="BM52" s="162">
        <v>0</v>
      </c>
      <c r="BN52" s="162">
        <v>1</v>
      </c>
      <c r="BO52" s="162">
        <v>0</v>
      </c>
      <c r="BP52" s="162">
        <v>0</v>
      </c>
      <c r="BQ52" s="162">
        <v>0</v>
      </c>
      <c r="BR52" s="162">
        <v>2</v>
      </c>
      <c r="BS52" s="162">
        <v>4</v>
      </c>
      <c r="BW52" s="441"/>
      <c r="BX52" s="441"/>
    </row>
    <row r="53" spans="1:76" ht="18" hidden="1">
      <c r="A53" s="1166"/>
      <c r="B53" s="1166"/>
      <c r="R53" s="441"/>
      <c r="S53" s="441"/>
      <c r="BD53" s="441"/>
      <c r="BE53" s="441"/>
      <c r="BH53" s="162">
        <v>0</v>
      </c>
      <c r="BI53" s="162">
        <v>0</v>
      </c>
      <c r="BJ53" s="162">
        <v>0</v>
      </c>
      <c r="BK53" s="162">
        <v>0</v>
      </c>
      <c r="BL53" s="162">
        <v>0</v>
      </c>
      <c r="BM53" s="162">
        <v>0</v>
      </c>
      <c r="BN53" s="162">
        <v>0</v>
      </c>
      <c r="BO53" s="162">
        <v>0</v>
      </c>
      <c r="BP53" s="162">
        <v>0</v>
      </c>
      <c r="BQ53" s="162">
        <v>0</v>
      </c>
      <c r="BR53" s="162">
        <v>0</v>
      </c>
      <c r="BS53" s="162">
        <v>0</v>
      </c>
      <c r="BW53" s="441"/>
      <c r="BX53" s="441"/>
    </row>
    <row r="54" spans="1:76" ht="18" hidden="1">
      <c r="A54" s="1166"/>
      <c r="B54" s="1166"/>
      <c r="R54" s="441"/>
      <c r="S54" s="441"/>
      <c r="BD54" s="441"/>
      <c r="BE54" s="441"/>
      <c r="BH54" s="162">
        <v>5</v>
      </c>
      <c r="BI54" s="162">
        <v>2</v>
      </c>
      <c r="BJ54" s="162">
        <v>2</v>
      </c>
      <c r="BK54" s="162">
        <v>1</v>
      </c>
      <c r="BL54" s="162">
        <v>1</v>
      </c>
      <c r="BM54" s="162">
        <v>0</v>
      </c>
      <c r="BN54" s="162">
        <v>0</v>
      </c>
      <c r="BO54" s="162">
        <v>0</v>
      </c>
      <c r="BP54" s="162">
        <v>0</v>
      </c>
      <c r="BQ54" s="162">
        <v>0</v>
      </c>
      <c r="BR54" s="162">
        <v>1</v>
      </c>
      <c r="BS54" s="162">
        <v>0</v>
      </c>
      <c r="BW54" s="441"/>
      <c r="BX54" s="441"/>
    </row>
    <row r="55" spans="1:76" ht="18" hidden="1">
      <c r="A55" s="1166"/>
      <c r="B55" s="1166"/>
      <c r="R55" s="441"/>
      <c r="S55" s="441"/>
      <c r="BD55" s="441"/>
      <c r="BE55" s="441"/>
      <c r="BH55" s="162">
        <v>0</v>
      </c>
      <c r="BI55" s="162">
        <v>0</v>
      </c>
      <c r="BJ55" s="162">
        <v>1</v>
      </c>
      <c r="BK55" s="162">
        <v>0</v>
      </c>
      <c r="BL55" s="162">
        <v>0</v>
      </c>
      <c r="BM55" s="162">
        <v>0</v>
      </c>
      <c r="BN55" s="162">
        <v>0</v>
      </c>
      <c r="BO55" s="162">
        <v>1</v>
      </c>
      <c r="BP55" s="162">
        <v>0</v>
      </c>
      <c r="BQ55" s="162">
        <v>0</v>
      </c>
      <c r="BR55" s="162">
        <v>1</v>
      </c>
      <c r="BS55" s="162">
        <v>0</v>
      </c>
      <c r="BW55" s="441"/>
      <c r="BX55" s="441"/>
    </row>
    <row r="56" spans="1:76" ht="18" hidden="1">
      <c r="A56" s="1166"/>
      <c r="B56" s="1166"/>
      <c r="R56" s="441"/>
      <c r="S56" s="441"/>
      <c r="BD56" s="441"/>
      <c r="BE56" s="441"/>
      <c r="BF56" s="166" t="s">
        <v>259</v>
      </c>
      <c r="BH56" s="162">
        <v>1</v>
      </c>
      <c r="BI56" s="162">
        <v>2</v>
      </c>
      <c r="BJ56" s="162">
        <v>1</v>
      </c>
      <c r="BK56" s="162">
        <v>0</v>
      </c>
      <c r="BL56" s="162">
        <v>0</v>
      </c>
      <c r="BM56" s="162">
        <v>0</v>
      </c>
      <c r="BN56" s="162">
        <v>0</v>
      </c>
      <c r="BO56" s="162">
        <v>0</v>
      </c>
      <c r="BP56" s="162">
        <v>0</v>
      </c>
      <c r="BQ56" s="162">
        <v>1</v>
      </c>
      <c r="BR56" s="162">
        <v>0</v>
      </c>
      <c r="BS56" s="162">
        <v>0</v>
      </c>
      <c r="BW56" s="441"/>
      <c r="BX56" s="441"/>
    </row>
    <row r="57" spans="1:76" ht="18" hidden="1">
      <c r="A57" s="1166"/>
      <c r="B57" s="1166"/>
      <c r="R57" s="441"/>
      <c r="S57" s="441"/>
      <c r="BD57" s="441"/>
      <c r="BE57" s="441"/>
      <c r="BH57" s="162">
        <v>0</v>
      </c>
      <c r="BI57" s="162">
        <v>0</v>
      </c>
      <c r="BJ57" s="162">
        <v>0</v>
      </c>
      <c r="BK57" s="162">
        <v>0</v>
      </c>
      <c r="BL57" s="162">
        <v>0</v>
      </c>
      <c r="BM57" s="162">
        <v>0</v>
      </c>
      <c r="BN57" s="162">
        <v>0</v>
      </c>
      <c r="BO57" s="162">
        <v>0</v>
      </c>
      <c r="BP57" s="162">
        <v>0</v>
      </c>
      <c r="BQ57" s="162">
        <v>0</v>
      </c>
      <c r="BR57" s="162">
        <v>0</v>
      </c>
      <c r="BS57" s="162">
        <v>0</v>
      </c>
      <c r="BW57" s="441"/>
      <c r="BX57" s="441"/>
    </row>
    <row r="58" spans="1:76" ht="18" hidden="1">
      <c r="A58" s="1166"/>
      <c r="B58" s="1166"/>
      <c r="R58" s="441"/>
      <c r="S58" s="441"/>
      <c r="BD58" s="441"/>
      <c r="BE58" s="441"/>
      <c r="BH58" s="162">
        <v>0</v>
      </c>
      <c r="BI58" s="162">
        <v>0</v>
      </c>
      <c r="BJ58" s="162">
        <v>0</v>
      </c>
      <c r="BK58" s="162">
        <v>0</v>
      </c>
      <c r="BL58" s="162">
        <v>0</v>
      </c>
      <c r="BM58" s="162">
        <v>0</v>
      </c>
      <c r="BN58" s="162">
        <v>0</v>
      </c>
      <c r="BO58" s="162">
        <v>2</v>
      </c>
      <c r="BP58" s="162">
        <v>1</v>
      </c>
      <c r="BQ58" s="162">
        <v>4</v>
      </c>
      <c r="BR58" s="162">
        <v>0</v>
      </c>
      <c r="BS58" s="162">
        <v>0</v>
      </c>
      <c r="BW58" s="441"/>
      <c r="BX58" s="441"/>
    </row>
    <row r="59" spans="1:76" ht="18" hidden="1">
      <c r="A59" s="1166"/>
      <c r="B59" s="1166"/>
      <c r="R59" s="441"/>
      <c r="S59" s="441"/>
      <c r="BD59" s="441"/>
      <c r="BE59" s="441"/>
      <c r="BH59" s="162">
        <v>0</v>
      </c>
      <c r="BI59" s="162">
        <v>0</v>
      </c>
      <c r="BJ59" s="162">
        <v>0</v>
      </c>
      <c r="BK59" s="162">
        <v>0</v>
      </c>
      <c r="BL59" s="162">
        <v>0</v>
      </c>
      <c r="BM59" s="162">
        <v>0</v>
      </c>
      <c r="BN59" s="162">
        <v>0</v>
      </c>
      <c r="BO59" s="162">
        <v>0</v>
      </c>
      <c r="BP59" s="162">
        <v>0</v>
      </c>
      <c r="BQ59" s="162">
        <v>0</v>
      </c>
      <c r="BR59" s="162">
        <v>0</v>
      </c>
      <c r="BS59" s="162">
        <v>0</v>
      </c>
      <c r="BW59" s="441"/>
      <c r="BX59" s="441"/>
    </row>
    <row r="60" spans="1:76" ht="18" hidden="1">
      <c r="A60" s="1166"/>
      <c r="B60" s="1166"/>
      <c r="R60" s="441"/>
      <c r="S60" s="441"/>
      <c r="BD60" s="441"/>
      <c r="BE60" s="441"/>
      <c r="BF60" s="166" t="s">
        <v>260</v>
      </c>
      <c r="BH60" s="162">
        <v>0</v>
      </c>
      <c r="BI60" s="162">
        <v>0</v>
      </c>
      <c r="BJ60" s="162">
        <v>0</v>
      </c>
      <c r="BK60" s="162">
        <v>0</v>
      </c>
      <c r="BL60" s="162">
        <v>0</v>
      </c>
      <c r="BM60" s="162">
        <v>0</v>
      </c>
      <c r="BN60" s="162">
        <v>1</v>
      </c>
      <c r="BO60" s="162">
        <v>0</v>
      </c>
      <c r="BP60" s="162">
        <v>0</v>
      </c>
      <c r="BQ60" s="162">
        <v>0</v>
      </c>
      <c r="BR60" s="162">
        <v>0</v>
      </c>
      <c r="BS60" s="162">
        <v>0</v>
      </c>
      <c r="BW60" s="441"/>
      <c r="BX60" s="441"/>
    </row>
    <row r="61" spans="1:76" ht="18" hidden="1">
      <c r="A61" s="1166"/>
      <c r="B61" s="1166"/>
      <c r="R61" s="441"/>
      <c r="S61" s="441"/>
      <c r="BD61" s="441"/>
      <c r="BE61" s="441"/>
      <c r="BH61" s="162">
        <v>0</v>
      </c>
      <c r="BI61" s="162">
        <v>0</v>
      </c>
      <c r="BJ61" s="162">
        <v>0</v>
      </c>
      <c r="BK61" s="162">
        <v>0</v>
      </c>
      <c r="BL61" s="162">
        <v>0</v>
      </c>
      <c r="BM61" s="162">
        <v>0</v>
      </c>
      <c r="BN61" s="162">
        <v>0</v>
      </c>
      <c r="BO61" s="162">
        <v>0</v>
      </c>
      <c r="BP61" s="162">
        <v>0</v>
      </c>
      <c r="BQ61" s="162">
        <v>0</v>
      </c>
      <c r="BR61" s="162">
        <v>0</v>
      </c>
      <c r="BS61" s="162">
        <v>0</v>
      </c>
      <c r="BW61" s="441"/>
      <c r="BX61" s="441"/>
    </row>
    <row r="62" spans="1:76" ht="18" hidden="1">
      <c r="A62" s="1166"/>
      <c r="B62" s="1166"/>
      <c r="R62" s="441"/>
      <c r="S62" s="441"/>
      <c r="BD62" s="441"/>
      <c r="BE62" s="441"/>
      <c r="BH62" s="162">
        <v>0</v>
      </c>
      <c r="BI62" s="162">
        <v>0</v>
      </c>
      <c r="BJ62" s="162">
        <v>0</v>
      </c>
      <c r="BK62" s="162">
        <v>0</v>
      </c>
      <c r="BL62" s="162">
        <v>0</v>
      </c>
      <c r="BM62" s="162">
        <v>0</v>
      </c>
      <c r="BN62" s="162">
        <v>0</v>
      </c>
      <c r="BO62" s="162">
        <v>0</v>
      </c>
      <c r="BP62" s="162">
        <v>0</v>
      </c>
      <c r="BQ62" s="162">
        <v>0</v>
      </c>
      <c r="BR62" s="162">
        <v>0</v>
      </c>
      <c r="BS62" s="162">
        <v>0</v>
      </c>
      <c r="BW62" s="441"/>
      <c r="BX62" s="441"/>
    </row>
    <row r="63" spans="1:76" ht="18" hidden="1">
      <c r="A63" s="1166"/>
      <c r="B63" s="1166"/>
      <c r="R63" s="441"/>
      <c r="S63" s="441"/>
      <c r="BD63" s="441"/>
      <c r="BE63" s="441"/>
      <c r="BH63" s="162">
        <v>0</v>
      </c>
      <c r="BI63" s="162">
        <v>0</v>
      </c>
      <c r="BJ63" s="162">
        <v>0</v>
      </c>
      <c r="BK63" s="162">
        <v>0</v>
      </c>
      <c r="BL63" s="162">
        <v>0</v>
      </c>
      <c r="BM63" s="162">
        <v>0</v>
      </c>
      <c r="BN63" s="162">
        <v>0</v>
      </c>
      <c r="BO63" s="162">
        <v>0</v>
      </c>
      <c r="BP63" s="162">
        <v>0</v>
      </c>
      <c r="BQ63" s="162">
        <v>0</v>
      </c>
      <c r="BR63" s="162">
        <v>0</v>
      </c>
      <c r="BS63" s="162">
        <v>0</v>
      </c>
      <c r="BW63" s="441"/>
      <c r="BX63" s="441"/>
    </row>
    <row r="64" spans="1:76" ht="18" hidden="1">
      <c r="A64" s="1166"/>
      <c r="B64" s="1166"/>
      <c r="R64" s="441"/>
      <c r="S64" s="441"/>
      <c r="BD64" s="441"/>
      <c r="BE64" s="441"/>
      <c r="BH64" s="162">
        <v>0</v>
      </c>
      <c r="BI64" s="162">
        <v>0</v>
      </c>
      <c r="BJ64" s="162">
        <v>1</v>
      </c>
      <c r="BK64" s="162">
        <v>0</v>
      </c>
      <c r="BL64" s="162">
        <v>0</v>
      </c>
      <c r="BM64" s="162">
        <v>0</v>
      </c>
      <c r="BN64" s="162">
        <v>0</v>
      </c>
      <c r="BO64" s="162">
        <v>0</v>
      </c>
      <c r="BP64" s="162">
        <v>0</v>
      </c>
      <c r="BQ64" s="162">
        <v>0</v>
      </c>
      <c r="BR64" s="162">
        <v>0</v>
      </c>
      <c r="BS64" s="162">
        <v>0</v>
      </c>
      <c r="BW64" s="441"/>
      <c r="BX64" s="441"/>
    </row>
    <row r="65" spans="1:76" ht="18" hidden="1">
      <c r="A65" s="1166"/>
      <c r="B65" s="1166"/>
      <c r="R65" s="441"/>
      <c r="S65" s="441"/>
      <c r="BD65" s="441"/>
      <c r="BE65" s="441"/>
      <c r="BH65" s="164">
        <v>0</v>
      </c>
      <c r="BI65" s="164">
        <v>0</v>
      </c>
      <c r="BJ65" s="164">
        <v>0</v>
      </c>
      <c r="BK65" s="164">
        <v>0</v>
      </c>
      <c r="BL65" s="164">
        <v>0</v>
      </c>
      <c r="BM65" s="164">
        <v>0</v>
      </c>
      <c r="BN65" s="164">
        <v>0</v>
      </c>
      <c r="BO65" s="164">
        <v>0</v>
      </c>
      <c r="BP65" s="164">
        <v>0</v>
      </c>
      <c r="BQ65" s="164">
        <v>0</v>
      </c>
      <c r="BR65" s="164">
        <v>0</v>
      </c>
      <c r="BS65" s="164">
        <v>0</v>
      </c>
      <c r="BW65" s="441"/>
      <c r="BX65" s="441"/>
    </row>
    <row r="66" spans="1:76" hidden="1">
      <c r="R66" s="441"/>
      <c r="S66" s="441"/>
      <c r="BD66" s="441"/>
      <c r="BE66" s="441"/>
      <c r="BW66" s="441"/>
      <c r="BX66" s="441"/>
    </row>
    <row r="67" spans="1:76" ht="18" hidden="1">
      <c r="A67" s="1166" t="s">
        <v>258</v>
      </c>
      <c r="B67" s="1166"/>
      <c r="R67" s="441"/>
      <c r="S67" s="441"/>
      <c r="BD67" s="441"/>
      <c r="BE67" s="441"/>
      <c r="BH67" s="162">
        <v>0</v>
      </c>
      <c r="BI67" s="162">
        <v>0</v>
      </c>
      <c r="BJ67" s="162">
        <v>0</v>
      </c>
      <c r="BK67" s="162">
        <v>0</v>
      </c>
      <c r="BL67" s="162">
        <v>0</v>
      </c>
      <c r="BM67" s="162">
        <v>0</v>
      </c>
      <c r="BN67" s="162">
        <v>0</v>
      </c>
      <c r="BO67" s="162">
        <v>0</v>
      </c>
      <c r="BP67" s="162">
        <v>0</v>
      </c>
      <c r="BQ67" s="162">
        <v>0</v>
      </c>
      <c r="BR67" s="162">
        <v>0</v>
      </c>
      <c r="BS67" s="162">
        <v>0</v>
      </c>
      <c r="BW67" s="441"/>
      <c r="BX67" s="441"/>
    </row>
    <row r="68" spans="1:76" ht="18" hidden="1">
      <c r="A68" s="1166"/>
      <c r="B68" s="1166"/>
      <c r="R68" s="441"/>
      <c r="S68" s="441"/>
      <c r="BD68" s="441"/>
      <c r="BE68" s="441"/>
      <c r="BH68" s="162">
        <v>0</v>
      </c>
      <c r="BI68" s="162">
        <v>0</v>
      </c>
      <c r="BJ68" s="162">
        <v>0</v>
      </c>
      <c r="BK68" s="162">
        <v>0</v>
      </c>
      <c r="BL68" s="162">
        <v>0</v>
      </c>
      <c r="BM68" s="162">
        <v>0</v>
      </c>
      <c r="BN68" s="162">
        <v>0</v>
      </c>
      <c r="BO68" s="162">
        <v>0</v>
      </c>
      <c r="BP68" s="162">
        <v>0</v>
      </c>
      <c r="BQ68" s="162">
        <v>0</v>
      </c>
      <c r="BR68" s="162">
        <v>0</v>
      </c>
      <c r="BS68" s="162">
        <v>0</v>
      </c>
      <c r="BW68" s="441"/>
      <c r="BX68" s="441"/>
    </row>
    <row r="69" spans="1:76" ht="18" hidden="1">
      <c r="A69" s="1166"/>
      <c r="B69" s="1166"/>
      <c r="R69" s="441"/>
      <c r="S69" s="441"/>
      <c r="BD69" s="441"/>
      <c r="BE69" s="441"/>
      <c r="BH69" s="162">
        <v>0</v>
      </c>
      <c r="BI69" s="162">
        <v>0</v>
      </c>
      <c r="BJ69" s="162">
        <v>0</v>
      </c>
      <c r="BK69" s="162">
        <v>0</v>
      </c>
      <c r="BL69" s="162">
        <v>0</v>
      </c>
      <c r="BM69" s="162">
        <v>0</v>
      </c>
      <c r="BN69" s="162">
        <v>0</v>
      </c>
      <c r="BO69" s="162">
        <v>0</v>
      </c>
      <c r="BP69" s="162">
        <v>0</v>
      </c>
      <c r="BQ69" s="162">
        <v>0</v>
      </c>
      <c r="BR69" s="162">
        <v>0</v>
      </c>
      <c r="BS69" s="162">
        <v>0</v>
      </c>
      <c r="BW69" s="441"/>
      <c r="BX69" s="441"/>
    </row>
    <row r="70" spans="1:76" ht="18" hidden="1">
      <c r="A70" s="1166"/>
      <c r="B70" s="1166"/>
      <c r="R70" s="441"/>
      <c r="S70" s="441"/>
      <c r="BD70" s="441"/>
      <c r="BE70" s="441"/>
      <c r="BH70" s="162">
        <v>0</v>
      </c>
      <c r="BI70" s="162">
        <v>0</v>
      </c>
      <c r="BJ70" s="162">
        <v>0</v>
      </c>
      <c r="BK70" s="162">
        <v>0</v>
      </c>
      <c r="BL70" s="162">
        <v>0</v>
      </c>
      <c r="BM70" s="162">
        <v>0</v>
      </c>
      <c r="BN70" s="162">
        <v>0</v>
      </c>
      <c r="BO70" s="162">
        <v>0</v>
      </c>
      <c r="BP70" s="162">
        <v>0</v>
      </c>
      <c r="BQ70" s="162">
        <v>0</v>
      </c>
      <c r="BR70" s="162">
        <v>0</v>
      </c>
      <c r="BS70" s="162">
        <v>0</v>
      </c>
      <c r="BW70" s="441"/>
      <c r="BX70" s="441"/>
    </row>
    <row r="71" spans="1:76" ht="18" hidden="1">
      <c r="A71" s="1166"/>
      <c r="B71" s="1166"/>
      <c r="R71" s="441"/>
      <c r="S71" s="441"/>
      <c r="BD71" s="441"/>
      <c r="BE71" s="441"/>
      <c r="BH71" s="162">
        <v>0</v>
      </c>
      <c r="BI71" s="162">
        <v>0</v>
      </c>
      <c r="BJ71" s="162">
        <v>0</v>
      </c>
      <c r="BK71" s="162">
        <v>0</v>
      </c>
      <c r="BL71" s="162">
        <v>0</v>
      </c>
      <c r="BM71" s="162">
        <v>0</v>
      </c>
      <c r="BN71" s="162">
        <v>0</v>
      </c>
      <c r="BO71" s="162">
        <v>0</v>
      </c>
      <c r="BP71" s="162">
        <v>0</v>
      </c>
      <c r="BQ71" s="162">
        <v>0</v>
      </c>
      <c r="BR71" s="162">
        <v>0</v>
      </c>
      <c r="BS71" s="162">
        <v>0</v>
      </c>
      <c r="BW71" s="441"/>
      <c r="BX71" s="441"/>
    </row>
    <row r="72" spans="1:76" ht="18" hidden="1">
      <c r="A72" s="1166"/>
      <c r="B72" s="1166"/>
      <c r="R72" s="441"/>
      <c r="S72" s="441"/>
      <c r="BD72" s="441"/>
      <c r="BE72" s="441"/>
      <c r="BH72" s="162">
        <v>0</v>
      </c>
      <c r="BI72" s="162">
        <v>0</v>
      </c>
      <c r="BJ72" s="162">
        <v>0</v>
      </c>
      <c r="BK72" s="162">
        <v>0</v>
      </c>
      <c r="BL72" s="162">
        <v>0</v>
      </c>
      <c r="BM72" s="162">
        <v>0</v>
      </c>
      <c r="BN72" s="162">
        <v>0</v>
      </c>
      <c r="BO72" s="162">
        <v>0</v>
      </c>
      <c r="BP72" s="162">
        <v>0</v>
      </c>
      <c r="BQ72" s="162">
        <v>0</v>
      </c>
      <c r="BR72" s="162">
        <v>0</v>
      </c>
      <c r="BS72" s="162">
        <v>0</v>
      </c>
      <c r="BW72" s="441"/>
      <c r="BX72" s="441"/>
    </row>
    <row r="73" spans="1:76" ht="18" hidden="1">
      <c r="A73" s="1166"/>
      <c r="B73" s="1166"/>
      <c r="R73" s="441"/>
      <c r="S73" s="441"/>
      <c r="BD73" s="441"/>
      <c r="BE73" s="441"/>
      <c r="BH73" s="162">
        <v>0</v>
      </c>
      <c r="BI73" s="162">
        <v>0</v>
      </c>
      <c r="BJ73" s="162">
        <v>0</v>
      </c>
      <c r="BK73" s="162">
        <v>0</v>
      </c>
      <c r="BL73" s="162">
        <v>0</v>
      </c>
      <c r="BM73" s="162">
        <v>0</v>
      </c>
      <c r="BN73" s="162">
        <v>0</v>
      </c>
      <c r="BO73" s="162">
        <v>0</v>
      </c>
      <c r="BP73" s="162">
        <v>0</v>
      </c>
      <c r="BQ73" s="162">
        <v>0</v>
      </c>
      <c r="BR73" s="162">
        <v>0</v>
      </c>
      <c r="BS73" s="162">
        <v>0</v>
      </c>
      <c r="BW73" s="441"/>
      <c r="BX73" s="441"/>
    </row>
    <row r="74" spans="1:76" ht="18" hidden="1">
      <c r="A74" s="1166"/>
      <c r="B74" s="1166"/>
      <c r="R74" s="441"/>
      <c r="S74" s="441"/>
      <c r="BD74" s="441"/>
      <c r="BE74" s="441"/>
      <c r="BH74" s="162">
        <v>0</v>
      </c>
      <c r="BI74" s="162">
        <v>0</v>
      </c>
      <c r="BJ74" s="162">
        <v>0</v>
      </c>
      <c r="BK74" s="162">
        <v>0</v>
      </c>
      <c r="BL74" s="162">
        <v>0</v>
      </c>
      <c r="BM74" s="162">
        <v>0</v>
      </c>
      <c r="BN74" s="162">
        <v>0</v>
      </c>
      <c r="BO74" s="162">
        <v>0</v>
      </c>
      <c r="BP74" s="162">
        <v>0</v>
      </c>
      <c r="BQ74" s="162">
        <v>0</v>
      </c>
      <c r="BR74" s="162">
        <v>0</v>
      </c>
      <c r="BS74" s="162">
        <v>0</v>
      </c>
      <c r="BW74" s="441"/>
      <c r="BX74" s="441"/>
    </row>
    <row r="75" spans="1:76" ht="18" hidden="1">
      <c r="A75" s="1166"/>
      <c r="B75" s="1166"/>
      <c r="R75" s="441"/>
      <c r="S75" s="441"/>
      <c r="BD75" s="441"/>
      <c r="BE75" s="441"/>
      <c r="BH75" s="162">
        <v>0</v>
      </c>
      <c r="BI75" s="162">
        <v>0</v>
      </c>
      <c r="BJ75" s="162">
        <v>0</v>
      </c>
      <c r="BK75" s="162">
        <v>0</v>
      </c>
      <c r="BL75" s="162">
        <v>0</v>
      </c>
      <c r="BM75" s="162">
        <v>1</v>
      </c>
      <c r="BN75" s="162">
        <v>0</v>
      </c>
      <c r="BO75" s="162">
        <v>0</v>
      </c>
      <c r="BP75" s="162">
        <v>0</v>
      </c>
      <c r="BQ75" s="162">
        <v>2</v>
      </c>
      <c r="BR75" s="162">
        <v>0</v>
      </c>
      <c r="BS75" s="162">
        <v>0</v>
      </c>
      <c r="BW75" s="441"/>
      <c r="BX75" s="441"/>
    </row>
    <row r="76" spans="1:76" ht="18" hidden="1">
      <c r="A76" s="1166"/>
      <c r="B76" s="1166"/>
      <c r="R76" s="441"/>
      <c r="S76" s="441"/>
      <c r="BD76" s="441"/>
      <c r="BE76" s="441"/>
      <c r="BH76" s="162">
        <v>0</v>
      </c>
      <c r="BI76" s="162">
        <v>0</v>
      </c>
      <c r="BJ76" s="162">
        <v>0</v>
      </c>
      <c r="BK76" s="162">
        <v>0</v>
      </c>
      <c r="BL76" s="162">
        <v>0</v>
      </c>
      <c r="BM76" s="162">
        <v>0</v>
      </c>
      <c r="BN76" s="162">
        <v>0</v>
      </c>
      <c r="BO76" s="162">
        <v>0</v>
      </c>
      <c r="BP76" s="162">
        <v>0</v>
      </c>
      <c r="BQ76" s="162">
        <v>0</v>
      </c>
      <c r="BR76" s="162">
        <v>0</v>
      </c>
      <c r="BS76" s="162">
        <v>0</v>
      </c>
      <c r="BW76" s="441"/>
      <c r="BX76" s="441"/>
    </row>
    <row r="77" spans="1:76" ht="18" hidden="1">
      <c r="A77" s="1166"/>
      <c r="B77" s="1166"/>
      <c r="R77" s="441"/>
      <c r="S77" s="441"/>
      <c r="BD77" s="441"/>
      <c r="BE77" s="441"/>
      <c r="BH77" s="162">
        <v>0</v>
      </c>
      <c r="BI77" s="162">
        <v>0</v>
      </c>
      <c r="BJ77" s="162">
        <v>0</v>
      </c>
      <c r="BK77" s="162">
        <v>0</v>
      </c>
      <c r="BL77" s="162">
        <v>0</v>
      </c>
      <c r="BM77" s="162">
        <v>0</v>
      </c>
      <c r="BN77" s="162">
        <v>0</v>
      </c>
      <c r="BO77" s="162">
        <v>0</v>
      </c>
      <c r="BP77" s="162">
        <v>0</v>
      </c>
      <c r="BQ77" s="162">
        <v>0</v>
      </c>
      <c r="BR77" s="162">
        <v>0</v>
      </c>
      <c r="BS77" s="162">
        <v>0</v>
      </c>
      <c r="BW77" s="441"/>
      <c r="BX77" s="441"/>
    </row>
    <row r="78" spans="1:76" ht="18" hidden="1">
      <c r="A78" s="1166"/>
      <c r="B78" s="1166"/>
      <c r="R78" s="441"/>
      <c r="S78" s="441"/>
      <c r="BD78" s="441"/>
      <c r="BE78" s="441"/>
      <c r="BH78" s="162">
        <v>0</v>
      </c>
      <c r="BI78" s="162">
        <v>0</v>
      </c>
      <c r="BJ78" s="162">
        <v>0</v>
      </c>
      <c r="BK78" s="162">
        <v>0</v>
      </c>
      <c r="BL78" s="162">
        <v>0</v>
      </c>
      <c r="BM78" s="162">
        <v>0</v>
      </c>
      <c r="BN78" s="162">
        <v>0</v>
      </c>
      <c r="BO78" s="162">
        <v>0</v>
      </c>
      <c r="BP78" s="162">
        <v>0</v>
      </c>
      <c r="BQ78" s="162">
        <v>0</v>
      </c>
      <c r="BR78" s="162">
        <v>0</v>
      </c>
      <c r="BS78" s="162">
        <v>0</v>
      </c>
      <c r="BW78" s="441"/>
      <c r="BX78" s="441"/>
    </row>
    <row r="79" spans="1:76" ht="18" hidden="1">
      <c r="A79" s="1166"/>
      <c r="B79" s="1166"/>
      <c r="R79" s="441"/>
      <c r="S79" s="441"/>
      <c r="BD79" s="441"/>
      <c r="BE79" s="441"/>
      <c r="BH79" s="162">
        <v>0</v>
      </c>
      <c r="BI79" s="162">
        <v>0</v>
      </c>
      <c r="BJ79" s="162">
        <v>0</v>
      </c>
      <c r="BK79" s="162">
        <v>0</v>
      </c>
      <c r="BL79" s="162">
        <v>0</v>
      </c>
      <c r="BM79" s="162">
        <v>0</v>
      </c>
      <c r="BN79" s="162">
        <v>0</v>
      </c>
      <c r="BO79" s="162">
        <v>0</v>
      </c>
      <c r="BP79" s="162">
        <v>0</v>
      </c>
      <c r="BQ79" s="162">
        <v>0</v>
      </c>
      <c r="BR79" s="162">
        <v>0</v>
      </c>
      <c r="BS79" s="162">
        <v>0</v>
      </c>
      <c r="BW79" s="441"/>
      <c r="BX79" s="441"/>
    </row>
    <row r="80" spans="1:76" ht="18" hidden="1">
      <c r="A80" s="1166"/>
      <c r="B80" s="1166"/>
      <c r="R80" s="441"/>
      <c r="S80" s="441"/>
      <c r="BD80" s="441"/>
      <c r="BE80" s="441"/>
      <c r="BH80" s="162">
        <v>0</v>
      </c>
      <c r="BI80" s="162">
        <v>0</v>
      </c>
      <c r="BJ80" s="162">
        <v>0</v>
      </c>
      <c r="BK80" s="162">
        <v>0</v>
      </c>
      <c r="BL80" s="162">
        <v>0</v>
      </c>
      <c r="BM80" s="162">
        <v>0</v>
      </c>
      <c r="BN80" s="162">
        <v>0</v>
      </c>
      <c r="BO80" s="162">
        <v>0</v>
      </c>
      <c r="BP80" s="162">
        <v>0</v>
      </c>
      <c r="BQ80" s="162">
        <v>0</v>
      </c>
      <c r="BR80" s="162">
        <v>0</v>
      </c>
      <c r="BS80" s="162">
        <v>0</v>
      </c>
      <c r="BW80" s="441"/>
      <c r="BX80" s="441"/>
    </row>
    <row r="81" spans="1:76" ht="18" hidden="1">
      <c r="A81" s="1166"/>
      <c r="B81" s="1166"/>
      <c r="R81" s="441"/>
      <c r="S81" s="441"/>
      <c r="BD81" s="441"/>
      <c r="BE81" s="441"/>
      <c r="BH81" s="162">
        <v>1</v>
      </c>
      <c r="BI81" s="162">
        <v>0</v>
      </c>
      <c r="BJ81" s="162">
        <v>0</v>
      </c>
      <c r="BK81" s="162">
        <v>0</v>
      </c>
      <c r="BL81" s="162">
        <v>0</v>
      </c>
      <c r="BM81" s="162">
        <v>0</v>
      </c>
      <c r="BN81" s="162">
        <v>0</v>
      </c>
      <c r="BO81" s="162">
        <v>0</v>
      </c>
      <c r="BP81" s="162">
        <v>0</v>
      </c>
      <c r="BQ81" s="162">
        <v>0</v>
      </c>
      <c r="BR81" s="162">
        <v>1</v>
      </c>
      <c r="BS81" s="162">
        <v>0</v>
      </c>
      <c r="BW81" s="441"/>
      <c r="BX81" s="441"/>
    </row>
    <row r="82" spans="1:76" ht="18" hidden="1">
      <c r="A82" s="1166"/>
      <c r="B82" s="1166"/>
      <c r="R82" s="441"/>
      <c r="S82" s="441"/>
      <c r="BD82" s="441"/>
      <c r="BE82" s="441"/>
      <c r="BH82" s="162">
        <v>0</v>
      </c>
      <c r="BI82" s="162">
        <v>0</v>
      </c>
      <c r="BJ82" s="162">
        <v>0</v>
      </c>
      <c r="BK82" s="162">
        <v>0</v>
      </c>
      <c r="BL82" s="162">
        <v>0</v>
      </c>
      <c r="BM82" s="162">
        <v>0</v>
      </c>
      <c r="BN82" s="162">
        <v>0</v>
      </c>
      <c r="BO82" s="162">
        <v>0</v>
      </c>
      <c r="BP82" s="162">
        <v>0</v>
      </c>
      <c r="BQ82" s="162">
        <v>0</v>
      </c>
      <c r="BR82" s="162">
        <v>0</v>
      </c>
      <c r="BS82" s="162">
        <v>0</v>
      </c>
      <c r="BW82" s="441"/>
      <c r="BX82" s="441"/>
    </row>
    <row r="83" spans="1:76" ht="18" hidden="1">
      <c r="A83" s="1166"/>
      <c r="B83" s="1166"/>
      <c r="R83" s="441"/>
      <c r="S83" s="441"/>
      <c r="BD83" s="441"/>
      <c r="BE83" s="441"/>
      <c r="BH83" s="162">
        <v>0</v>
      </c>
      <c r="BI83" s="162">
        <v>0</v>
      </c>
      <c r="BJ83" s="162">
        <v>0</v>
      </c>
      <c r="BK83" s="162">
        <v>0</v>
      </c>
      <c r="BL83" s="162">
        <v>0</v>
      </c>
      <c r="BM83" s="162">
        <v>0</v>
      </c>
      <c r="BN83" s="162">
        <v>0</v>
      </c>
      <c r="BO83" s="162">
        <v>0</v>
      </c>
      <c r="BP83" s="162">
        <v>0</v>
      </c>
      <c r="BQ83" s="162">
        <v>0</v>
      </c>
      <c r="BR83" s="162">
        <v>0</v>
      </c>
      <c r="BS83" s="162">
        <v>0</v>
      </c>
      <c r="BW83" s="441"/>
      <c r="BX83" s="441"/>
    </row>
    <row r="84" spans="1:76" ht="18" hidden="1">
      <c r="A84" s="1166"/>
      <c r="B84" s="1166"/>
      <c r="R84" s="441"/>
      <c r="S84" s="441"/>
      <c r="BD84" s="441"/>
      <c r="BE84" s="441"/>
      <c r="BH84" s="164">
        <v>0</v>
      </c>
      <c r="BI84" s="164">
        <v>0</v>
      </c>
      <c r="BJ84" s="164">
        <v>0</v>
      </c>
      <c r="BK84" s="164">
        <v>0</v>
      </c>
      <c r="BL84" s="164">
        <v>0</v>
      </c>
      <c r="BM84" s="164">
        <v>0</v>
      </c>
      <c r="BN84" s="164">
        <v>0</v>
      </c>
      <c r="BO84" s="164">
        <v>0</v>
      </c>
      <c r="BP84" s="164">
        <v>0</v>
      </c>
      <c r="BQ84" s="164">
        <v>0</v>
      </c>
      <c r="BR84" s="164">
        <v>0</v>
      </c>
      <c r="BS84" s="164">
        <v>0</v>
      </c>
    </row>
    <row r="85" spans="1:76" hidden="1">
      <c r="R85" s="441"/>
      <c r="S85" s="441"/>
      <c r="BD85" s="441"/>
      <c r="BE85" s="441"/>
    </row>
    <row r="86" spans="1:76" hidden="1">
      <c r="R86" s="441"/>
      <c r="S86" s="441"/>
    </row>
    <row r="87" spans="1:76" hidden="1">
      <c r="R87" s="441"/>
      <c r="S87" s="441"/>
    </row>
    <row r="88" spans="1:76" hidden="1">
      <c r="R88" s="441"/>
      <c r="S88" s="441"/>
    </row>
    <row r="89" spans="1:76" hidden="1">
      <c r="R89" s="441"/>
      <c r="S89" s="441"/>
    </row>
    <row r="90" spans="1:76" hidden="1">
      <c r="R90" s="441"/>
      <c r="S90" s="441"/>
    </row>
    <row r="91" spans="1:76" ht="13.5" thickTop="1">
      <c r="R91" s="441"/>
      <c r="S91" s="441"/>
    </row>
  </sheetData>
  <mergeCells count="209">
    <mergeCell ref="A29:B46"/>
    <mergeCell ref="A48:B65"/>
    <mergeCell ref="A67:B84"/>
    <mergeCell ref="BF27:BG27"/>
    <mergeCell ref="BW27:BX27"/>
    <mergeCell ref="A28:B28"/>
    <mergeCell ref="R28:S28"/>
    <mergeCell ref="T28:U28"/>
    <mergeCell ref="AK28:AL28"/>
    <mergeCell ref="AM28:AN28"/>
    <mergeCell ref="BD28:BE28"/>
    <mergeCell ref="BF28:BG28"/>
    <mergeCell ref="BW28:BX28"/>
    <mergeCell ref="A27:B27"/>
    <mergeCell ref="R27:S27"/>
    <mergeCell ref="T27:U27"/>
    <mergeCell ref="AK27:AL27"/>
    <mergeCell ref="AM27:AN27"/>
    <mergeCell ref="BD27:BE27"/>
    <mergeCell ref="A26:B26"/>
    <mergeCell ref="R26:S26"/>
    <mergeCell ref="T26:U26"/>
    <mergeCell ref="AK26:AL26"/>
    <mergeCell ref="AM26:AN26"/>
    <mergeCell ref="BD26:BE26"/>
    <mergeCell ref="BF26:BG26"/>
    <mergeCell ref="BW26:BX26"/>
    <mergeCell ref="A25:B25"/>
    <mergeCell ref="R25:S25"/>
    <mergeCell ref="T25:U25"/>
    <mergeCell ref="AK25:AL25"/>
    <mergeCell ref="AM25:AN25"/>
    <mergeCell ref="BD25:BE25"/>
    <mergeCell ref="BF25:BG25"/>
    <mergeCell ref="BW25:BX25"/>
    <mergeCell ref="A20:B20"/>
    <mergeCell ref="R20:S20"/>
    <mergeCell ref="T20:U20"/>
    <mergeCell ref="AK20:AL20"/>
    <mergeCell ref="AM20:AN20"/>
    <mergeCell ref="BD20:BE20"/>
    <mergeCell ref="BF23:BG23"/>
    <mergeCell ref="BW23:BX23"/>
    <mergeCell ref="A24:B24"/>
    <mergeCell ref="R24:S24"/>
    <mergeCell ref="T24:U24"/>
    <mergeCell ref="AK24:AL24"/>
    <mergeCell ref="AM24:AN24"/>
    <mergeCell ref="BD24:BE24"/>
    <mergeCell ref="BF24:BG24"/>
    <mergeCell ref="BW24:BX24"/>
    <mergeCell ref="A23:B23"/>
    <mergeCell ref="R23:S23"/>
    <mergeCell ref="T23:U23"/>
    <mergeCell ref="AK23:AL23"/>
    <mergeCell ref="AM23:AN23"/>
    <mergeCell ref="BD23:BE23"/>
    <mergeCell ref="BF21:BG21"/>
    <mergeCell ref="BW21:BX21"/>
    <mergeCell ref="A22:B22"/>
    <mergeCell ref="R22:S22"/>
    <mergeCell ref="T22:U22"/>
    <mergeCell ref="AK22:AL22"/>
    <mergeCell ref="AM22:AN22"/>
    <mergeCell ref="BD22:BE22"/>
    <mergeCell ref="BF22:BG22"/>
    <mergeCell ref="BW22:BX22"/>
    <mergeCell ref="A21:B21"/>
    <mergeCell ref="R21:S21"/>
    <mergeCell ref="T21:U21"/>
    <mergeCell ref="AK21:AL21"/>
    <mergeCell ref="AM21:AN21"/>
    <mergeCell ref="BD21:BE21"/>
    <mergeCell ref="A19:B19"/>
    <mergeCell ref="R19:S19"/>
    <mergeCell ref="T19:U19"/>
    <mergeCell ref="AK19:AL19"/>
    <mergeCell ref="AM19:AN19"/>
    <mergeCell ref="BD19:BE19"/>
    <mergeCell ref="AM11:AN11"/>
    <mergeCell ref="BD11:BE11"/>
    <mergeCell ref="BF11:BG11"/>
    <mergeCell ref="A18:B18"/>
    <mergeCell ref="A12:A17"/>
    <mergeCell ref="BE12:BE17"/>
    <mergeCell ref="BF19:BG19"/>
    <mergeCell ref="A11:B11"/>
    <mergeCell ref="BW19:BX19"/>
    <mergeCell ref="R18:S18"/>
    <mergeCell ref="BD18:BE18"/>
    <mergeCell ref="BW18:BX18"/>
    <mergeCell ref="BD10:BE10"/>
    <mergeCell ref="BF10:BG10"/>
    <mergeCell ref="BW10:BX10"/>
    <mergeCell ref="BF20:BG20"/>
    <mergeCell ref="BW20:BX20"/>
    <mergeCell ref="BW11:BX11"/>
    <mergeCell ref="BF12:BF17"/>
    <mergeCell ref="BX12:BX17"/>
    <mergeCell ref="R10:S10"/>
    <mergeCell ref="T10:U10"/>
    <mergeCell ref="AK10:AL10"/>
    <mergeCell ref="AK18:AL18"/>
    <mergeCell ref="AM10:AN10"/>
    <mergeCell ref="R11:S11"/>
    <mergeCell ref="T11:U11"/>
    <mergeCell ref="AK11:AL11"/>
    <mergeCell ref="S12:S17"/>
    <mergeCell ref="T12:T17"/>
    <mergeCell ref="AL12:AL17"/>
    <mergeCell ref="AM12:AM17"/>
    <mergeCell ref="AW4:AX4"/>
    <mergeCell ref="BW3:BX3"/>
    <mergeCell ref="A4:B7"/>
    <mergeCell ref="C4:D4"/>
    <mergeCell ref="E4:F4"/>
    <mergeCell ref="G4:H4"/>
    <mergeCell ref="AM3:AN3"/>
    <mergeCell ref="BR4:BS4"/>
    <mergeCell ref="AY4:AZ4"/>
    <mergeCell ref="AS4:AT4"/>
    <mergeCell ref="BP5:BQ5"/>
    <mergeCell ref="R3:S3"/>
    <mergeCell ref="AD5:AE5"/>
    <mergeCell ref="AD4:AE4"/>
    <mergeCell ref="BF9:BG9"/>
    <mergeCell ref="BT4:BV4"/>
    <mergeCell ref="BW4:BX7"/>
    <mergeCell ref="BW9:BX9"/>
    <mergeCell ref="BT5:BV5"/>
    <mergeCell ref="BP4:BQ4"/>
    <mergeCell ref="AQ5:AR5"/>
    <mergeCell ref="AS5:AT5"/>
    <mergeCell ref="AU5:AV5"/>
    <mergeCell ref="BL4:BM4"/>
    <mergeCell ref="BF4:BG7"/>
    <mergeCell ref="AW5:AX5"/>
    <mergeCell ref="BA4:BC4"/>
    <mergeCell ref="BJ5:BK5"/>
    <mergeCell ref="BL5:BM5"/>
    <mergeCell ref="BN5:BO5"/>
    <mergeCell ref="BR5:BS5"/>
    <mergeCell ref="BH4:BI4"/>
    <mergeCell ref="BJ4:BK4"/>
    <mergeCell ref="BD4:BE7"/>
    <mergeCell ref="BN4:BO4"/>
    <mergeCell ref="BH5:BI5"/>
    <mergeCell ref="AQ4:AR4"/>
    <mergeCell ref="BW8:BX8"/>
    <mergeCell ref="BD9:BE9"/>
    <mergeCell ref="T4:U7"/>
    <mergeCell ref="E5:F5"/>
    <mergeCell ref="G5:H5"/>
    <mergeCell ref="I5:J5"/>
    <mergeCell ref="K5:L5"/>
    <mergeCell ref="M5:N5"/>
    <mergeCell ref="V5:W5"/>
    <mergeCell ref="X5:Y5"/>
    <mergeCell ref="Z5:AA5"/>
    <mergeCell ref="AB5:AC5"/>
    <mergeCell ref="R8:S8"/>
    <mergeCell ref="BD8:BE8"/>
    <mergeCell ref="AK8:AL8"/>
    <mergeCell ref="T8:U8"/>
    <mergeCell ref="AM8:AN8"/>
    <mergeCell ref="AF4:AG4"/>
    <mergeCell ref="AK9:AL9"/>
    <mergeCell ref="AM9:AN9"/>
    <mergeCell ref="V4:W4"/>
    <mergeCell ref="X4:Y4"/>
    <mergeCell ref="Z4:AA4"/>
    <mergeCell ref="AB4:AC4"/>
    <mergeCell ref="AU4:AV4"/>
    <mergeCell ref="A10:B10"/>
    <mergeCell ref="C5:D5"/>
    <mergeCell ref="T9:U9"/>
    <mergeCell ref="A1:S1"/>
    <mergeCell ref="I4:J4"/>
    <mergeCell ref="K4:L4"/>
    <mergeCell ref="M4:N4"/>
    <mergeCell ref="O4:Q4"/>
    <mergeCell ref="R4:S7"/>
    <mergeCell ref="T2:AL2"/>
    <mergeCell ref="A2:S2"/>
    <mergeCell ref="T1:AL1"/>
    <mergeCell ref="BF2:BX2"/>
    <mergeCell ref="AM2:BE2"/>
    <mergeCell ref="A8:B8"/>
    <mergeCell ref="AM1:BE1"/>
    <mergeCell ref="BF1:BX1"/>
    <mergeCell ref="BF8:BG8"/>
    <mergeCell ref="BD3:BE3"/>
    <mergeCell ref="BF3:BG3"/>
    <mergeCell ref="T18:U18"/>
    <mergeCell ref="AM18:AN18"/>
    <mergeCell ref="BF18:BG18"/>
    <mergeCell ref="A3:B3"/>
    <mergeCell ref="AH4:AJ4"/>
    <mergeCell ref="AK4:AL7"/>
    <mergeCell ref="AO4:AP4"/>
    <mergeCell ref="AF5:AG5"/>
    <mergeCell ref="AO5:AP5"/>
    <mergeCell ref="AM4:AN7"/>
    <mergeCell ref="AY5:AZ5"/>
    <mergeCell ref="BA5:BC5"/>
    <mergeCell ref="T3:U3"/>
    <mergeCell ref="AK3:AL3"/>
    <mergeCell ref="A9:B9"/>
    <mergeCell ref="R9:S9"/>
  </mergeCells>
  <printOptions horizontalCentered="1"/>
  <pageMargins left="1" right="1" top="1" bottom="1" header="1" footer="1"/>
  <pageSetup paperSize="9" scale="75" firstPageNumber="21" orientation="landscape" useFirstPageNumber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2060"/>
  </sheetPr>
  <dimension ref="A1:X115"/>
  <sheetViews>
    <sheetView rightToLeft="1" view="pageBreakPreview" topLeftCell="A3" zoomScale="80" zoomScaleNormal="75" zoomScaleSheetLayoutView="80" workbookViewId="0">
      <selection activeCell="A5" sqref="A5:B8"/>
    </sheetView>
  </sheetViews>
  <sheetFormatPr defaultRowHeight="12.75"/>
  <cols>
    <col min="1" max="1" width="4.85546875" style="91" customWidth="1"/>
    <col min="2" max="2" width="11" style="91" customWidth="1"/>
    <col min="3" max="3" width="9.5703125" style="91" customWidth="1"/>
    <col min="4" max="4" width="8.28515625" style="91" customWidth="1"/>
    <col min="5" max="5" width="7" style="91" customWidth="1"/>
    <col min="6" max="6" width="7.7109375" style="91" customWidth="1"/>
    <col min="7" max="7" width="7.85546875" style="91" customWidth="1"/>
    <col min="8" max="9" width="7.140625" style="91" customWidth="1"/>
    <col min="10" max="10" width="7.28515625" style="91" customWidth="1"/>
    <col min="11" max="11" width="8.140625" style="91" customWidth="1"/>
    <col min="12" max="12" width="8.28515625" style="91" customWidth="1"/>
    <col min="13" max="13" width="7.85546875" style="91" customWidth="1"/>
    <col min="14" max="14" width="7.140625" style="91" customWidth="1"/>
    <col min="15" max="15" width="8.28515625" style="91" customWidth="1"/>
    <col min="16" max="16" width="9" style="91" customWidth="1"/>
    <col min="17" max="17" width="9.28515625" style="91" customWidth="1"/>
    <col min="18" max="18" width="14" style="91" customWidth="1"/>
    <col min="19" max="19" width="4.42578125" style="91" customWidth="1"/>
    <col min="20" max="16384" width="9.140625" style="91"/>
  </cols>
  <sheetData>
    <row r="1" spans="1:24" ht="4.5" customHeight="1"/>
    <row r="2" spans="1:24" ht="26.25" customHeight="1">
      <c r="A2" s="1138" t="s">
        <v>744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4" ht="36" customHeight="1">
      <c r="A3" s="1099" t="s">
        <v>745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  <c r="R3" s="1099"/>
      <c r="S3" s="1099"/>
    </row>
    <row r="4" spans="1:24" s="146" customFormat="1" ht="20.25" customHeight="1" thickBot="1">
      <c r="A4" s="1100" t="s">
        <v>1055</v>
      </c>
      <c r="B4" s="110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7"/>
      <c r="R4" s="1116" t="s">
        <v>709</v>
      </c>
      <c r="S4" s="1116"/>
    </row>
    <row r="5" spans="1:24" ht="20.25" customHeight="1" thickTop="1">
      <c r="A5" s="1072" t="s">
        <v>40</v>
      </c>
      <c r="B5" s="1072"/>
      <c r="C5" s="1102" t="s">
        <v>93</v>
      </c>
      <c r="D5" s="1102"/>
      <c r="E5" s="1102" t="s">
        <v>98</v>
      </c>
      <c r="F5" s="1102"/>
      <c r="G5" s="1102" t="s">
        <v>95</v>
      </c>
      <c r="H5" s="1102"/>
      <c r="I5" s="1102" t="s">
        <v>96</v>
      </c>
      <c r="J5" s="1102"/>
      <c r="K5" s="1102" t="s">
        <v>97</v>
      </c>
      <c r="L5" s="1102"/>
      <c r="M5" s="1102" t="s">
        <v>31</v>
      </c>
      <c r="N5" s="1102"/>
      <c r="O5" s="1102" t="s">
        <v>32</v>
      </c>
      <c r="P5" s="1102"/>
      <c r="Q5" s="1102"/>
      <c r="R5" s="1074" t="s">
        <v>174</v>
      </c>
      <c r="S5" s="1074"/>
    </row>
    <row r="6" spans="1:24" ht="20.25" customHeight="1">
      <c r="A6" s="1092"/>
      <c r="B6" s="1092"/>
      <c r="C6" s="1094" t="s">
        <v>245</v>
      </c>
      <c r="D6" s="1094"/>
      <c r="E6" s="1094" t="s">
        <v>246</v>
      </c>
      <c r="F6" s="1094"/>
      <c r="G6" s="1094" t="s">
        <v>247</v>
      </c>
      <c r="H6" s="1094"/>
      <c r="I6" s="1094" t="s">
        <v>248</v>
      </c>
      <c r="J6" s="1094"/>
      <c r="K6" s="1094" t="s">
        <v>244</v>
      </c>
      <c r="L6" s="1094"/>
      <c r="M6" s="1094" t="s">
        <v>251</v>
      </c>
      <c r="N6" s="1094"/>
      <c r="O6" s="1094" t="s">
        <v>175</v>
      </c>
      <c r="P6" s="1094"/>
      <c r="Q6" s="1094"/>
      <c r="R6" s="1096"/>
      <c r="S6" s="1096"/>
    </row>
    <row r="7" spans="1:24" ht="16.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33</v>
      </c>
      <c r="P7" s="938" t="s">
        <v>34</v>
      </c>
      <c r="Q7" s="938" t="s">
        <v>32</v>
      </c>
      <c r="R7" s="1096"/>
      <c r="S7" s="1096"/>
      <c r="X7" s="91" t="s">
        <v>256</v>
      </c>
    </row>
    <row r="8" spans="1:24" ht="20.25" customHeight="1" thickBot="1">
      <c r="A8" s="1073"/>
      <c r="B8" s="1073"/>
      <c r="C8" s="937" t="s">
        <v>180</v>
      </c>
      <c r="D8" s="937" t="s">
        <v>179</v>
      </c>
      <c r="E8" s="937" t="s">
        <v>180</v>
      </c>
      <c r="F8" s="937" t="s">
        <v>179</v>
      </c>
      <c r="G8" s="937" t="s">
        <v>180</v>
      </c>
      <c r="H8" s="937" t="s">
        <v>179</v>
      </c>
      <c r="I8" s="937" t="s">
        <v>180</v>
      </c>
      <c r="J8" s="937" t="s">
        <v>179</v>
      </c>
      <c r="K8" s="937" t="s">
        <v>180</v>
      </c>
      <c r="L8" s="937" t="s">
        <v>179</v>
      </c>
      <c r="M8" s="937" t="s">
        <v>180</v>
      </c>
      <c r="N8" s="937" t="s">
        <v>179</v>
      </c>
      <c r="O8" s="937" t="s">
        <v>180</v>
      </c>
      <c r="P8" s="937" t="s">
        <v>179</v>
      </c>
      <c r="Q8" s="937" t="s">
        <v>175</v>
      </c>
      <c r="R8" s="1075"/>
      <c r="S8" s="1075"/>
    </row>
    <row r="9" spans="1:24" ht="18.95" customHeight="1">
      <c r="A9" s="1110" t="s">
        <v>52</v>
      </c>
      <c r="B9" s="1110"/>
      <c r="C9" s="509">
        <v>1771</v>
      </c>
      <c r="D9" s="509">
        <v>1390</v>
      </c>
      <c r="E9" s="509">
        <v>1171</v>
      </c>
      <c r="F9" s="509">
        <v>985</v>
      </c>
      <c r="G9" s="509">
        <v>889</v>
      </c>
      <c r="H9" s="509">
        <v>883</v>
      </c>
      <c r="I9" s="509">
        <v>900</v>
      </c>
      <c r="J9" s="509">
        <v>873</v>
      </c>
      <c r="K9" s="509">
        <v>1385</v>
      </c>
      <c r="L9" s="509">
        <v>1460</v>
      </c>
      <c r="M9" s="509">
        <v>1900</v>
      </c>
      <c r="N9" s="509">
        <v>1551</v>
      </c>
      <c r="O9" s="509">
        <f>SUM(C9,E9,G9,I9,K9,M9)</f>
        <v>8016</v>
      </c>
      <c r="P9" s="509">
        <f>SUM(D9,F9,H9,J9,L9,N9)</f>
        <v>7142</v>
      </c>
      <c r="Q9" s="509">
        <f>SUM(O9:P9)</f>
        <v>15158</v>
      </c>
      <c r="R9" s="1058" t="s">
        <v>671</v>
      </c>
      <c r="S9" s="1058"/>
    </row>
    <row r="10" spans="1:24" ht="18.95" customHeight="1">
      <c r="A10" s="1068" t="s">
        <v>53</v>
      </c>
      <c r="B10" s="1068"/>
      <c r="C10" s="506">
        <v>321</v>
      </c>
      <c r="D10" s="506">
        <v>369</v>
      </c>
      <c r="E10" s="506">
        <v>260</v>
      </c>
      <c r="F10" s="506">
        <v>321</v>
      </c>
      <c r="G10" s="506">
        <v>243</v>
      </c>
      <c r="H10" s="506">
        <v>278</v>
      </c>
      <c r="I10" s="506">
        <v>225</v>
      </c>
      <c r="J10" s="506">
        <v>237</v>
      </c>
      <c r="K10" s="506">
        <v>282</v>
      </c>
      <c r="L10" s="506">
        <v>385</v>
      </c>
      <c r="M10" s="506">
        <v>190</v>
      </c>
      <c r="N10" s="506">
        <v>194</v>
      </c>
      <c r="O10" s="506">
        <f t="shared" ref="O10:O28" si="0">SUM(C10,E10,G10,I10,K10,M10)</f>
        <v>1521</v>
      </c>
      <c r="P10" s="506">
        <f t="shared" ref="P10:P28" si="1">SUM(D10,F10,H10,J10,L10,N10)</f>
        <v>1784</v>
      </c>
      <c r="Q10" s="506">
        <f t="shared" ref="Q10:Q28" si="2">SUM(O10:P10)</f>
        <v>3305</v>
      </c>
      <c r="R10" s="1111" t="s">
        <v>302</v>
      </c>
      <c r="S10" s="1111"/>
    </row>
    <row r="11" spans="1:24" ht="18.95" customHeight="1">
      <c r="A11" s="1068" t="s">
        <v>54</v>
      </c>
      <c r="B11" s="1068"/>
      <c r="C11" s="506">
        <v>308</v>
      </c>
      <c r="D11" s="506">
        <v>269</v>
      </c>
      <c r="E11" s="506">
        <v>169</v>
      </c>
      <c r="F11" s="506">
        <v>139</v>
      </c>
      <c r="G11" s="506">
        <v>158</v>
      </c>
      <c r="H11" s="506">
        <v>125</v>
      </c>
      <c r="I11" s="506">
        <v>186</v>
      </c>
      <c r="J11" s="506">
        <v>199</v>
      </c>
      <c r="K11" s="506">
        <v>321</v>
      </c>
      <c r="L11" s="506">
        <v>308</v>
      </c>
      <c r="M11" s="506">
        <v>151</v>
      </c>
      <c r="N11" s="506">
        <v>165</v>
      </c>
      <c r="O11" s="506">
        <f t="shared" si="0"/>
        <v>1293</v>
      </c>
      <c r="P11" s="506">
        <f t="shared" si="1"/>
        <v>1205</v>
      </c>
      <c r="Q11" s="506">
        <f t="shared" si="2"/>
        <v>2498</v>
      </c>
      <c r="R11" s="1056" t="s">
        <v>184</v>
      </c>
      <c r="S11" s="1056"/>
    </row>
    <row r="12" spans="1:24" ht="18.95" customHeight="1">
      <c r="A12" s="1068" t="s">
        <v>55</v>
      </c>
      <c r="B12" s="1068"/>
      <c r="C12" s="506">
        <v>117</v>
      </c>
      <c r="D12" s="506">
        <v>92</v>
      </c>
      <c r="E12" s="506">
        <v>72</v>
      </c>
      <c r="F12" s="506">
        <v>69</v>
      </c>
      <c r="G12" s="506">
        <v>80</v>
      </c>
      <c r="H12" s="506">
        <v>71</v>
      </c>
      <c r="I12" s="506">
        <v>100</v>
      </c>
      <c r="J12" s="506">
        <v>71</v>
      </c>
      <c r="K12" s="506">
        <v>229</v>
      </c>
      <c r="L12" s="506">
        <v>235</v>
      </c>
      <c r="M12" s="506">
        <v>86</v>
      </c>
      <c r="N12" s="506">
        <v>122</v>
      </c>
      <c r="O12" s="506">
        <f t="shared" si="0"/>
        <v>684</v>
      </c>
      <c r="P12" s="506">
        <f t="shared" si="1"/>
        <v>660</v>
      </c>
      <c r="Q12" s="506">
        <f t="shared" si="2"/>
        <v>1344</v>
      </c>
      <c r="R12" s="1056" t="s">
        <v>185</v>
      </c>
      <c r="S12" s="1056"/>
    </row>
    <row r="13" spans="1:24" ht="18.95" customHeight="1">
      <c r="A13" s="1153" t="s">
        <v>295</v>
      </c>
      <c r="B13" s="506" t="s">
        <v>262</v>
      </c>
      <c r="C13" s="506">
        <v>474</v>
      </c>
      <c r="D13" s="506">
        <v>356</v>
      </c>
      <c r="E13" s="506">
        <v>300</v>
      </c>
      <c r="F13" s="506">
        <v>259</v>
      </c>
      <c r="G13" s="506">
        <v>276</v>
      </c>
      <c r="H13" s="506">
        <v>242</v>
      </c>
      <c r="I13" s="506">
        <v>300</v>
      </c>
      <c r="J13" s="506">
        <v>259</v>
      </c>
      <c r="K13" s="506">
        <v>645</v>
      </c>
      <c r="L13" s="506">
        <v>568</v>
      </c>
      <c r="M13" s="506">
        <v>344</v>
      </c>
      <c r="N13" s="506">
        <v>243</v>
      </c>
      <c r="O13" s="506">
        <f t="shared" si="0"/>
        <v>2339</v>
      </c>
      <c r="P13" s="506">
        <f t="shared" si="1"/>
        <v>1927</v>
      </c>
      <c r="Q13" s="506">
        <f t="shared" si="2"/>
        <v>4266</v>
      </c>
      <c r="R13" s="597" t="s">
        <v>306</v>
      </c>
      <c r="S13" s="1169" t="s">
        <v>173</v>
      </c>
    </row>
    <row r="14" spans="1:24" ht="18.95" customHeight="1">
      <c r="A14" s="1153"/>
      <c r="B14" s="506" t="s">
        <v>263</v>
      </c>
      <c r="C14" s="506">
        <v>1091</v>
      </c>
      <c r="D14" s="506">
        <v>1135</v>
      </c>
      <c r="E14" s="506">
        <v>805</v>
      </c>
      <c r="F14" s="506">
        <v>865</v>
      </c>
      <c r="G14" s="506">
        <v>778</v>
      </c>
      <c r="H14" s="506">
        <v>800</v>
      </c>
      <c r="I14" s="506">
        <v>957</v>
      </c>
      <c r="J14" s="506">
        <v>886</v>
      </c>
      <c r="K14" s="506">
        <v>1610</v>
      </c>
      <c r="L14" s="506">
        <v>1710</v>
      </c>
      <c r="M14" s="506">
        <v>783</v>
      </c>
      <c r="N14" s="506">
        <v>781</v>
      </c>
      <c r="O14" s="506">
        <f t="shared" si="0"/>
        <v>6024</v>
      </c>
      <c r="P14" s="506">
        <f t="shared" si="1"/>
        <v>6177</v>
      </c>
      <c r="Q14" s="506">
        <f t="shared" si="2"/>
        <v>12201</v>
      </c>
      <c r="R14" s="597" t="s">
        <v>307</v>
      </c>
      <c r="S14" s="1169"/>
    </row>
    <row r="15" spans="1:24" ht="18.95" customHeight="1">
      <c r="A15" s="1153"/>
      <c r="B15" s="506" t="s">
        <v>264</v>
      </c>
      <c r="C15" s="506">
        <v>495</v>
      </c>
      <c r="D15" s="506">
        <v>319</v>
      </c>
      <c r="E15" s="506">
        <v>287</v>
      </c>
      <c r="F15" s="506">
        <v>216</v>
      </c>
      <c r="G15" s="506">
        <v>239</v>
      </c>
      <c r="H15" s="506">
        <v>205</v>
      </c>
      <c r="I15" s="506">
        <v>335</v>
      </c>
      <c r="J15" s="506">
        <v>309</v>
      </c>
      <c r="K15" s="506">
        <v>809</v>
      </c>
      <c r="L15" s="506">
        <v>657</v>
      </c>
      <c r="M15" s="506">
        <v>317</v>
      </c>
      <c r="N15" s="506">
        <v>431</v>
      </c>
      <c r="O15" s="506">
        <f t="shared" si="0"/>
        <v>2482</v>
      </c>
      <c r="P15" s="506">
        <f t="shared" si="1"/>
        <v>2137</v>
      </c>
      <c r="Q15" s="506">
        <f t="shared" si="2"/>
        <v>4619</v>
      </c>
      <c r="R15" s="597" t="s">
        <v>308</v>
      </c>
      <c r="S15" s="1169"/>
    </row>
    <row r="16" spans="1:24" ht="18.95" customHeight="1">
      <c r="A16" s="1153"/>
      <c r="B16" s="506" t="s">
        <v>752</v>
      </c>
      <c r="C16" s="506">
        <v>273</v>
      </c>
      <c r="D16" s="506">
        <v>391</v>
      </c>
      <c r="E16" s="506">
        <v>170</v>
      </c>
      <c r="F16" s="506">
        <v>261</v>
      </c>
      <c r="G16" s="506">
        <v>144</v>
      </c>
      <c r="H16" s="506">
        <v>315</v>
      </c>
      <c r="I16" s="506">
        <v>169</v>
      </c>
      <c r="J16" s="506">
        <v>326</v>
      </c>
      <c r="K16" s="506">
        <v>320</v>
      </c>
      <c r="L16" s="506">
        <v>431</v>
      </c>
      <c r="M16" s="506">
        <v>140</v>
      </c>
      <c r="N16" s="506">
        <v>287</v>
      </c>
      <c r="O16" s="506">
        <f t="shared" si="0"/>
        <v>1216</v>
      </c>
      <c r="P16" s="506">
        <f t="shared" si="1"/>
        <v>2011</v>
      </c>
      <c r="Q16" s="506">
        <f t="shared" si="2"/>
        <v>3227</v>
      </c>
      <c r="R16" s="597" t="s">
        <v>309</v>
      </c>
      <c r="S16" s="1169"/>
    </row>
    <row r="17" spans="1:19" ht="18.95" customHeight="1">
      <c r="A17" s="1153"/>
      <c r="B17" s="506" t="s">
        <v>753</v>
      </c>
      <c r="C17" s="506">
        <v>535</v>
      </c>
      <c r="D17" s="506">
        <v>361</v>
      </c>
      <c r="E17" s="506">
        <v>398</v>
      </c>
      <c r="F17" s="506">
        <v>257</v>
      </c>
      <c r="G17" s="506">
        <v>381</v>
      </c>
      <c r="H17" s="506">
        <v>290</v>
      </c>
      <c r="I17" s="506">
        <v>423</v>
      </c>
      <c r="J17" s="506">
        <v>395</v>
      </c>
      <c r="K17" s="506">
        <v>895</v>
      </c>
      <c r="L17" s="506">
        <v>903</v>
      </c>
      <c r="M17" s="506">
        <v>597</v>
      </c>
      <c r="N17" s="506">
        <v>512</v>
      </c>
      <c r="O17" s="506">
        <f t="shared" si="0"/>
        <v>3229</v>
      </c>
      <c r="P17" s="506">
        <f t="shared" si="1"/>
        <v>2718</v>
      </c>
      <c r="Q17" s="506">
        <f t="shared" si="2"/>
        <v>5947</v>
      </c>
      <c r="R17" s="597" t="s">
        <v>310</v>
      </c>
      <c r="S17" s="1169"/>
    </row>
    <row r="18" spans="1:19" ht="18.95" customHeight="1">
      <c r="A18" s="1153"/>
      <c r="B18" s="506" t="s">
        <v>754</v>
      </c>
      <c r="C18" s="506">
        <v>324</v>
      </c>
      <c r="D18" s="506">
        <v>272</v>
      </c>
      <c r="E18" s="506">
        <v>209</v>
      </c>
      <c r="F18" s="506">
        <v>168</v>
      </c>
      <c r="G18" s="506">
        <v>224</v>
      </c>
      <c r="H18" s="506">
        <v>241</v>
      </c>
      <c r="I18" s="506">
        <v>336</v>
      </c>
      <c r="J18" s="506">
        <v>280</v>
      </c>
      <c r="K18" s="506">
        <v>544</v>
      </c>
      <c r="L18" s="506">
        <v>564</v>
      </c>
      <c r="M18" s="506">
        <v>246</v>
      </c>
      <c r="N18" s="506">
        <v>344</v>
      </c>
      <c r="O18" s="506">
        <f t="shared" si="0"/>
        <v>1883</v>
      </c>
      <c r="P18" s="506">
        <f t="shared" si="1"/>
        <v>1869</v>
      </c>
      <c r="Q18" s="506">
        <f t="shared" si="2"/>
        <v>3752</v>
      </c>
      <c r="R18" s="597" t="s">
        <v>311</v>
      </c>
      <c r="S18" s="1169"/>
    </row>
    <row r="19" spans="1:19" ht="18.95" customHeight="1">
      <c r="A19" s="140" t="s">
        <v>63</v>
      </c>
      <c r="B19" s="140"/>
      <c r="C19" s="506">
        <v>826</v>
      </c>
      <c r="D19" s="506">
        <v>1047</v>
      </c>
      <c r="E19" s="506">
        <v>621</v>
      </c>
      <c r="F19" s="506">
        <v>609</v>
      </c>
      <c r="G19" s="506">
        <v>471</v>
      </c>
      <c r="H19" s="506">
        <v>510</v>
      </c>
      <c r="I19" s="506">
        <v>437</v>
      </c>
      <c r="J19" s="506">
        <v>442</v>
      </c>
      <c r="K19" s="506">
        <v>554</v>
      </c>
      <c r="L19" s="506">
        <v>562</v>
      </c>
      <c r="M19" s="506">
        <v>411</v>
      </c>
      <c r="N19" s="506">
        <v>475</v>
      </c>
      <c r="O19" s="506">
        <f t="shared" si="0"/>
        <v>3320</v>
      </c>
      <c r="P19" s="506">
        <f t="shared" si="1"/>
        <v>3645</v>
      </c>
      <c r="Q19" s="506">
        <f t="shared" si="2"/>
        <v>6965</v>
      </c>
      <c r="R19" s="1056" t="s">
        <v>297</v>
      </c>
      <c r="S19" s="1056"/>
    </row>
    <row r="20" spans="1:19" ht="18.95" customHeight="1">
      <c r="A20" s="1068" t="s">
        <v>64</v>
      </c>
      <c r="B20" s="1068"/>
      <c r="C20" s="506">
        <v>1281</v>
      </c>
      <c r="D20" s="506">
        <v>1236</v>
      </c>
      <c r="E20" s="506">
        <v>1316</v>
      </c>
      <c r="F20" s="506">
        <v>1200</v>
      </c>
      <c r="G20" s="506">
        <v>1312</v>
      </c>
      <c r="H20" s="506">
        <v>1374</v>
      </c>
      <c r="I20" s="506">
        <v>1548</v>
      </c>
      <c r="J20" s="506">
        <v>1877</v>
      </c>
      <c r="K20" s="506">
        <v>2083</v>
      </c>
      <c r="L20" s="506">
        <v>2853</v>
      </c>
      <c r="M20" s="506">
        <v>615</v>
      </c>
      <c r="N20" s="506">
        <v>769</v>
      </c>
      <c r="O20" s="506">
        <f t="shared" si="0"/>
        <v>8155</v>
      </c>
      <c r="P20" s="506">
        <f t="shared" si="1"/>
        <v>9309</v>
      </c>
      <c r="Q20" s="506">
        <f t="shared" si="2"/>
        <v>17464</v>
      </c>
      <c r="R20" s="1056" t="s">
        <v>186</v>
      </c>
      <c r="S20" s="1056"/>
    </row>
    <row r="21" spans="1:19" ht="18.95" customHeight="1">
      <c r="A21" s="1068" t="s">
        <v>65</v>
      </c>
      <c r="B21" s="1068"/>
      <c r="C21" s="506">
        <v>538</v>
      </c>
      <c r="D21" s="506">
        <v>431</v>
      </c>
      <c r="E21" s="506">
        <v>362</v>
      </c>
      <c r="F21" s="506">
        <v>312</v>
      </c>
      <c r="G21" s="506">
        <v>412</v>
      </c>
      <c r="H21" s="506">
        <v>362</v>
      </c>
      <c r="I21" s="506">
        <v>583</v>
      </c>
      <c r="J21" s="506">
        <v>563</v>
      </c>
      <c r="K21" s="506">
        <v>1128</v>
      </c>
      <c r="L21" s="506">
        <v>1330</v>
      </c>
      <c r="M21" s="506">
        <v>567</v>
      </c>
      <c r="N21" s="506">
        <v>673</v>
      </c>
      <c r="O21" s="506">
        <f t="shared" si="0"/>
        <v>3590</v>
      </c>
      <c r="P21" s="506">
        <f t="shared" si="1"/>
        <v>3671</v>
      </c>
      <c r="Q21" s="506">
        <f t="shared" si="2"/>
        <v>7261</v>
      </c>
      <c r="R21" s="1056" t="s">
        <v>187</v>
      </c>
      <c r="S21" s="1056"/>
    </row>
    <row r="22" spans="1:19" ht="18.95" customHeight="1">
      <c r="A22" s="1068" t="s">
        <v>66</v>
      </c>
      <c r="B22" s="1068"/>
      <c r="C22" s="506">
        <v>797</v>
      </c>
      <c r="D22" s="506">
        <v>506</v>
      </c>
      <c r="E22" s="506">
        <v>425</v>
      </c>
      <c r="F22" s="506">
        <v>246</v>
      </c>
      <c r="G22" s="506">
        <v>445</v>
      </c>
      <c r="H22" s="506">
        <v>277</v>
      </c>
      <c r="I22" s="506">
        <v>543</v>
      </c>
      <c r="J22" s="506">
        <v>393</v>
      </c>
      <c r="K22" s="506">
        <v>951</v>
      </c>
      <c r="L22" s="506">
        <v>786</v>
      </c>
      <c r="M22" s="506">
        <v>526</v>
      </c>
      <c r="N22" s="506">
        <v>504</v>
      </c>
      <c r="O22" s="506">
        <f t="shared" si="0"/>
        <v>3687</v>
      </c>
      <c r="P22" s="506">
        <f t="shared" si="1"/>
        <v>2712</v>
      </c>
      <c r="Q22" s="506">
        <f t="shared" si="2"/>
        <v>6399</v>
      </c>
      <c r="R22" s="1056" t="s">
        <v>303</v>
      </c>
      <c r="S22" s="1056"/>
    </row>
    <row r="23" spans="1:19" ht="18.95" customHeight="1">
      <c r="A23" s="1068" t="s">
        <v>134</v>
      </c>
      <c r="B23" s="1068"/>
      <c r="C23" s="506">
        <v>356</v>
      </c>
      <c r="D23" s="506">
        <v>254</v>
      </c>
      <c r="E23" s="506">
        <v>226</v>
      </c>
      <c r="F23" s="506">
        <v>175</v>
      </c>
      <c r="G23" s="506">
        <v>239</v>
      </c>
      <c r="H23" s="506">
        <v>183</v>
      </c>
      <c r="I23" s="506">
        <v>353</v>
      </c>
      <c r="J23" s="506">
        <v>282</v>
      </c>
      <c r="K23" s="506">
        <v>533</v>
      </c>
      <c r="L23" s="506">
        <v>534</v>
      </c>
      <c r="M23" s="506">
        <v>226</v>
      </c>
      <c r="N23" s="506">
        <v>219</v>
      </c>
      <c r="O23" s="506">
        <f t="shared" si="0"/>
        <v>1933</v>
      </c>
      <c r="P23" s="506">
        <f t="shared" si="1"/>
        <v>1647</v>
      </c>
      <c r="Q23" s="506">
        <f t="shared" si="2"/>
        <v>3580</v>
      </c>
      <c r="R23" s="1056" t="s">
        <v>304</v>
      </c>
      <c r="S23" s="1056"/>
    </row>
    <row r="24" spans="1:19" ht="18.95" customHeight="1">
      <c r="A24" s="1068" t="s">
        <v>68</v>
      </c>
      <c r="B24" s="1068"/>
      <c r="C24" s="506">
        <v>199</v>
      </c>
      <c r="D24" s="506">
        <v>129</v>
      </c>
      <c r="E24" s="506">
        <v>127</v>
      </c>
      <c r="F24" s="506">
        <v>111</v>
      </c>
      <c r="G24" s="506">
        <v>145</v>
      </c>
      <c r="H24" s="506">
        <v>157</v>
      </c>
      <c r="I24" s="506">
        <v>241</v>
      </c>
      <c r="J24" s="506">
        <v>301</v>
      </c>
      <c r="K24" s="506">
        <v>458</v>
      </c>
      <c r="L24" s="506">
        <v>492</v>
      </c>
      <c r="M24" s="506">
        <v>161</v>
      </c>
      <c r="N24" s="506">
        <v>262</v>
      </c>
      <c r="O24" s="506">
        <f t="shared" si="0"/>
        <v>1331</v>
      </c>
      <c r="P24" s="506">
        <f t="shared" si="1"/>
        <v>1452</v>
      </c>
      <c r="Q24" s="506">
        <f t="shared" si="2"/>
        <v>2783</v>
      </c>
      <c r="R24" s="1056" t="s">
        <v>305</v>
      </c>
      <c r="S24" s="1056"/>
    </row>
    <row r="25" spans="1:19" ht="18.95" customHeight="1">
      <c r="A25" s="1068" t="s">
        <v>69</v>
      </c>
      <c r="B25" s="1068"/>
      <c r="C25" s="506">
        <v>506</v>
      </c>
      <c r="D25" s="506">
        <v>444</v>
      </c>
      <c r="E25" s="506">
        <v>282</v>
      </c>
      <c r="F25" s="506">
        <v>250</v>
      </c>
      <c r="G25" s="506">
        <v>291</v>
      </c>
      <c r="H25" s="506">
        <v>293</v>
      </c>
      <c r="I25" s="506">
        <v>354</v>
      </c>
      <c r="J25" s="506">
        <v>459</v>
      </c>
      <c r="K25" s="506">
        <v>787</v>
      </c>
      <c r="L25" s="506">
        <v>1020</v>
      </c>
      <c r="M25" s="506">
        <v>226</v>
      </c>
      <c r="N25" s="506">
        <v>272</v>
      </c>
      <c r="O25" s="506">
        <f t="shared" si="0"/>
        <v>2446</v>
      </c>
      <c r="P25" s="506">
        <f t="shared" si="1"/>
        <v>2738</v>
      </c>
      <c r="Q25" s="506">
        <f t="shared" si="2"/>
        <v>5184</v>
      </c>
      <c r="R25" s="1056" t="s">
        <v>191</v>
      </c>
      <c r="S25" s="1056"/>
    </row>
    <row r="26" spans="1:19" ht="18.95" customHeight="1">
      <c r="A26" s="1068" t="s">
        <v>70</v>
      </c>
      <c r="B26" s="1068"/>
      <c r="C26" s="506">
        <v>772</v>
      </c>
      <c r="D26" s="506">
        <v>754</v>
      </c>
      <c r="E26" s="506">
        <v>516</v>
      </c>
      <c r="F26" s="506">
        <v>537</v>
      </c>
      <c r="G26" s="506">
        <v>460</v>
      </c>
      <c r="H26" s="506">
        <v>476</v>
      </c>
      <c r="I26" s="506">
        <v>609</v>
      </c>
      <c r="J26" s="506">
        <v>664</v>
      </c>
      <c r="K26" s="506">
        <v>916</v>
      </c>
      <c r="L26" s="506">
        <v>1156</v>
      </c>
      <c r="M26" s="506">
        <v>420</v>
      </c>
      <c r="N26" s="506">
        <v>506</v>
      </c>
      <c r="O26" s="506">
        <f t="shared" si="0"/>
        <v>3693</v>
      </c>
      <c r="P26" s="506">
        <f t="shared" si="1"/>
        <v>4093</v>
      </c>
      <c r="Q26" s="506">
        <f t="shared" si="2"/>
        <v>7786</v>
      </c>
      <c r="R26" s="1056" t="s">
        <v>192</v>
      </c>
      <c r="S26" s="1056"/>
    </row>
    <row r="27" spans="1:19" ht="18.95" customHeight="1">
      <c r="A27" s="1068" t="s">
        <v>71</v>
      </c>
      <c r="B27" s="1068"/>
      <c r="C27" s="506">
        <v>488</v>
      </c>
      <c r="D27" s="506">
        <v>373</v>
      </c>
      <c r="E27" s="506">
        <v>296</v>
      </c>
      <c r="F27" s="506">
        <v>326</v>
      </c>
      <c r="G27" s="506">
        <v>301</v>
      </c>
      <c r="H27" s="506">
        <v>272</v>
      </c>
      <c r="I27" s="506">
        <v>361</v>
      </c>
      <c r="J27" s="506">
        <v>336</v>
      </c>
      <c r="K27" s="506">
        <v>535</v>
      </c>
      <c r="L27" s="506">
        <v>542</v>
      </c>
      <c r="M27" s="506">
        <v>96</v>
      </c>
      <c r="N27" s="506">
        <v>141</v>
      </c>
      <c r="O27" s="506">
        <f t="shared" si="0"/>
        <v>2077</v>
      </c>
      <c r="P27" s="506">
        <f t="shared" si="1"/>
        <v>1990</v>
      </c>
      <c r="Q27" s="506">
        <f t="shared" si="2"/>
        <v>4067</v>
      </c>
      <c r="R27" s="1056" t="s">
        <v>193</v>
      </c>
      <c r="S27" s="1056"/>
    </row>
    <row r="28" spans="1:19" ht="18.95" customHeight="1" thickBot="1">
      <c r="A28" s="1168" t="s">
        <v>72</v>
      </c>
      <c r="B28" s="1168"/>
      <c r="C28" s="509">
        <v>1139</v>
      </c>
      <c r="D28" s="509">
        <v>817</v>
      </c>
      <c r="E28" s="509">
        <v>611</v>
      </c>
      <c r="F28" s="509">
        <v>504</v>
      </c>
      <c r="G28" s="509">
        <v>643</v>
      </c>
      <c r="H28" s="509">
        <v>507</v>
      </c>
      <c r="I28" s="509">
        <v>866</v>
      </c>
      <c r="J28" s="509">
        <v>699</v>
      </c>
      <c r="K28" s="509">
        <v>1733</v>
      </c>
      <c r="L28" s="509">
        <v>1377</v>
      </c>
      <c r="M28" s="509">
        <v>650</v>
      </c>
      <c r="N28" s="509">
        <v>539</v>
      </c>
      <c r="O28" s="509">
        <f t="shared" si="0"/>
        <v>5642</v>
      </c>
      <c r="P28" s="509">
        <f t="shared" si="1"/>
        <v>4443</v>
      </c>
      <c r="Q28" s="509">
        <f t="shared" si="2"/>
        <v>10085</v>
      </c>
      <c r="R28" s="1062" t="s">
        <v>298</v>
      </c>
      <c r="S28" s="1062"/>
    </row>
    <row r="29" spans="1:19" ht="18.95" customHeight="1" thickBot="1">
      <c r="A29" s="1076" t="s">
        <v>32</v>
      </c>
      <c r="B29" s="1076"/>
      <c r="C29" s="403">
        <f>SUM(C9:C28)</f>
        <v>12611</v>
      </c>
      <c r="D29" s="403">
        <f t="shared" ref="D29:Q29" si="3">SUM(D9:D28)</f>
        <v>10945</v>
      </c>
      <c r="E29" s="403">
        <f t="shared" si="3"/>
        <v>8623</v>
      </c>
      <c r="F29" s="403">
        <f t="shared" si="3"/>
        <v>7810</v>
      </c>
      <c r="G29" s="403">
        <f t="shared" si="3"/>
        <v>8131</v>
      </c>
      <c r="H29" s="403">
        <f t="shared" si="3"/>
        <v>7861</v>
      </c>
      <c r="I29" s="403">
        <f t="shared" si="3"/>
        <v>9826</v>
      </c>
      <c r="J29" s="403">
        <f t="shared" si="3"/>
        <v>9851</v>
      </c>
      <c r="K29" s="403">
        <f t="shared" si="3"/>
        <v>16718</v>
      </c>
      <c r="L29" s="403">
        <f t="shared" si="3"/>
        <v>17873</v>
      </c>
      <c r="M29" s="403">
        <f t="shared" si="3"/>
        <v>8652</v>
      </c>
      <c r="N29" s="403">
        <f t="shared" si="3"/>
        <v>8990</v>
      </c>
      <c r="O29" s="403">
        <f t="shared" si="3"/>
        <v>64561</v>
      </c>
      <c r="P29" s="403">
        <f t="shared" si="3"/>
        <v>63330</v>
      </c>
      <c r="Q29" s="403">
        <f t="shared" si="3"/>
        <v>127891</v>
      </c>
      <c r="R29" s="1167" t="s">
        <v>175</v>
      </c>
      <c r="S29" s="1167"/>
    </row>
    <row r="30" spans="1:19" ht="13.5" thickTop="1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</row>
    <row r="31" spans="1:19">
      <c r="P31" s="134"/>
    </row>
    <row r="112" spans="3:15"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</row>
    <row r="113" spans="3:15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</sheetData>
  <mergeCells count="51">
    <mergeCell ref="A2:S2"/>
    <mergeCell ref="A3:S3"/>
    <mergeCell ref="A4:B4"/>
    <mergeCell ref="R4:S4"/>
    <mergeCell ref="A5:B8"/>
    <mergeCell ref="C5:D5"/>
    <mergeCell ref="E5:F5"/>
    <mergeCell ref="G5:H5"/>
    <mergeCell ref="I5:J5"/>
    <mergeCell ref="K5:L5"/>
    <mergeCell ref="R5:S8"/>
    <mergeCell ref="C6:D6"/>
    <mergeCell ref="E6:F6"/>
    <mergeCell ref="G6:H6"/>
    <mergeCell ref="I6:J6"/>
    <mergeCell ref="K6:L6"/>
    <mergeCell ref="M5:N5"/>
    <mergeCell ref="O5:Q5"/>
    <mergeCell ref="A13:A18"/>
    <mergeCell ref="A20:B20"/>
    <mergeCell ref="R20:S20"/>
    <mergeCell ref="M6:N6"/>
    <mergeCell ref="O6:Q6"/>
    <mergeCell ref="A10:B10"/>
    <mergeCell ref="A11:B11"/>
    <mergeCell ref="A12:B12"/>
    <mergeCell ref="R9:S9"/>
    <mergeCell ref="A9:B9"/>
    <mergeCell ref="R10:S10"/>
    <mergeCell ref="R11:S11"/>
    <mergeCell ref="R12:S12"/>
    <mergeCell ref="A21:B21"/>
    <mergeCell ref="R21:S21"/>
    <mergeCell ref="R19:S19"/>
    <mergeCell ref="S13:S18"/>
    <mergeCell ref="A22:B22"/>
    <mergeCell ref="R22:S22"/>
    <mergeCell ref="A23:B23"/>
    <mergeCell ref="R23:S23"/>
    <mergeCell ref="A24:B24"/>
    <mergeCell ref="R24:S24"/>
    <mergeCell ref="A28:B28"/>
    <mergeCell ref="R28:S28"/>
    <mergeCell ref="A29:B29"/>
    <mergeCell ref="R29:S29"/>
    <mergeCell ref="A25:B25"/>
    <mergeCell ref="R25:S25"/>
    <mergeCell ref="A26:B26"/>
    <mergeCell ref="R26:S26"/>
    <mergeCell ref="A27:B27"/>
    <mergeCell ref="R27:S27"/>
  </mergeCells>
  <printOptions horizontalCentered="1"/>
  <pageMargins left="1" right="1" top="1" bottom="1" header="1" footer="1"/>
  <pageSetup paperSize="9" scale="80" firstPageNumber="25" orientation="landscape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2060"/>
  </sheetPr>
  <dimension ref="A1:Z29"/>
  <sheetViews>
    <sheetView rightToLeft="1" view="pageBreakPreview" zoomScale="75" zoomScaleSheetLayoutView="75" workbookViewId="0">
      <selection activeCell="C6" sqref="C6:Q7"/>
    </sheetView>
  </sheetViews>
  <sheetFormatPr defaultRowHeight="12.75"/>
  <cols>
    <col min="1" max="1" width="4" style="91" customWidth="1"/>
    <col min="2" max="2" width="9.5703125" style="91" customWidth="1"/>
    <col min="3" max="3" width="9.140625" style="91" customWidth="1"/>
    <col min="4" max="4" width="8.85546875" style="91" customWidth="1"/>
    <col min="5" max="5" width="9" style="91" customWidth="1"/>
    <col min="6" max="6" width="9.42578125" style="91" customWidth="1"/>
    <col min="7" max="7" width="9" style="91" customWidth="1"/>
    <col min="8" max="8" width="10.140625" style="91" customWidth="1"/>
    <col min="9" max="9" width="9.5703125" style="91" customWidth="1"/>
    <col min="10" max="11" width="9.42578125" style="91" customWidth="1"/>
    <col min="12" max="12" width="8.85546875" style="91" customWidth="1"/>
    <col min="13" max="14" width="9" style="91" customWidth="1"/>
    <col min="15" max="15" width="10.5703125" style="91" customWidth="1"/>
    <col min="16" max="16" width="10.85546875" style="91" customWidth="1"/>
    <col min="17" max="17" width="11.7109375" style="91" customWidth="1"/>
    <col min="18" max="18" width="14.42578125" style="91" customWidth="1"/>
    <col min="19" max="19" width="4.7109375" style="91" customWidth="1"/>
    <col min="20" max="16384" width="9.140625" style="91"/>
  </cols>
  <sheetData>
    <row r="1" spans="1:26" ht="24.75" customHeight="1">
      <c r="A1" s="1138" t="s">
        <v>746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46"/>
      <c r="U1" s="146"/>
      <c r="V1" s="146"/>
      <c r="W1" s="146"/>
      <c r="X1" s="146"/>
      <c r="Y1" s="146"/>
      <c r="Z1" s="146"/>
    </row>
    <row r="2" spans="1:26" ht="33.75" customHeight="1">
      <c r="A2" s="1099" t="s">
        <v>747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46"/>
      <c r="U2" s="146"/>
      <c r="V2" s="146"/>
      <c r="W2" s="146"/>
      <c r="X2" s="146"/>
      <c r="Y2" s="146"/>
      <c r="Z2" s="146"/>
    </row>
    <row r="3" spans="1:26" ht="22.5" customHeight="1" thickBot="1">
      <c r="A3" s="1100" t="s">
        <v>1056</v>
      </c>
      <c r="B3" s="1100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7"/>
      <c r="Q3" s="136"/>
      <c r="R3" s="1116" t="s">
        <v>968</v>
      </c>
      <c r="S3" s="1116"/>
      <c r="T3" s="146"/>
      <c r="U3" s="146"/>
      <c r="V3" s="146"/>
      <c r="W3" s="146"/>
      <c r="X3" s="146"/>
      <c r="Y3" s="146"/>
      <c r="Z3" s="146"/>
    </row>
    <row r="4" spans="1:26" ht="18.95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2" t="s">
        <v>174</v>
      </c>
      <c r="S4" s="1072"/>
      <c r="T4" s="146"/>
      <c r="U4" s="146"/>
      <c r="V4" s="146"/>
      <c r="W4" s="146"/>
      <c r="X4" s="146"/>
      <c r="Y4" s="146"/>
      <c r="Z4" s="146"/>
    </row>
    <row r="5" spans="1:26" ht="18.9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4" t="s">
        <v>244</v>
      </c>
      <c r="L5" s="1094"/>
      <c r="M5" s="1094" t="s">
        <v>251</v>
      </c>
      <c r="N5" s="1094"/>
      <c r="O5" s="526"/>
      <c r="P5" s="526" t="s">
        <v>175</v>
      </c>
      <c r="Q5" s="138"/>
      <c r="R5" s="1092"/>
      <c r="S5" s="1092"/>
      <c r="T5" s="146"/>
      <c r="U5" s="146"/>
      <c r="V5" s="146"/>
      <c r="W5" s="146"/>
      <c r="X5" s="146"/>
      <c r="Y5" s="146"/>
      <c r="Z5" s="146"/>
    </row>
    <row r="6" spans="1:26" ht="18.9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2"/>
      <c r="S6" s="1092"/>
    </row>
    <row r="7" spans="1:26" ht="18.9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2"/>
      <c r="S7" s="1092"/>
    </row>
    <row r="8" spans="1:26" ht="20.100000000000001" customHeight="1">
      <c r="A8" s="456" t="s">
        <v>52</v>
      </c>
      <c r="B8" s="456"/>
      <c r="C8" s="507">
        <v>47716</v>
      </c>
      <c r="D8" s="507">
        <v>45662</v>
      </c>
      <c r="E8" s="507">
        <v>40895</v>
      </c>
      <c r="F8" s="507">
        <v>39158</v>
      </c>
      <c r="G8" s="507">
        <v>29825</v>
      </c>
      <c r="H8" s="507">
        <v>27153</v>
      </c>
      <c r="I8" s="507">
        <v>28312</v>
      </c>
      <c r="J8" s="507">
        <v>25242</v>
      </c>
      <c r="K8" s="507">
        <v>22702</v>
      </c>
      <c r="L8" s="507">
        <v>20250</v>
      </c>
      <c r="M8" s="507">
        <v>22137</v>
      </c>
      <c r="N8" s="507">
        <v>18640</v>
      </c>
      <c r="O8" s="507">
        <f>SUM(C8,E8,G8,I8,K8,M8)</f>
        <v>191587</v>
      </c>
      <c r="P8" s="507">
        <f>SUM(D8,F8,H8,J8,L8,N8)</f>
        <v>176105</v>
      </c>
      <c r="Q8" s="507">
        <f>SUM(O8:P8)</f>
        <v>367692</v>
      </c>
      <c r="R8" s="1177" t="s">
        <v>671</v>
      </c>
      <c r="S8" s="1177"/>
    </row>
    <row r="9" spans="1:26" ht="20.100000000000001" customHeight="1">
      <c r="A9" s="1068" t="s">
        <v>53</v>
      </c>
      <c r="B9" s="1068"/>
      <c r="C9" s="78">
        <v>37496</v>
      </c>
      <c r="D9" s="78">
        <v>37067</v>
      </c>
      <c r="E9" s="78">
        <v>36213</v>
      </c>
      <c r="F9" s="78">
        <v>26340</v>
      </c>
      <c r="G9" s="78">
        <v>34068</v>
      </c>
      <c r="H9" s="78">
        <v>33006</v>
      </c>
      <c r="I9" s="78">
        <v>19645</v>
      </c>
      <c r="J9" s="78">
        <v>17712</v>
      </c>
      <c r="K9" s="78">
        <v>18070</v>
      </c>
      <c r="L9" s="78">
        <v>16845</v>
      </c>
      <c r="M9" s="78">
        <v>16566</v>
      </c>
      <c r="N9" s="78">
        <v>14952</v>
      </c>
      <c r="O9" s="506">
        <f t="shared" ref="O9:O27" si="0">SUM(C9,E9,G9,I9,K9,M9)</f>
        <v>162058</v>
      </c>
      <c r="P9" s="506">
        <f t="shared" ref="P9:P27" si="1">SUM(D9,F9,H9,J9,L9,N9)</f>
        <v>145922</v>
      </c>
      <c r="Q9" s="506">
        <f t="shared" ref="Q9:Q27" si="2">SUM(O9:P9)</f>
        <v>307980</v>
      </c>
      <c r="R9" s="1091" t="s">
        <v>302</v>
      </c>
      <c r="S9" s="1091"/>
    </row>
    <row r="10" spans="1:26" ht="20.100000000000001" customHeight="1">
      <c r="A10" s="1068" t="s">
        <v>54</v>
      </c>
      <c r="B10" s="1068"/>
      <c r="C10" s="78">
        <v>21971</v>
      </c>
      <c r="D10" s="78">
        <v>21638</v>
      </c>
      <c r="E10" s="78">
        <v>19486</v>
      </c>
      <c r="F10" s="78">
        <v>19037</v>
      </c>
      <c r="G10" s="78">
        <v>17822</v>
      </c>
      <c r="H10" s="78">
        <v>17516</v>
      </c>
      <c r="I10" s="78">
        <v>17100</v>
      </c>
      <c r="J10" s="78">
        <v>16195</v>
      </c>
      <c r="K10" s="78">
        <v>15384</v>
      </c>
      <c r="L10" s="78">
        <v>14056</v>
      </c>
      <c r="M10" s="78">
        <v>14965</v>
      </c>
      <c r="N10" s="78">
        <v>12975</v>
      </c>
      <c r="O10" s="506">
        <f t="shared" si="0"/>
        <v>106728</v>
      </c>
      <c r="P10" s="506">
        <f t="shared" si="1"/>
        <v>101417</v>
      </c>
      <c r="Q10" s="506">
        <f t="shared" si="2"/>
        <v>208145</v>
      </c>
      <c r="R10" s="1082" t="s">
        <v>184</v>
      </c>
      <c r="S10" s="1082"/>
    </row>
    <row r="11" spans="1:26" ht="20.100000000000001" customHeight="1">
      <c r="A11" s="1068" t="s">
        <v>55</v>
      </c>
      <c r="B11" s="1068"/>
      <c r="C11" s="78">
        <v>25212</v>
      </c>
      <c r="D11" s="78">
        <v>24778</v>
      </c>
      <c r="E11" s="78">
        <v>24304</v>
      </c>
      <c r="F11" s="78">
        <v>23701</v>
      </c>
      <c r="G11" s="78">
        <v>22328</v>
      </c>
      <c r="H11" s="78">
        <v>22136</v>
      </c>
      <c r="I11" s="78">
        <v>20176</v>
      </c>
      <c r="J11" s="78">
        <v>19059</v>
      </c>
      <c r="K11" s="78">
        <v>17982</v>
      </c>
      <c r="L11" s="78">
        <v>16237</v>
      </c>
      <c r="M11" s="78">
        <v>15921</v>
      </c>
      <c r="N11" s="78">
        <v>14984</v>
      </c>
      <c r="O11" s="506">
        <f t="shared" si="0"/>
        <v>125923</v>
      </c>
      <c r="P11" s="506">
        <f t="shared" si="1"/>
        <v>120895</v>
      </c>
      <c r="Q11" s="506">
        <f t="shared" si="2"/>
        <v>246818</v>
      </c>
      <c r="R11" s="1082" t="s">
        <v>185</v>
      </c>
      <c r="S11" s="1082"/>
    </row>
    <row r="12" spans="1:26" ht="20.100000000000001" customHeight="1">
      <c r="A12" s="1175" t="s">
        <v>295</v>
      </c>
      <c r="B12" s="506" t="s">
        <v>262</v>
      </c>
      <c r="C12" s="78">
        <v>20832</v>
      </c>
      <c r="D12" s="78">
        <v>20353</v>
      </c>
      <c r="E12" s="78">
        <v>20113</v>
      </c>
      <c r="F12" s="78">
        <v>19544</v>
      </c>
      <c r="G12" s="78">
        <v>18528</v>
      </c>
      <c r="H12" s="78">
        <v>18699</v>
      </c>
      <c r="I12" s="78">
        <v>17435</v>
      </c>
      <c r="J12" s="78">
        <v>17233</v>
      </c>
      <c r="K12" s="78">
        <v>15286</v>
      </c>
      <c r="L12" s="78">
        <v>15375</v>
      </c>
      <c r="M12" s="78">
        <v>14291</v>
      </c>
      <c r="N12" s="78">
        <v>14056</v>
      </c>
      <c r="O12" s="506">
        <f t="shared" si="0"/>
        <v>106485</v>
      </c>
      <c r="P12" s="506">
        <f t="shared" si="1"/>
        <v>105260</v>
      </c>
      <c r="Q12" s="506">
        <f t="shared" si="2"/>
        <v>211745</v>
      </c>
      <c r="R12" s="522" t="s">
        <v>306</v>
      </c>
      <c r="S12" s="1154" t="s">
        <v>173</v>
      </c>
    </row>
    <row r="13" spans="1:26" ht="20.100000000000001" customHeight="1">
      <c r="A13" s="1175"/>
      <c r="B13" s="506" t="s">
        <v>263</v>
      </c>
      <c r="C13" s="78">
        <v>41140</v>
      </c>
      <c r="D13" s="78">
        <v>39475</v>
      </c>
      <c r="E13" s="78">
        <v>38727</v>
      </c>
      <c r="F13" s="78">
        <v>37405</v>
      </c>
      <c r="G13" s="78">
        <v>35887</v>
      </c>
      <c r="H13" s="78">
        <v>34826</v>
      </c>
      <c r="I13" s="78">
        <v>33303</v>
      </c>
      <c r="J13" s="78">
        <v>31375</v>
      </c>
      <c r="K13" s="78">
        <v>30218</v>
      </c>
      <c r="L13" s="78">
        <v>27099</v>
      </c>
      <c r="M13" s="78">
        <v>24328</v>
      </c>
      <c r="N13" s="78">
        <v>22563</v>
      </c>
      <c r="O13" s="506">
        <f t="shared" si="0"/>
        <v>203603</v>
      </c>
      <c r="P13" s="506">
        <f t="shared" si="1"/>
        <v>192743</v>
      </c>
      <c r="Q13" s="506">
        <f t="shared" si="2"/>
        <v>396346</v>
      </c>
      <c r="R13" s="522" t="s">
        <v>307</v>
      </c>
      <c r="S13" s="1154"/>
    </row>
    <row r="14" spans="1:26" ht="20.100000000000001" customHeight="1">
      <c r="A14" s="1175"/>
      <c r="B14" s="506" t="s">
        <v>264</v>
      </c>
      <c r="C14" s="78">
        <v>17636</v>
      </c>
      <c r="D14" s="78">
        <v>17261</v>
      </c>
      <c r="E14" s="78">
        <v>16921</v>
      </c>
      <c r="F14" s="78">
        <v>16904</v>
      </c>
      <c r="G14" s="78">
        <v>15438</v>
      </c>
      <c r="H14" s="78">
        <v>16025</v>
      </c>
      <c r="I14" s="78">
        <v>14587</v>
      </c>
      <c r="J14" s="78">
        <v>14551</v>
      </c>
      <c r="K14" s="78">
        <v>12827</v>
      </c>
      <c r="L14" s="78">
        <v>12591</v>
      </c>
      <c r="M14" s="78">
        <v>9570</v>
      </c>
      <c r="N14" s="78">
        <v>9760</v>
      </c>
      <c r="O14" s="506">
        <f t="shared" si="0"/>
        <v>86979</v>
      </c>
      <c r="P14" s="506">
        <f t="shared" si="1"/>
        <v>87092</v>
      </c>
      <c r="Q14" s="506">
        <f t="shared" si="2"/>
        <v>174071</v>
      </c>
      <c r="R14" s="522" t="s">
        <v>308</v>
      </c>
      <c r="S14" s="1154"/>
    </row>
    <row r="15" spans="1:26" ht="20.100000000000001" customHeight="1">
      <c r="A15" s="1175"/>
      <c r="B15" s="506" t="s">
        <v>752</v>
      </c>
      <c r="C15" s="78">
        <v>13439</v>
      </c>
      <c r="D15" s="78">
        <v>13048</v>
      </c>
      <c r="E15" s="78">
        <v>13334</v>
      </c>
      <c r="F15" s="78">
        <v>12743</v>
      </c>
      <c r="G15" s="78">
        <v>12712</v>
      </c>
      <c r="H15" s="78">
        <v>12161</v>
      </c>
      <c r="I15" s="78">
        <v>11535</v>
      </c>
      <c r="J15" s="78">
        <v>10776</v>
      </c>
      <c r="K15" s="78">
        <v>10165</v>
      </c>
      <c r="L15" s="78">
        <v>9224</v>
      </c>
      <c r="M15" s="78">
        <v>9194</v>
      </c>
      <c r="N15" s="78">
        <v>8428</v>
      </c>
      <c r="O15" s="506">
        <f t="shared" si="0"/>
        <v>70379</v>
      </c>
      <c r="P15" s="506">
        <f t="shared" si="1"/>
        <v>66380</v>
      </c>
      <c r="Q15" s="506">
        <f t="shared" si="2"/>
        <v>136759</v>
      </c>
      <c r="R15" s="522" t="s">
        <v>309</v>
      </c>
      <c r="S15" s="1154"/>
    </row>
    <row r="16" spans="1:26" ht="20.100000000000001" customHeight="1">
      <c r="A16" s="1175"/>
      <c r="B16" s="506" t="s">
        <v>753</v>
      </c>
      <c r="C16" s="78">
        <v>25743</v>
      </c>
      <c r="D16" s="78">
        <v>24859</v>
      </c>
      <c r="E16" s="78">
        <v>24493</v>
      </c>
      <c r="F16" s="78">
        <v>23772</v>
      </c>
      <c r="G16" s="78">
        <v>23257</v>
      </c>
      <c r="H16" s="78">
        <v>22297</v>
      </c>
      <c r="I16" s="78">
        <v>20907</v>
      </c>
      <c r="J16" s="78">
        <v>20151</v>
      </c>
      <c r="K16" s="78">
        <v>17594</v>
      </c>
      <c r="L16" s="78">
        <v>17156</v>
      </c>
      <c r="M16" s="78">
        <v>17271</v>
      </c>
      <c r="N16" s="78">
        <v>15774</v>
      </c>
      <c r="O16" s="506">
        <f t="shared" si="0"/>
        <v>129265</v>
      </c>
      <c r="P16" s="506">
        <f t="shared" si="1"/>
        <v>124009</v>
      </c>
      <c r="Q16" s="506">
        <f t="shared" si="2"/>
        <v>253274</v>
      </c>
      <c r="R16" s="522" t="s">
        <v>310</v>
      </c>
      <c r="S16" s="1154"/>
    </row>
    <row r="17" spans="1:19" ht="20.100000000000001" customHeight="1">
      <c r="A17" s="1175"/>
      <c r="B17" s="506" t="s">
        <v>754</v>
      </c>
      <c r="C17" s="78">
        <v>17297</v>
      </c>
      <c r="D17" s="78">
        <v>16849</v>
      </c>
      <c r="E17" s="78">
        <v>17017</v>
      </c>
      <c r="F17" s="78">
        <v>16760</v>
      </c>
      <c r="G17" s="78">
        <v>16152</v>
      </c>
      <c r="H17" s="78">
        <v>16046</v>
      </c>
      <c r="I17" s="78">
        <v>14679</v>
      </c>
      <c r="J17" s="78">
        <v>14202</v>
      </c>
      <c r="K17" s="78">
        <v>12540</v>
      </c>
      <c r="L17" s="78">
        <v>11678</v>
      </c>
      <c r="M17" s="78">
        <v>11580</v>
      </c>
      <c r="N17" s="78">
        <v>8745</v>
      </c>
      <c r="O17" s="506">
        <f t="shared" si="0"/>
        <v>89265</v>
      </c>
      <c r="P17" s="506">
        <f t="shared" si="1"/>
        <v>84280</v>
      </c>
      <c r="Q17" s="506">
        <f t="shared" si="2"/>
        <v>173545</v>
      </c>
      <c r="R17" s="522" t="s">
        <v>311</v>
      </c>
      <c r="S17" s="1154"/>
    </row>
    <row r="18" spans="1:19" ht="20.100000000000001" customHeight="1">
      <c r="A18" s="1068" t="s">
        <v>63</v>
      </c>
      <c r="B18" s="1068"/>
      <c r="C18" s="78">
        <v>33396</v>
      </c>
      <c r="D18" s="78">
        <v>31834</v>
      </c>
      <c r="E18" s="78">
        <v>32258</v>
      </c>
      <c r="F18" s="78">
        <v>30215</v>
      </c>
      <c r="G18" s="78">
        <v>24892</v>
      </c>
      <c r="H18" s="78">
        <v>22501</v>
      </c>
      <c r="I18" s="78">
        <v>20560</v>
      </c>
      <c r="J18" s="78">
        <v>18294</v>
      </c>
      <c r="K18" s="78">
        <v>18104</v>
      </c>
      <c r="L18" s="78">
        <v>15474</v>
      </c>
      <c r="M18" s="78">
        <v>16654</v>
      </c>
      <c r="N18" s="78">
        <v>13997</v>
      </c>
      <c r="O18" s="506">
        <f t="shared" si="0"/>
        <v>145864</v>
      </c>
      <c r="P18" s="506">
        <f t="shared" si="1"/>
        <v>132315</v>
      </c>
      <c r="Q18" s="506">
        <f t="shared" si="2"/>
        <v>278179</v>
      </c>
      <c r="R18" s="1176" t="s">
        <v>297</v>
      </c>
      <c r="S18" s="1176"/>
    </row>
    <row r="19" spans="1:19" ht="20.100000000000001" customHeight="1">
      <c r="A19" s="1068" t="s">
        <v>64</v>
      </c>
      <c r="B19" s="1068"/>
      <c r="C19" s="78">
        <v>34451</v>
      </c>
      <c r="D19" s="78">
        <v>32247</v>
      </c>
      <c r="E19" s="78">
        <v>33202</v>
      </c>
      <c r="F19" s="78">
        <v>30055</v>
      </c>
      <c r="G19" s="78">
        <v>30999</v>
      </c>
      <c r="H19" s="78">
        <v>27765</v>
      </c>
      <c r="I19" s="78">
        <v>29655</v>
      </c>
      <c r="J19" s="78">
        <v>26100</v>
      </c>
      <c r="K19" s="78">
        <v>28672</v>
      </c>
      <c r="L19" s="78">
        <v>24054</v>
      </c>
      <c r="M19" s="78">
        <v>21444</v>
      </c>
      <c r="N19" s="78">
        <v>19420</v>
      </c>
      <c r="O19" s="506">
        <f t="shared" si="0"/>
        <v>178423</v>
      </c>
      <c r="P19" s="506">
        <f t="shared" si="1"/>
        <v>159641</v>
      </c>
      <c r="Q19" s="506">
        <f t="shared" si="2"/>
        <v>338064</v>
      </c>
      <c r="R19" s="1170" t="s">
        <v>186</v>
      </c>
      <c r="S19" s="1170"/>
    </row>
    <row r="20" spans="1:19" ht="20.100000000000001" customHeight="1">
      <c r="A20" s="1068" t="s">
        <v>65</v>
      </c>
      <c r="B20" s="1068"/>
      <c r="C20" s="78">
        <v>22062</v>
      </c>
      <c r="D20" s="78">
        <v>21092</v>
      </c>
      <c r="E20" s="78">
        <v>21245</v>
      </c>
      <c r="F20" s="78">
        <v>20542</v>
      </c>
      <c r="G20" s="78">
        <v>19499</v>
      </c>
      <c r="H20" s="78">
        <v>18658</v>
      </c>
      <c r="I20" s="78">
        <v>17797</v>
      </c>
      <c r="J20" s="78">
        <v>16731</v>
      </c>
      <c r="K20" s="78">
        <v>15090</v>
      </c>
      <c r="L20" s="78">
        <v>13716</v>
      </c>
      <c r="M20" s="78">
        <v>12376</v>
      </c>
      <c r="N20" s="78">
        <v>12079</v>
      </c>
      <c r="O20" s="506">
        <f t="shared" si="0"/>
        <v>108069</v>
      </c>
      <c r="P20" s="506">
        <f t="shared" si="1"/>
        <v>102818</v>
      </c>
      <c r="Q20" s="506">
        <f t="shared" si="2"/>
        <v>210887</v>
      </c>
      <c r="R20" s="1170" t="s">
        <v>187</v>
      </c>
      <c r="S20" s="1170"/>
    </row>
    <row r="21" spans="1:19" ht="20.100000000000001" customHeight="1">
      <c r="A21" s="1068" t="s">
        <v>66</v>
      </c>
      <c r="B21" s="1068"/>
      <c r="C21" s="78">
        <v>25638</v>
      </c>
      <c r="D21" s="78">
        <v>24094</v>
      </c>
      <c r="E21" s="78">
        <v>24508</v>
      </c>
      <c r="F21" s="78">
        <v>23074</v>
      </c>
      <c r="G21" s="78">
        <v>23133</v>
      </c>
      <c r="H21" s="78">
        <v>21449</v>
      </c>
      <c r="I21" s="78">
        <v>21724</v>
      </c>
      <c r="J21" s="78">
        <v>20488</v>
      </c>
      <c r="K21" s="78">
        <v>19359</v>
      </c>
      <c r="L21" s="78">
        <v>18004</v>
      </c>
      <c r="M21" s="78">
        <v>15684</v>
      </c>
      <c r="N21" s="78">
        <v>14680</v>
      </c>
      <c r="O21" s="506">
        <f t="shared" si="0"/>
        <v>130046</v>
      </c>
      <c r="P21" s="506">
        <f t="shared" si="1"/>
        <v>121789</v>
      </c>
      <c r="Q21" s="506">
        <f t="shared" si="2"/>
        <v>251835</v>
      </c>
      <c r="R21" s="1170" t="s">
        <v>303</v>
      </c>
      <c r="S21" s="1170"/>
    </row>
    <row r="22" spans="1:19" ht="20.100000000000001" customHeight="1">
      <c r="A22" s="1068" t="s">
        <v>134</v>
      </c>
      <c r="B22" s="1068"/>
      <c r="C22" s="78">
        <v>21996</v>
      </c>
      <c r="D22" s="78">
        <v>21073</v>
      </c>
      <c r="E22" s="78">
        <v>20433</v>
      </c>
      <c r="F22" s="78">
        <v>19041</v>
      </c>
      <c r="G22" s="78">
        <v>19848</v>
      </c>
      <c r="H22" s="78">
        <v>17795</v>
      </c>
      <c r="I22" s="78">
        <v>18952</v>
      </c>
      <c r="J22" s="78">
        <v>17460</v>
      </c>
      <c r="K22" s="78">
        <v>16865</v>
      </c>
      <c r="L22" s="78">
        <v>15003</v>
      </c>
      <c r="M22" s="78">
        <v>14014</v>
      </c>
      <c r="N22" s="78">
        <v>12797</v>
      </c>
      <c r="O22" s="506">
        <f t="shared" si="0"/>
        <v>112108</v>
      </c>
      <c r="P22" s="506">
        <f t="shared" si="1"/>
        <v>103169</v>
      </c>
      <c r="Q22" s="506">
        <f t="shared" si="2"/>
        <v>215277</v>
      </c>
      <c r="R22" s="1170" t="s">
        <v>304</v>
      </c>
      <c r="S22" s="1170"/>
    </row>
    <row r="23" spans="1:19" ht="20.100000000000001" customHeight="1">
      <c r="A23" s="1068" t="s">
        <v>68</v>
      </c>
      <c r="B23" s="1068"/>
      <c r="C23" s="78">
        <v>13837</v>
      </c>
      <c r="D23" s="78">
        <v>12974</v>
      </c>
      <c r="E23" s="78">
        <v>13313</v>
      </c>
      <c r="F23" s="78">
        <v>12143</v>
      </c>
      <c r="G23" s="78">
        <v>12540</v>
      </c>
      <c r="H23" s="78">
        <v>11572</v>
      </c>
      <c r="I23" s="78">
        <v>11946</v>
      </c>
      <c r="J23" s="78">
        <v>11064</v>
      </c>
      <c r="K23" s="78">
        <v>10322</v>
      </c>
      <c r="L23" s="78">
        <v>9401</v>
      </c>
      <c r="M23" s="78">
        <v>9065</v>
      </c>
      <c r="N23" s="78">
        <v>7952</v>
      </c>
      <c r="O23" s="506">
        <f t="shared" si="0"/>
        <v>71023</v>
      </c>
      <c r="P23" s="506">
        <f t="shared" si="1"/>
        <v>65106</v>
      </c>
      <c r="Q23" s="506">
        <f t="shared" si="2"/>
        <v>136129</v>
      </c>
      <c r="R23" s="1170" t="s">
        <v>305</v>
      </c>
      <c r="S23" s="1170"/>
    </row>
    <row r="24" spans="1:19" ht="20.100000000000001" customHeight="1">
      <c r="A24" s="1068" t="s">
        <v>69</v>
      </c>
      <c r="B24" s="1068"/>
      <c r="C24" s="78">
        <v>23009</v>
      </c>
      <c r="D24" s="78">
        <v>21422</v>
      </c>
      <c r="E24" s="78">
        <v>22182</v>
      </c>
      <c r="F24" s="78">
        <v>20129</v>
      </c>
      <c r="G24" s="78">
        <v>20117</v>
      </c>
      <c r="H24" s="78">
        <v>18613</v>
      </c>
      <c r="I24" s="78">
        <v>18527</v>
      </c>
      <c r="J24" s="78">
        <v>17023</v>
      </c>
      <c r="K24" s="78">
        <v>16961</v>
      </c>
      <c r="L24" s="78">
        <v>14416</v>
      </c>
      <c r="M24" s="78">
        <v>14455</v>
      </c>
      <c r="N24" s="78">
        <v>12023</v>
      </c>
      <c r="O24" s="506">
        <f t="shared" si="0"/>
        <v>115251</v>
      </c>
      <c r="P24" s="506">
        <f t="shared" si="1"/>
        <v>103626</v>
      </c>
      <c r="Q24" s="506">
        <f t="shared" si="2"/>
        <v>218877</v>
      </c>
      <c r="R24" s="1170" t="s">
        <v>191</v>
      </c>
      <c r="S24" s="1170"/>
    </row>
    <row r="25" spans="1:19" ht="20.100000000000001" customHeight="1">
      <c r="A25" s="1068" t="s">
        <v>70</v>
      </c>
      <c r="B25" s="1068"/>
      <c r="C25" s="78">
        <v>36083</v>
      </c>
      <c r="D25" s="78">
        <v>34741</v>
      </c>
      <c r="E25" s="78">
        <v>33981</v>
      </c>
      <c r="F25" s="78">
        <v>32088</v>
      </c>
      <c r="G25" s="78">
        <v>31054</v>
      </c>
      <c r="H25" s="78">
        <v>29193</v>
      </c>
      <c r="I25" s="78">
        <v>29286</v>
      </c>
      <c r="J25" s="78">
        <v>26824</v>
      </c>
      <c r="K25" s="78">
        <v>29086</v>
      </c>
      <c r="L25" s="78">
        <v>24718</v>
      </c>
      <c r="M25" s="78">
        <v>23631</v>
      </c>
      <c r="N25" s="78">
        <v>20648</v>
      </c>
      <c r="O25" s="506">
        <f t="shared" si="0"/>
        <v>183121</v>
      </c>
      <c r="P25" s="506">
        <f t="shared" si="1"/>
        <v>168212</v>
      </c>
      <c r="Q25" s="506">
        <f t="shared" si="2"/>
        <v>351333</v>
      </c>
      <c r="R25" s="1170" t="s">
        <v>192</v>
      </c>
      <c r="S25" s="1170"/>
    </row>
    <row r="26" spans="1:19" ht="20.100000000000001" customHeight="1">
      <c r="A26" s="1068" t="s">
        <v>71</v>
      </c>
      <c r="B26" s="1068"/>
      <c r="C26" s="78">
        <v>27168</v>
      </c>
      <c r="D26" s="78">
        <v>21470</v>
      </c>
      <c r="E26" s="78">
        <v>26181</v>
      </c>
      <c r="F26" s="78">
        <v>17169</v>
      </c>
      <c r="G26" s="78">
        <v>19065</v>
      </c>
      <c r="H26" s="78">
        <v>15082</v>
      </c>
      <c r="I26" s="78">
        <v>16784</v>
      </c>
      <c r="J26" s="78">
        <v>13360</v>
      </c>
      <c r="K26" s="78">
        <v>15253</v>
      </c>
      <c r="L26" s="78">
        <v>9468</v>
      </c>
      <c r="M26" s="78">
        <v>10856</v>
      </c>
      <c r="N26" s="78">
        <v>9767</v>
      </c>
      <c r="O26" s="506">
        <f t="shared" si="0"/>
        <v>115307</v>
      </c>
      <c r="P26" s="506">
        <f t="shared" si="1"/>
        <v>86316</v>
      </c>
      <c r="Q26" s="506">
        <f t="shared" si="2"/>
        <v>201623</v>
      </c>
      <c r="R26" s="1170" t="s">
        <v>193</v>
      </c>
      <c r="S26" s="1170"/>
    </row>
    <row r="27" spans="1:19" ht="20.100000000000001" customHeight="1" thickBot="1">
      <c r="A27" s="1171" t="s">
        <v>72</v>
      </c>
      <c r="B27" s="1171"/>
      <c r="C27" s="362">
        <v>48160</v>
      </c>
      <c r="D27" s="362">
        <v>47393</v>
      </c>
      <c r="E27" s="362">
        <v>46427</v>
      </c>
      <c r="F27" s="362">
        <v>45567</v>
      </c>
      <c r="G27" s="362">
        <v>44290</v>
      </c>
      <c r="H27" s="362">
        <v>43382</v>
      </c>
      <c r="I27" s="362">
        <v>41442</v>
      </c>
      <c r="J27" s="362">
        <v>39891</v>
      </c>
      <c r="K27" s="362">
        <v>37897</v>
      </c>
      <c r="L27" s="362">
        <v>35973</v>
      </c>
      <c r="M27" s="362">
        <v>31605</v>
      </c>
      <c r="N27" s="362">
        <v>29863</v>
      </c>
      <c r="O27" s="520">
        <f t="shared" si="0"/>
        <v>249821</v>
      </c>
      <c r="P27" s="520">
        <f t="shared" si="1"/>
        <v>242069</v>
      </c>
      <c r="Q27" s="520">
        <f t="shared" si="2"/>
        <v>491890</v>
      </c>
      <c r="R27" s="1172" t="s">
        <v>298</v>
      </c>
      <c r="S27" s="1172"/>
    </row>
    <row r="28" spans="1:19" ht="20.100000000000001" customHeight="1" thickBot="1">
      <c r="A28" s="1173" t="s">
        <v>32</v>
      </c>
      <c r="B28" s="1173"/>
      <c r="C28" s="525">
        <f>SUM(C8:C27)</f>
        <v>554282</v>
      </c>
      <c r="D28" s="525">
        <f t="shared" ref="D28:Q28" si="3">SUM(D8:D27)</f>
        <v>529330</v>
      </c>
      <c r="E28" s="525">
        <f t="shared" si="3"/>
        <v>525233</v>
      </c>
      <c r="F28" s="525">
        <f t="shared" si="3"/>
        <v>485387</v>
      </c>
      <c r="G28" s="525">
        <f t="shared" si="3"/>
        <v>471454</v>
      </c>
      <c r="H28" s="525">
        <f t="shared" si="3"/>
        <v>445875</v>
      </c>
      <c r="I28" s="525">
        <f t="shared" si="3"/>
        <v>424352</v>
      </c>
      <c r="J28" s="525">
        <f t="shared" si="3"/>
        <v>393731</v>
      </c>
      <c r="K28" s="525">
        <f t="shared" si="3"/>
        <v>380377</v>
      </c>
      <c r="L28" s="525">
        <f t="shared" si="3"/>
        <v>340738</v>
      </c>
      <c r="M28" s="525">
        <f t="shared" si="3"/>
        <v>325607</v>
      </c>
      <c r="N28" s="525">
        <f t="shared" si="3"/>
        <v>294103</v>
      </c>
      <c r="O28" s="525">
        <f t="shared" si="3"/>
        <v>2681305</v>
      </c>
      <c r="P28" s="525">
        <f t="shared" si="3"/>
        <v>2489164</v>
      </c>
      <c r="Q28" s="525">
        <f t="shared" si="3"/>
        <v>5170469</v>
      </c>
      <c r="R28" s="1174" t="s">
        <v>175</v>
      </c>
      <c r="S28" s="1174"/>
    </row>
    <row r="29" spans="1:19" ht="13.5" thickTop="1"/>
  </sheetData>
  <mergeCells count="50">
    <mergeCell ref="A2:S2"/>
    <mergeCell ref="A1:S1"/>
    <mergeCell ref="A3:B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A9:B9"/>
    <mergeCell ref="R9:S9"/>
    <mergeCell ref="R8:S8"/>
    <mergeCell ref="M5:N5"/>
    <mergeCell ref="A10:B10"/>
    <mergeCell ref="R10:S10"/>
    <mergeCell ref="A11:B11"/>
    <mergeCell ref="R11:S11"/>
    <mergeCell ref="A23:B23"/>
    <mergeCell ref="R23:S23"/>
    <mergeCell ref="A12:A17"/>
    <mergeCell ref="S12:S17"/>
    <mergeCell ref="A19:B19"/>
    <mergeCell ref="R19:S19"/>
    <mergeCell ref="A20:B20"/>
    <mergeCell ref="R20:S20"/>
    <mergeCell ref="R18:S18"/>
    <mergeCell ref="A18:B18"/>
    <mergeCell ref="A21:B21"/>
    <mergeCell ref="R21:S21"/>
    <mergeCell ref="A22:B22"/>
    <mergeCell ref="R22:S22"/>
    <mergeCell ref="A27:B27"/>
    <mergeCell ref="R27:S27"/>
    <mergeCell ref="A28:B28"/>
    <mergeCell ref="R28:S28"/>
    <mergeCell ref="A24:B24"/>
    <mergeCell ref="R24:S24"/>
    <mergeCell ref="A25:B25"/>
    <mergeCell ref="R25:S25"/>
    <mergeCell ref="A26:B26"/>
    <mergeCell ref="R26:S26"/>
  </mergeCells>
  <printOptions horizontalCentered="1"/>
  <pageMargins left="0.5" right="0.5" top="1" bottom="1" header="1" footer="1"/>
  <pageSetup paperSize="9" scale="75" firstPageNumber="26" orientation="landscape" useFirstPageNumber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119"/>
  <sheetViews>
    <sheetView rightToLeft="1" view="pageBreakPreview" zoomScale="75" zoomScaleSheetLayoutView="75" workbookViewId="0">
      <selection activeCell="A4" sqref="A4:B7"/>
    </sheetView>
  </sheetViews>
  <sheetFormatPr defaultRowHeight="12.75"/>
  <cols>
    <col min="1" max="1" width="5" style="159" customWidth="1"/>
    <col min="2" max="2" width="12.7109375" style="159" customWidth="1"/>
    <col min="3" max="13" width="10.42578125" style="159" customWidth="1"/>
    <col min="14" max="14" width="15" style="159" customWidth="1"/>
    <col min="15" max="15" width="4.85546875" style="159" customWidth="1"/>
    <col min="16" max="16384" width="9.140625" style="159"/>
  </cols>
  <sheetData>
    <row r="1" spans="1:16" ht="25.5" customHeight="1">
      <c r="A1" s="1178" t="s">
        <v>756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9"/>
    </row>
    <row r="2" spans="1:16" ht="25.5" customHeight="1">
      <c r="A2" s="1180" t="s">
        <v>757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</row>
    <row r="3" spans="1:16" s="209" customFormat="1" ht="25.5" customHeight="1" thickBot="1">
      <c r="A3" s="1100" t="s">
        <v>1057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116" t="s">
        <v>969</v>
      </c>
      <c r="O3" s="1116"/>
      <c r="P3" s="208"/>
    </row>
    <row r="4" spans="1:16" ht="22.5" customHeight="1" thickTop="1">
      <c r="A4" s="1072" t="s">
        <v>40</v>
      </c>
      <c r="B4" s="1072"/>
      <c r="C4" s="1181" t="s">
        <v>393</v>
      </c>
      <c r="D4" s="1181"/>
      <c r="E4" s="1181" t="s">
        <v>394</v>
      </c>
      <c r="F4" s="1181"/>
      <c r="G4" s="1181" t="s">
        <v>395</v>
      </c>
      <c r="H4" s="1181"/>
      <c r="I4" s="1181" t="s">
        <v>396</v>
      </c>
      <c r="J4" s="1181"/>
      <c r="K4" s="1181" t="s">
        <v>397</v>
      </c>
      <c r="L4" s="1181"/>
      <c r="M4" s="1181"/>
      <c r="N4" s="1074" t="s">
        <v>174</v>
      </c>
      <c r="O4" s="1074"/>
      <c r="P4" s="166"/>
    </row>
    <row r="5" spans="1:16" ht="22.5" customHeight="1">
      <c r="A5" s="1092"/>
      <c r="B5" s="1092"/>
      <c r="C5" s="1183" t="s">
        <v>398</v>
      </c>
      <c r="D5" s="1183"/>
      <c r="E5" s="1183" t="s">
        <v>399</v>
      </c>
      <c r="F5" s="1183"/>
      <c r="G5" s="1183" t="s">
        <v>400</v>
      </c>
      <c r="H5" s="1183"/>
      <c r="I5" s="1183" t="s">
        <v>401</v>
      </c>
      <c r="J5" s="1183"/>
      <c r="K5" s="527"/>
      <c r="L5" s="1183" t="s">
        <v>175</v>
      </c>
      <c r="M5" s="1183"/>
      <c r="N5" s="1096"/>
      <c r="O5" s="1096"/>
      <c r="P5" s="166"/>
    </row>
    <row r="6" spans="1:16" ht="22.5" customHeight="1">
      <c r="A6" s="1092"/>
      <c r="B6" s="1092"/>
      <c r="C6" s="943" t="s">
        <v>102</v>
      </c>
      <c r="D6" s="943" t="s">
        <v>103</v>
      </c>
      <c r="E6" s="943" t="s">
        <v>102</v>
      </c>
      <c r="F6" s="943" t="s">
        <v>103</v>
      </c>
      <c r="G6" s="943" t="s">
        <v>102</v>
      </c>
      <c r="H6" s="943" t="s">
        <v>103</v>
      </c>
      <c r="I6" s="943" t="s">
        <v>102</v>
      </c>
      <c r="J6" s="943" t="s">
        <v>103</v>
      </c>
      <c r="K6" s="943" t="s">
        <v>102</v>
      </c>
      <c r="L6" s="943" t="s">
        <v>103</v>
      </c>
      <c r="M6" s="943" t="s">
        <v>32</v>
      </c>
      <c r="N6" s="1096"/>
      <c r="O6" s="1096"/>
      <c r="P6" s="166"/>
    </row>
    <row r="7" spans="1:16" ht="22.5" customHeight="1" thickBot="1">
      <c r="A7" s="1092"/>
      <c r="B7" s="1092"/>
      <c r="C7" s="942" t="s">
        <v>352</v>
      </c>
      <c r="D7" s="942" t="s">
        <v>353</v>
      </c>
      <c r="E7" s="942" t="s">
        <v>352</v>
      </c>
      <c r="F7" s="942" t="s">
        <v>353</v>
      </c>
      <c r="G7" s="942" t="s">
        <v>352</v>
      </c>
      <c r="H7" s="942" t="s">
        <v>353</v>
      </c>
      <c r="I7" s="942" t="s">
        <v>352</v>
      </c>
      <c r="J7" s="942" t="s">
        <v>353</v>
      </c>
      <c r="K7" s="942" t="s">
        <v>352</v>
      </c>
      <c r="L7" s="942" t="s">
        <v>353</v>
      </c>
      <c r="M7" s="942" t="s">
        <v>175</v>
      </c>
      <c r="N7" s="1096"/>
      <c r="O7" s="1096"/>
    </row>
    <row r="8" spans="1:16" ht="18.75" customHeight="1">
      <c r="A8" s="1137" t="s">
        <v>52</v>
      </c>
      <c r="B8" s="1137"/>
      <c r="C8" s="448">
        <v>1084</v>
      </c>
      <c r="D8" s="448">
        <v>425</v>
      </c>
      <c r="E8" s="448">
        <v>853</v>
      </c>
      <c r="F8" s="448">
        <v>729</v>
      </c>
      <c r="G8" s="448">
        <v>5185</v>
      </c>
      <c r="H8" s="448">
        <v>7828</v>
      </c>
      <c r="I8" s="448">
        <v>11</v>
      </c>
      <c r="J8" s="448">
        <v>33</v>
      </c>
      <c r="K8" s="448">
        <f>SUM(C8,E8,G8,I8)</f>
        <v>7133</v>
      </c>
      <c r="L8" s="448">
        <f>SUM(D8,F8,H8,J8)</f>
        <v>9015</v>
      </c>
      <c r="M8" s="448">
        <f>SUM(K8:L8)</f>
        <v>16148</v>
      </c>
      <c r="N8" s="1058" t="s">
        <v>671</v>
      </c>
      <c r="O8" s="1058"/>
    </row>
    <row r="9" spans="1:16" ht="18.75" customHeight="1">
      <c r="A9" s="1182" t="s">
        <v>53</v>
      </c>
      <c r="B9" s="1182"/>
      <c r="C9" s="513">
        <v>943</v>
      </c>
      <c r="D9" s="513">
        <v>367</v>
      </c>
      <c r="E9" s="513">
        <v>805</v>
      </c>
      <c r="F9" s="513">
        <v>621</v>
      </c>
      <c r="G9" s="513">
        <v>3865</v>
      </c>
      <c r="H9" s="513">
        <v>7844</v>
      </c>
      <c r="I9" s="513">
        <v>32</v>
      </c>
      <c r="J9" s="513">
        <v>22</v>
      </c>
      <c r="K9" s="513">
        <f t="shared" ref="K9:K27" si="0">SUM(C9,E9,G9,I9)</f>
        <v>5645</v>
      </c>
      <c r="L9" s="513">
        <f t="shared" ref="L9:L27" si="1">SUM(D9,F9,H9,J9)</f>
        <v>8854</v>
      </c>
      <c r="M9" s="513">
        <f t="shared" ref="M9:M27" si="2">SUM(K9:L9)</f>
        <v>14499</v>
      </c>
      <c r="N9" s="1059" t="s">
        <v>302</v>
      </c>
      <c r="O9" s="1059"/>
    </row>
    <row r="10" spans="1:16" ht="18.75" customHeight="1">
      <c r="A10" s="1182" t="s">
        <v>54</v>
      </c>
      <c r="B10" s="1182"/>
      <c r="C10" s="513">
        <v>704</v>
      </c>
      <c r="D10" s="513">
        <v>309</v>
      </c>
      <c r="E10" s="513">
        <v>385</v>
      </c>
      <c r="F10" s="513">
        <v>489</v>
      </c>
      <c r="G10" s="513">
        <v>2583</v>
      </c>
      <c r="H10" s="513">
        <v>5936</v>
      </c>
      <c r="I10" s="513">
        <v>97</v>
      </c>
      <c r="J10" s="513">
        <v>174</v>
      </c>
      <c r="K10" s="513">
        <f t="shared" si="0"/>
        <v>3769</v>
      </c>
      <c r="L10" s="513">
        <f t="shared" si="1"/>
        <v>6908</v>
      </c>
      <c r="M10" s="513">
        <f t="shared" si="2"/>
        <v>10677</v>
      </c>
      <c r="N10" s="1056" t="s">
        <v>184</v>
      </c>
      <c r="O10" s="1056"/>
    </row>
    <row r="11" spans="1:16" ht="18.75" customHeight="1">
      <c r="A11" s="1182" t="s">
        <v>55</v>
      </c>
      <c r="B11" s="1182"/>
      <c r="C11" s="513">
        <v>730</v>
      </c>
      <c r="D11" s="513">
        <v>260</v>
      </c>
      <c r="E11" s="513">
        <v>459</v>
      </c>
      <c r="F11" s="513">
        <v>520</v>
      </c>
      <c r="G11" s="513">
        <v>5338</v>
      </c>
      <c r="H11" s="513">
        <v>11061</v>
      </c>
      <c r="I11" s="513">
        <v>119</v>
      </c>
      <c r="J11" s="513">
        <v>127</v>
      </c>
      <c r="K11" s="513">
        <f t="shared" si="0"/>
        <v>6646</v>
      </c>
      <c r="L11" s="513">
        <f t="shared" si="1"/>
        <v>11968</v>
      </c>
      <c r="M11" s="513">
        <f t="shared" si="2"/>
        <v>18614</v>
      </c>
      <c r="N11" s="1056" t="s">
        <v>185</v>
      </c>
      <c r="O11" s="1056"/>
    </row>
    <row r="12" spans="1:16" ht="18.75" customHeight="1">
      <c r="A12" s="1086" t="s">
        <v>299</v>
      </c>
      <c r="B12" s="506" t="s">
        <v>262</v>
      </c>
      <c r="C12" s="513">
        <v>222</v>
      </c>
      <c r="D12" s="513">
        <v>252</v>
      </c>
      <c r="E12" s="513">
        <v>252</v>
      </c>
      <c r="F12" s="513">
        <v>579</v>
      </c>
      <c r="G12" s="513">
        <v>1549</v>
      </c>
      <c r="H12" s="513">
        <v>9633</v>
      </c>
      <c r="I12" s="513">
        <v>28</v>
      </c>
      <c r="J12" s="513">
        <v>141</v>
      </c>
      <c r="K12" s="513">
        <f t="shared" si="0"/>
        <v>2051</v>
      </c>
      <c r="L12" s="513">
        <f t="shared" si="1"/>
        <v>10605</v>
      </c>
      <c r="M12" s="513">
        <f t="shared" si="2"/>
        <v>12656</v>
      </c>
      <c r="N12" s="528" t="s">
        <v>306</v>
      </c>
      <c r="O12" s="1061" t="s">
        <v>173</v>
      </c>
    </row>
    <row r="13" spans="1:16" ht="18.75" customHeight="1">
      <c r="A13" s="1086"/>
      <c r="B13" s="506" t="s">
        <v>263</v>
      </c>
      <c r="C13" s="513">
        <v>379</v>
      </c>
      <c r="D13" s="513">
        <v>377</v>
      </c>
      <c r="E13" s="513">
        <v>459</v>
      </c>
      <c r="F13" s="513">
        <v>913</v>
      </c>
      <c r="G13" s="513">
        <v>2221</v>
      </c>
      <c r="H13" s="513">
        <v>11166</v>
      </c>
      <c r="I13" s="513">
        <v>30</v>
      </c>
      <c r="J13" s="513">
        <v>127</v>
      </c>
      <c r="K13" s="513">
        <f t="shared" si="0"/>
        <v>3089</v>
      </c>
      <c r="L13" s="513">
        <f t="shared" si="1"/>
        <v>12583</v>
      </c>
      <c r="M13" s="513">
        <f t="shared" si="2"/>
        <v>15672</v>
      </c>
      <c r="N13" s="528" t="s">
        <v>307</v>
      </c>
      <c r="O13" s="1061"/>
    </row>
    <row r="14" spans="1:16" ht="18.75" customHeight="1">
      <c r="A14" s="1086"/>
      <c r="B14" s="506" t="s">
        <v>264</v>
      </c>
      <c r="C14" s="513">
        <v>226</v>
      </c>
      <c r="D14" s="513">
        <v>152</v>
      </c>
      <c r="E14" s="513">
        <v>344</v>
      </c>
      <c r="F14" s="513">
        <v>469</v>
      </c>
      <c r="G14" s="513">
        <v>1998</v>
      </c>
      <c r="H14" s="513">
        <v>5038</v>
      </c>
      <c r="I14" s="513">
        <v>24</v>
      </c>
      <c r="J14" s="513">
        <v>45</v>
      </c>
      <c r="K14" s="513">
        <f t="shared" si="0"/>
        <v>2592</v>
      </c>
      <c r="L14" s="513">
        <f t="shared" si="1"/>
        <v>5704</v>
      </c>
      <c r="M14" s="513">
        <f t="shared" si="2"/>
        <v>8296</v>
      </c>
      <c r="N14" s="528" t="s">
        <v>308</v>
      </c>
      <c r="O14" s="1061"/>
    </row>
    <row r="15" spans="1:16" ht="18.75" customHeight="1">
      <c r="A15" s="1086"/>
      <c r="B15" s="506" t="s">
        <v>752</v>
      </c>
      <c r="C15" s="513">
        <v>184</v>
      </c>
      <c r="D15" s="513">
        <v>200</v>
      </c>
      <c r="E15" s="513">
        <v>264</v>
      </c>
      <c r="F15" s="513">
        <v>393</v>
      </c>
      <c r="G15" s="513">
        <v>1641</v>
      </c>
      <c r="H15" s="513">
        <v>7965</v>
      </c>
      <c r="I15" s="513">
        <v>25</v>
      </c>
      <c r="J15" s="513">
        <v>119</v>
      </c>
      <c r="K15" s="513">
        <f t="shared" si="0"/>
        <v>2114</v>
      </c>
      <c r="L15" s="513">
        <f t="shared" si="1"/>
        <v>8677</v>
      </c>
      <c r="M15" s="513">
        <f t="shared" si="2"/>
        <v>10791</v>
      </c>
      <c r="N15" s="528" t="s">
        <v>309</v>
      </c>
      <c r="O15" s="1061"/>
    </row>
    <row r="16" spans="1:16" ht="18.75" customHeight="1">
      <c r="A16" s="1086"/>
      <c r="B16" s="506" t="s">
        <v>753</v>
      </c>
      <c r="C16" s="513">
        <v>341</v>
      </c>
      <c r="D16" s="513">
        <v>292</v>
      </c>
      <c r="E16" s="513">
        <v>322</v>
      </c>
      <c r="F16" s="513">
        <v>733</v>
      </c>
      <c r="G16" s="513">
        <v>2232</v>
      </c>
      <c r="H16" s="513">
        <v>11015</v>
      </c>
      <c r="I16" s="513">
        <v>21</v>
      </c>
      <c r="J16" s="513">
        <v>159</v>
      </c>
      <c r="K16" s="513">
        <f t="shared" si="0"/>
        <v>2916</v>
      </c>
      <c r="L16" s="513">
        <f t="shared" si="1"/>
        <v>12199</v>
      </c>
      <c r="M16" s="513">
        <f t="shared" si="2"/>
        <v>15115</v>
      </c>
      <c r="N16" s="528" t="s">
        <v>310</v>
      </c>
      <c r="O16" s="1061"/>
    </row>
    <row r="17" spans="1:18" ht="18.75" customHeight="1">
      <c r="A17" s="1086"/>
      <c r="B17" s="506" t="s">
        <v>754</v>
      </c>
      <c r="C17" s="513">
        <v>193</v>
      </c>
      <c r="D17" s="513">
        <v>164</v>
      </c>
      <c r="E17" s="513">
        <v>273</v>
      </c>
      <c r="F17" s="513">
        <v>458</v>
      </c>
      <c r="G17" s="513">
        <v>1986</v>
      </c>
      <c r="H17" s="513">
        <v>6373</v>
      </c>
      <c r="I17" s="513">
        <v>72</v>
      </c>
      <c r="J17" s="513">
        <v>128</v>
      </c>
      <c r="K17" s="513">
        <f t="shared" si="0"/>
        <v>2524</v>
      </c>
      <c r="L17" s="513">
        <f t="shared" si="1"/>
        <v>7123</v>
      </c>
      <c r="M17" s="513">
        <f t="shared" si="2"/>
        <v>9647</v>
      </c>
      <c r="N17" s="528" t="s">
        <v>311</v>
      </c>
      <c r="O17" s="1061"/>
    </row>
    <row r="18" spans="1:18" ht="18.75" customHeight="1">
      <c r="A18" s="1081" t="s">
        <v>63</v>
      </c>
      <c r="B18" s="1081"/>
      <c r="C18" s="506">
        <v>816</v>
      </c>
      <c r="D18" s="506">
        <v>418</v>
      </c>
      <c r="E18" s="506">
        <v>794</v>
      </c>
      <c r="F18" s="506">
        <v>609</v>
      </c>
      <c r="G18" s="506">
        <v>6065</v>
      </c>
      <c r="H18" s="506">
        <v>9729</v>
      </c>
      <c r="I18" s="78">
        <v>20</v>
      </c>
      <c r="J18" s="506">
        <v>7</v>
      </c>
      <c r="K18" s="513">
        <f t="shared" si="0"/>
        <v>7695</v>
      </c>
      <c r="L18" s="513">
        <f t="shared" si="1"/>
        <v>10763</v>
      </c>
      <c r="M18" s="513">
        <f t="shared" si="2"/>
        <v>18458</v>
      </c>
      <c r="N18" s="1056" t="s">
        <v>322</v>
      </c>
      <c r="O18" s="1056"/>
    </row>
    <row r="19" spans="1:18" ht="18.75" customHeight="1">
      <c r="A19" s="1182" t="s">
        <v>64</v>
      </c>
      <c r="B19" s="1182"/>
      <c r="C19" s="513">
        <v>666</v>
      </c>
      <c r="D19" s="513">
        <v>312</v>
      </c>
      <c r="E19" s="513">
        <v>660</v>
      </c>
      <c r="F19" s="513">
        <v>675</v>
      </c>
      <c r="G19" s="513">
        <v>4752</v>
      </c>
      <c r="H19" s="513">
        <v>11303</v>
      </c>
      <c r="I19" s="513">
        <v>160</v>
      </c>
      <c r="J19" s="513">
        <v>140</v>
      </c>
      <c r="K19" s="513">
        <f t="shared" si="0"/>
        <v>6238</v>
      </c>
      <c r="L19" s="513">
        <f t="shared" si="1"/>
        <v>12430</v>
      </c>
      <c r="M19" s="513">
        <f t="shared" si="2"/>
        <v>18668</v>
      </c>
      <c r="N19" s="1056" t="s">
        <v>186</v>
      </c>
      <c r="O19" s="1056"/>
    </row>
    <row r="20" spans="1:18" ht="18.75" customHeight="1">
      <c r="A20" s="1182" t="s">
        <v>65</v>
      </c>
      <c r="B20" s="1182"/>
      <c r="C20" s="513">
        <v>343</v>
      </c>
      <c r="D20" s="513">
        <v>271</v>
      </c>
      <c r="E20" s="513">
        <v>455</v>
      </c>
      <c r="F20" s="513">
        <v>552</v>
      </c>
      <c r="G20" s="513">
        <v>3493</v>
      </c>
      <c r="H20" s="513">
        <v>8113</v>
      </c>
      <c r="I20" s="513">
        <v>94</v>
      </c>
      <c r="J20" s="513">
        <v>70</v>
      </c>
      <c r="K20" s="513">
        <f t="shared" si="0"/>
        <v>4385</v>
      </c>
      <c r="L20" s="513">
        <f t="shared" si="1"/>
        <v>9006</v>
      </c>
      <c r="M20" s="513">
        <f t="shared" si="2"/>
        <v>13391</v>
      </c>
      <c r="N20" s="1056" t="s">
        <v>187</v>
      </c>
      <c r="O20" s="1056"/>
    </row>
    <row r="21" spans="1:18" ht="18.75" customHeight="1">
      <c r="A21" s="1182" t="s">
        <v>66</v>
      </c>
      <c r="B21" s="1182"/>
      <c r="C21" s="513">
        <v>461</v>
      </c>
      <c r="D21" s="513">
        <v>309</v>
      </c>
      <c r="E21" s="513">
        <v>523</v>
      </c>
      <c r="F21" s="513">
        <v>630</v>
      </c>
      <c r="G21" s="513">
        <v>3624</v>
      </c>
      <c r="H21" s="513">
        <v>8664</v>
      </c>
      <c r="I21" s="513">
        <v>95</v>
      </c>
      <c r="J21" s="513">
        <v>68</v>
      </c>
      <c r="K21" s="513">
        <f t="shared" si="0"/>
        <v>4703</v>
      </c>
      <c r="L21" s="513">
        <f t="shared" si="1"/>
        <v>9671</v>
      </c>
      <c r="M21" s="513">
        <f t="shared" si="2"/>
        <v>14374</v>
      </c>
      <c r="N21" s="1056" t="s">
        <v>303</v>
      </c>
      <c r="O21" s="1056"/>
      <c r="Q21" s="210"/>
      <c r="R21" s="210"/>
    </row>
    <row r="22" spans="1:18" ht="18.75" customHeight="1">
      <c r="A22" s="1182" t="s">
        <v>134</v>
      </c>
      <c r="B22" s="1182"/>
      <c r="C22" s="513">
        <v>596</v>
      </c>
      <c r="D22" s="513">
        <v>199</v>
      </c>
      <c r="E22" s="513">
        <v>549</v>
      </c>
      <c r="F22" s="513">
        <v>435</v>
      </c>
      <c r="G22" s="513">
        <v>3887</v>
      </c>
      <c r="H22" s="513">
        <v>7941</v>
      </c>
      <c r="I22" s="513">
        <v>222</v>
      </c>
      <c r="J22" s="513">
        <v>150</v>
      </c>
      <c r="K22" s="513">
        <f t="shared" si="0"/>
        <v>5254</v>
      </c>
      <c r="L22" s="513">
        <f t="shared" si="1"/>
        <v>8725</v>
      </c>
      <c r="M22" s="513">
        <f t="shared" si="2"/>
        <v>13979</v>
      </c>
      <c r="N22" s="1056" t="s">
        <v>304</v>
      </c>
      <c r="O22" s="1056"/>
    </row>
    <row r="23" spans="1:18" ht="18.75" customHeight="1">
      <c r="A23" s="1182" t="s">
        <v>68</v>
      </c>
      <c r="B23" s="1182"/>
      <c r="C23" s="513">
        <v>400</v>
      </c>
      <c r="D23" s="513">
        <v>130</v>
      </c>
      <c r="E23" s="513">
        <v>343</v>
      </c>
      <c r="F23" s="513">
        <v>294</v>
      </c>
      <c r="G23" s="513">
        <v>2011</v>
      </c>
      <c r="H23" s="513">
        <v>4428</v>
      </c>
      <c r="I23" s="513">
        <v>44</v>
      </c>
      <c r="J23" s="513">
        <v>27</v>
      </c>
      <c r="K23" s="513">
        <f t="shared" si="0"/>
        <v>2798</v>
      </c>
      <c r="L23" s="513">
        <f t="shared" si="1"/>
        <v>4879</v>
      </c>
      <c r="M23" s="513">
        <f t="shared" si="2"/>
        <v>7677</v>
      </c>
      <c r="N23" s="1056" t="s">
        <v>305</v>
      </c>
      <c r="O23" s="1056"/>
    </row>
    <row r="24" spans="1:18" ht="18.75" customHeight="1">
      <c r="A24" s="1182" t="s">
        <v>69</v>
      </c>
      <c r="B24" s="1182"/>
      <c r="C24" s="513">
        <v>705</v>
      </c>
      <c r="D24" s="513">
        <v>235</v>
      </c>
      <c r="E24" s="513">
        <v>506</v>
      </c>
      <c r="F24" s="513">
        <v>457</v>
      </c>
      <c r="G24" s="513">
        <v>4510</v>
      </c>
      <c r="H24" s="513">
        <v>8082</v>
      </c>
      <c r="I24" s="513">
        <v>105</v>
      </c>
      <c r="J24" s="513">
        <v>120</v>
      </c>
      <c r="K24" s="513">
        <f t="shared" si="0"/>
        <v>5826</v>
      </c>
      <c r="L24" s="513">
        <f t="shared" si="1"/>
        <v>8894</v>
      </c>
      <c r="M24" s="513">
        <f t="shared" si="2"/>
        <v>14720</v>
      </c>
      <c r="N24" s="1056" t="s">
        <v>191</v>
      </c>
      <c r="O24" s="1056"/>
    </row>
    <row r="25" spans="1:18" ht="18.75" customHeight="1">
      <c r="A25" s="1182" t="s">
        <v>70</v>
      </c>
      <c r="B25" s="1182"/>
      <c r="C25" s="513">
        <v>1071</v>
      </c>
      <c r="D25" s="513">
        <v>359</v>
      </c>
      <c r="E25" s="513">
        <v>862</v>
      </c>
      <c r="F25" s="513">
        <v>658</v>
      </c>
      <c r="G25" s="513">
        <v>7673</v>
      </c>
      <c r="H25" s="513">
        <v>11997</v>
      </c>
      <c r="I25" s="513">
        <v>57</v>
      </c>
      <c r="J25" s="513">
        <v>36</v>
      </c>
      <c r="K25" s="513">
        <f t="shared" si="0"/>
        <v>9663</v>
      </c>
      <c r="L25" s="513">
        <f t="shared" si="1"/>
        <v>13050</v>
      </c>
      <c r="M25" s="513">
        <f t="shared" si="2"/>
        <v>22713</v>
      </c>
      <c r="N25" s="1056" t="s">
        <v>192</v>
      </c>
      <c r="O25" s="1056"/>
    </row>
    <row r="26" spans="1:18" ht="18.75" customHeight="1">
      <c r="A26" s="1182" t="s">
        <v>71</v>
      </c>
      <c r="B26" s="1182"/>
      <c r="C26" s="513">
        <v>533</v>
      </c>
      <c r="D26" s="513">
        <v>168</v>
      </c>
      <c r="E26" s="513">
        <v>386</v>
      </c>
      <c r="F26" s="513">
        <v>329</v>
      </c>
      <c r="G26" s="513">
        <v>4209</v>
      </c>
      <c r="H26" s="513">
        <v>6915</v>
      </c>
      <c r="I26" s="513">
        <v>10</v>
      </c>
      <c r="J26" s="513">
        <v>5</v>
      </c>
      <c r="K26" s="513">
        <f t="shared" si="0"/>
        <v>5138</v>
      </c>
      <c r="L26" s="513">
        <f t="shared" si="1"/>
        <v>7417</v>
      </c>
      <c r="M26" s="513">
        <f t="shared" si="2"/>
        <v>12555</v>
      </c>
      <c r="N26" s="1056" t="s">
        <v>193</v>
      </c>
      <c r="O26" s="1056"/>
    </row>
    <row r="27" spans="1:18" ht="18.75" customHeight="1" thickBot="1">
      <c r="A27" s="1184" t="s">
        <v>72</v>
      </c>
      <c r="B27" s="1184"/>
      <c r="C27" s="523">
        <v>835</v>
      </c>
      <c r="D27" s="523">
        <v>604</v>
      </c>
      <c r="E27" s="523">
        <v>820</v>
      </c>
      <c r="F27" s="523">
        <v>1142</v>
      </c>
      <c r="G27" s="523">
        <v>3796</v>
      </c>
      <c r="H27" s="523">
        <v>14627</v>
      </c>
      <c r="I27" s="523">
        <v>67</v>
      </c>
      <c r="J27" s="523">
        <v>123</v>
      </c>
      <c r="K27" s="523">
        <f t="shared" si="0"/>
        <v>5518</v>
      </c>
      <c r="L27" s="523">
        <f t="shared" si="1"/>
        <v>16496</v>
      </c>
      <c r="M27" s="523">
        <f t="shared" si="2"/>
        <v>22014</v>
      </c>
      <c r="N27" s="1185" t="s">
        <v>361</v>
      </c>
      <c r="O27" s="1185"/>
    </row>
    <row r="28" spans="1:18" ht="18" customHeight="1" thickBot="1">
      <c r="A28" s="1186" t="s">
        <v>32</v>
      </c>
      <c r="B28" s="1186"/>
      <c r="C28" s="524">
        <f>SUM(C8:C27)</f>
        <v>11432</v>
      </c>
      <c r="D28" s="524">
        <f t="shared" ref="D28:J28" si="3">SUM(D8:D27)</f>
        <v>5803</v>
      </c>
      <c r="E28" s="524">
        <f t="shared" si="3"/>
        <v>10314</v>
      </c>
      <c r="F28" s="524">
        <f t="shared" si="3"/>
        <v>11685</v>
      </c>
      <c r="G28" s="524">
        <f t="shared" si="3"/>
        <v>72618</v>
      </c>
      <c r="H28" s="524">
        <f t="shared" si="3"/>
        <v>175658</v>
      </c>
      <c r="I28" s="524">
        <f t="shared" si="3"/>
        <v>1333</v>
      </c>
      <c r="J28" s="524">
        <f t="shared" si="3"/>
        <v>1821</v>
      </c>
      <c r="K28" s="524">
        <f t="shared" ref="K28:M28" si="4">SUM(K8:K27)</f>
        <v>95697</v>
      </c>
      <c r="L28" s="524">
        <f t="shared" si="4"/>
        <v>194967</v>
      </c>
      <c r="M28" s="524">
        <f t="shared" si="4"/>
        <v>290664</v>
      </c>
      <c r="N28" s="1187" t="s">
        <v>175</v>
      </c>
      <c r="O28" s="1187"/>
    </row>
    <row r="29" spans="1:18" ht="13.5" thickTop="1"/>
    <row r="35" spans="13:13" ht="15.75">
      <c r="M35" s="416"/>
    </row>
    <row r="116" spans="3:15"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</sheetData>
  <protectedRanges>
    <protectedRange sqref="F18:J18" name="نطاق1"/>
  </protectedRanges>
  <mergeCells count="48">
    <mergeCell ref="A26:B26"/>
    <mergeCell ref="N26:O26"/>
    <mergeCell ref="A27:B27"/>
    <mergeCell ref="N27:O27"/>
    <mergeCell ref="A28:B28"/>
    <mergeCell ref="N28:O28"/>
    <mergeCell ref="A23:B23"/>
    <mergeCell ref="N23:O23"/>
    <mergeCell ref="A24:B24"/>
    <mergeCell ref="N24:O24"/>
    <mergeCell ref="A25:B25"/>
    <mergeCell ref="N25:O25"/>
    <mergeCell ref="A20:B20"/>
    <mergeCell ref="N20:O20"/>
    <mergeCell ref="A21:B21"/>
    <mergeCell ref="N21:O21"/>
    <mergeCell ref="A22:B22"/>
    <mergeCell ref="N22:O22"/>
    <mergeCell ref="A12:A17"/>
    <mergeCell ref="O12:O17"/>
    <mergeCell ref="A18:B18"/>
    <mergeCell ref="N18:O18"/>
    <mergeCell ref="A19:B19"/>
    <mergeCell ref="N19:O19"/>
    <mergeCell ref="A11:B11"/>
    <mergeCell ref="N11:O11"/>
    <mergeCell ref="A8:B8"/>
    <mergeCell ref="N4:O7"/>
    <mergeCell ref="C5:D5"/>
    <mergeCell ref="E5:F5"/>
    <mergeCell ref="G5:H5"/>
    <mergeCell ref="I5:J5"/>
    <mergeCell ref="L5:M5"/>
    <mergeCell ref="N8:O8"/>
    <mergeCell ref="A9:B9"/>
    <mergeCell ref="N9:O9"/>
    <mergeCell ref="A10:B10"/>
    <mergeCell ref="N10:O10"/>
    <mergeCell ref="A1:O1"/>
    <mergeCell ref="A2:O2"/>
    <mergeCell ref="A3:B3"/>
    <mergeCell ref="N3:O3"/>
    <mergeCell ref="A4:B7"/>
    <mergeCell ref="C4:D4"/>
    <mergeCell ref="E4:F4"/>
    <mergeCell ref="G4:H4"/>
    <mergeCell ref="I4:J4"/>
    <mergeCell ref="K4:M4"/>
  </mergeCells>
  <printOptions horizontalCentered="1"/>
  <pageMargins left="1" right="1" top="1" bottom="1" header="1" footer="1"/>
  <pageSetup paperSize="9" scale="80" firstPageNumber="53" orientation="landscape" useFirstPageNumber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BI29"/>
  <sheetViews>
    <sheetView rightToLeft="1" view="pageBreakPreview" zoomScale="80" zoomScaleNormal="75" zoomScaleSheetLayoutView="80" workbookViewId="0">
      <selection activeCell="F16" sqref="F16"/>
    </sheetView>
  </sheetViews>
  <sheetFormatPr defaultRowHeight="12.75"/>
  <cols>
    <col min="1" max="1" width="4.28515625" style="159" customWidth="1"/>
    <col min="2" max="2" width="10.140625" style="159" customWidth="1"/>
    <col min="3" max="8" width="7.7109375" style="159" customWidth="1"/>
    <col min="9" max="9" width="6.5703125" style="159" customWidth="1"/>
    <col min="10" max="18" width="7.7109375" style="159" customWidth="1"/>
    <col min="19" max="19" width="14.85546875" style="159" customWidth="1"/>
    <col min="20" max="20" width="4.7109375" style="159" customWidth="1"/>
    <col min="21" max="21" width="5" style="159" customWidth="1"/>
    <col min="22" max="22" width="11.140625" style="159" customWidth="1"/>
    <col min="23" max="24" width="8.5703125" style="159" customWidth="1"/>
    <col min="25" max="25" width="8.28515625" style="159" customWidth="1"/>
    <col min="26" max="26" width="7.5703125" style="159" customWidth="1"/>
    <col min="27" max="27" width="6.5703125" style="159" customWidth="1"/>
    <col min="28" max="28" width="8.28515625" style="159" customWidth="1"/>
    <col min="29" max="29" width="7.7109375" style="159" customWidth="1"/>
    <col min="30" max="31" width="7.5703125" style="159" customWidth="1"/>
    <col min="32" max="32" width="8.42578125" style="159" customWidth="1"/>
    <col min="33" max="33" width="9.28515625" style="159" bestFit="1" customWidth="1"/>
    <col min="34" max="34" width="9.42578125" style="159" customWidth="1"/>
    <col min="35" max="35" width="7.42578125" style="159" customWidth="1"/>
    <col min="36" max="36" width="9.140625" style="159" customWidth="1"/>
    <col min="37" max="37" width="17" style="159" customWidth="1"/>
    <col min="38" max="38" width="4.85546875" style="159" customWidth="1"/>
    <col min="39" max="39" width="5.42578125" style="159" customWidth="1"/>
    <col min="40" max="40" width="11.140625" style="159" customWidth="1"/>
    <col min="41" max="41" width="6.140625" style="159" customWidth="1"/>
    <col min="42" max="42" width="10.85546875" style="159" customWidth="1"/>
    <col min="43" max="43" width="6" style="159" customWidth="1"/>
    <col min="44" max="44" width="9.140625" style="159"/>
    <col min="45" max="45" width="6.28515625" style="159" customWidth="1"/>
    <col min="46" max="46" width="8" style="159" customWidth="1"/>
    <col min="47" max="47" width="6.7109375" style="159" customWidth="1"/>
    <col min="48" max="48" width="9.140625" style="159"/>
    <col min="49" max="49" width="7.7109375" style="159" customWidth="1"/>
    <col min="50" max="50" width="8.5703125" style="159" customWidth="1"/>
    <col min="51" max="51" width="7.5703125" style="159" customWidth="1"/>
    <col min="52" max="52" width="8.28515625" style="159" customWidth="1"/>
    <col min="53" max="53" width="7.5703125" style="159" customWidth="1"/>
    <col min="54" max="55" width="9.140625" style="159"/>
    <col min="56" max="56" width="14.7109375" style="159" customWidth="1"/>
    <col min="57" max="57" width="4.28515625" style="159" customWidth="1"/>
    <col min="58" max="58" width="9.140625" style="159"/>
    <col min="59" max="59" width="9.28515625" style="159" bestFit="1" customWidth="1"/>
    <col min="60" max="61" width="10.7109375" style="159" bestFit="1" customWidth="1"/>
    <col min="62" max="16384" width="9.140625" style="159"/>
  </cols>
  <sheetData>
    <row r="1" spans="1:61" ht="23.25" customHeight="1">
      <c r="A1" s="1179" t="s">
        <v>1359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T1" s="1179"/>
    </row>
    <row r="2" spans="1:61" ht="21" customHeight="1">
      <c r="A2" s="1180" t="s">
        <v>758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  <c r="T2" s="1180"/>
    </row>
    <row r="3" spans="1:61" ht="16.5" customHeight="1" thickBot="1">
      <c r="A3" s="1070" t="s">
        <v>1058</v>
      </c>
      <c r="B3" s="1070"/>
      <c r="C3" s="1070"/>
      <c r="D3" s="198"/>
      <c r="R3" s="198"/>
      <c r="S3" s="1188" t="s">
        <v>1059</v>
      </c>
      <c r="T3" s="1188"/>
      <c r="U3" s="1070" t="s">
        <v>1060</v>
      </c>
      <c r="V3" s="1070"/>
      <c r="W3" s="1070"/>
      <c r="AJ3" s="1188" t="s">
        <v>1061</v>
      </c>
      <c r="AK3" s="1188"/>
      <c r="AL3" s="1188"/>
      <c r="AM3" s="1070" t="s">
        <v>1062</v>
      </c>
      <c r="AN3" s="1070"/>
      <c r="AO3" s="1070"/>
      <c r="AP3" s="1070"/>
      <c r="BC3" s="1188" t="s">
        <v>1061</v>
      </c>
      <c r="BD3" s="1188"/>
      <c r="BE3" s="1188"/>
    </row>
    <row r="4" spans="1:61" ht="18.75" customHeight="1" thickTop="1">
      <c r="A4" s="1181" t="s">
        <v>40</v>
      </c>
      <c r="B4" s="1181"/>
      <c r="C4" s="1181" t="s">
        <v>402</v>
      </c>
      <c r="D4" s="1181"/>
      <c r="E4" s="1181" t="s">
        <v>403</v>
      </c>
      <c r="F4" s="1181"/>
      <c r="G4" s="1181" t="s">
        <v>404</v>
      </c>
      <c r="H4" s="1181"/>
      <c r="I4" s="1181" t="s">
        <v>405</v>
      </c>
      <c r="J4" s="1181"/>
      <c r="K4" s="1181" t="s">
        <v>406</v>
      </c>
      <c r="L4" s="1181"/>
      <c r="M4" s="1181" t="s">
        <v>407</v>
      </c>
      <c r="N4" s="1181"/>
      <c r="O4" s="1181" t="s">
        <v>408</v>
      </c>
      <c r="P4" s="1181"/>
      <c r="Q4" s="1181" t="s">
        <v>409</v>
      </c>
      <c r="R4" s="1190"/>
      <c r="S4" s="1074" t="s">
        <v>174</v>
      </c>
      <c r="T4" s="1074"/>
      <c r="U4" s="1181" t="s">
        <v>40</v>
      </c>
      <c r="V4" s="1181"/>
      <c r="W4" s="1181" t="s">
        <v>420</v>
      </c>
      <c r="X4" s="1181"/>
      <c r="Y4" s="1181" t="s">
        <v>418</v>
      </c>
      <c r="Z4" s="1181"/>
      <c r="AA4" s="1181" t="s">
        <v>419</v>
      </c>
      <c r="AB4" s="1181"/>
      <c r="AC4" s="1181" t="s">
        <v>433</v>
      </c>
      <c r="AD4" s="1181"/>
      <c r="AE4" s="1181" t="s">
        <v>432</v>
      </c>
      <c r="AF4" s="1181"/>
      <c r="AG4" s="1181" t="s">
        <v>423</v>
      </c>
      <c r="AH4" s="1181"/>
      <c r="AI4" s="1181" t="s">
        <v>421</v>
      </c>
      <c r="AJ4" s="1181"/>
      <c r="AK4" s="1074" t="s">
        <v>174</v>
      </c>
      <c r="AL4" s="1074"/>
      <c r="AM4" s="1181" t="s">
        <v>40</v>
      </c>
      <c r="AN4" s="1181"/>
      <c r="AO4" s="1181" t="s">
        <v>422</v>
      </c>
      <c r="AP4" s="1181"/>
      <c r="AQ4" s="1181" t="s">
        <v>434</v>
      </c>
      <c r="AR4" s="1181"/>
      <c r="AS4" s="1181" t="s">
        <v>435</v>
      </c>
      <c r="AT4" s="1181"/>
      <c r="AU4" s="1181" t="s">
        <v>436</v>
      </c>
      <c r="AV4" s="1181"/>
      <c r="AW4" s="1181" t="s">
        <v>437</v>
      </c>
      <c r="AX4" s="1181"/>
      <c r="AY4" s="1181" t="s">
        <v>424</v>
      </c>
      <c r="AZ4" s="1181"/>
      <c r="BA4" s="1181" t="s">
        <v>168</v>
      </c>
      <c r="BB4" s="1181"/>
      <c r="BC4" s="1181"/>
      <c r="BD4" s="1074" t="s">
        <v>174</v>
      </c>
      <c r="BE4" s="1074"/>
      <c r="BF4" s="441"/>
    </row>
    <row r="5" spans="1:61" ht="20.25" customHeight="1">
      <c r="A5" s="1189"/>
      <c r="B5" s="1189"/>
      <c r="C5" s="1183" t="s">
        <v>410</v>
      </c>
      <c r="D5" s="1183"/>
      <c r="E5" s="1183" t="s">
        <v>411</v>
      </c>
      <c r="F5" s="1183"/>
      <c r="G5" s="1183" t="s">
        <v>412</v>
      </c>
      <c r="H5" s="1183"/>
      <c r="I5" s="1183" t="s">
        <v>413</v>
      </c>
      <c r="J5" s="1183"/>
      <c r="K5" s="1183" t="s">
        <v>414</v>
      </c>
      <c r="L5" s="1183"/>
      <c r="M5" s="1183" t="s">
        <v>415</v>
      </c>
      <c r="N5" s="1183"/>
      <c r="O5" s="1183" t="s">
        <v>416</v>
      </c>
      <c r="P5" s="1183"/>
      <c r="Q5" s="1183" t="s">
        <v>417</v>
      </c>
      <c r="R5" s="1183"/>
      <c r="S5" s="1096"/>
      <c r="T5" s="1096"/>
      <c r="U5" s="1189"/>
      <c r="V5" s="1189"/>
      <c r="W5" s="1183" t="s">
        <v>425</v>
      </c>
      <c r="X5" s="1183"/>
      <c r="Y5" s="1183" t="s">
        <v>426</v>
      </c>
      <c r="Z5" s="1183"/>
      <c r="AA5" s="1183" t="s">
        <v>427</v>
      </c>
      <c r="AB5" s="1183"/>
      <c r="AC5" s="1183" t="s">
        <v>439</v>
      </c>
      <c r="AD5" s="1183"/>
      <c r="AE5" s="1183" t="s">
        <v>438</v>
      </c>
      <c r="AF5" s="1183"/>
      <c r="AG5" s="1183" t="s">
        <v>430</v>
      </c>
      <c r="AH5" s="1183"/>
      <c r="AI5" s="1183" t="s">
        <v>428</v>
      </c>
      <c r="AJ5" s="1183"/>
      <c r="AK5" s="1096"/>
      <c r="AL5" s="1096"/>
      <c r="AM5" s="1189"/>
      <c r="AN5" s="1189"/>
      <c r="AO5" s="1183" t="s">
        <v>429</v>
      </c>
      <c r="AP5" s="1183"/>
      <c r="AQ5" s="1183" t="s">
        <v>440</v>
      </c>
      <c r="AR5" s="1183"/>
      <c r="AS5" s="1183" t="s">
        <v>441</v>
      </c>
      <c r="AT5" s="1183"/>
      <c r="AU5" s="1183" t="s">
        <v>442</v>
      </c>
      <c r="AV5" s="1183"/>
      <c r="AW5" s="1183" t="s">
        <v>443</v>
      </c>
      <c r="AX5" s="1183"/>
      <c r="AY5" s="1183" t="s">
        <v>431</v>
      </c>
      <c r="AZ5" s="1183"/>
      <c r="BA5" s="1183" t="s">
        <v>175</v>
      </c>
      <c r="BB5" s="1183"/>
      <c r="BC5" s="1183"/>
      <c r="BD5" s="1096"/>
      <c r="BE5" s="1096"/>
      <c r="BF5" s="441"/>
    </row>
    <row r="6" spans="1:61" ht="21" customHeight="1">
      <c r="A6" s="1189"/>
      <c r="B6" s="1189"/>
      <c r="C6" s="943" t="s">
        <v>102</v>
      </c>
      <c r="D6" s="943" t="s">
        <v>103</v>
      </c>
      <c r="E6" s="943" t="s">
        <v>102</v>
      </c>
      <c r="F6" s="943" t="s">
        <v>103</v>
      </c>
      <c r="G6" s="943" t="s">
        <v>102</v>
      </c>
      <c r="H6" s="943" t="s">
        <v>103</v>
      </c>
      <c r="I6" s="943" t="s">
        <v>102</v>
      </c>
      <c r="J6" s="943" t="s">
        <v>103</v>
      </c>
      <c r="K6" s="943" t="s">
        <v>102</v>
      </c>
      <c r="L6" s="943" t="s">
        <v>103</v>
      </c>
      <c r="M6" s="943" t="s">
        <v>102</v>
      </c>
      <c r="N6" s="943" t="s">
        <v>103</v>
      </c>
      <c r="O6" s="943" t="s">
        <v>102</v>
      </c>
      <c r="P6" s="943" t="s">
        <v>103</v>
      </c>
      <c r="Q6" s="943" t="s">
        <v>102</v>
      </c>
      <c r="R6" s="943" t="s">
        <v>103</v>
      </c>
      <c r="S6" s="1096"/>
      <c r="T6" s="1096"/>
      <c r="U6" s="1189"/>
      <c r="V6" s="1189"/>
      <c r="W6" s="943" t="s">
        <v>102</v>
      </c>
      <c r="X6" s="943" t="s">
        <v>103</v>
      </c>
      <c r="Y6" s="943" t="s">
        <v>102</v>
      </c>
      <c r="Z6" s="943" t="s">
        <v>103</v>
      </c>
      <c r="AA6" s="943" t="s">
        <v>102</v>
      </c>
      <c r="AB6" s="943" t="s">
        <v>103</v>
      </c>
      <c r="AC6" s="943" t="s">
        <v>102</v>
      </c>
      <c r="AD6" s="943" t="s">
        <v>103</v>
      </c>
      <c r="AE6" s="943" t="s">
        <v>102</v>
      </c>
      <c r="AF6" s="943" t="s">
        <v>103</v>
      </c>
      <c r="AG6" s="943" t="s">
        <v>102</v>
      </c>
      <c r="AH6" s="943" t="s">
        <v>103</v>
      </c>
      <c r="AI6" s="943" t="s">
        <v>102</v>
      </c>
      <c r="AJ6" s="943" t="s">
        <v>103</v>
      </c>
      <c r="AK6" s="1096"/>
      <c r="AL6" s="1096"/>
      <c r="AM6" s="1189"/>
      <c r="AN6" s="1189"/>
      <c r="AO6" s="943" t="s">
        <v>102</v>
      </c>
      <c r="AP6" s="943" t="s">
        <v>103</v>
      </c>
      <c r="AQ6" s="943" t="s">
        <v>102</v>
      </c>
      <c r="AR6" s="943" t="s">
        <v>103</v>
      </c>
      <c r="AS6" s="943" t="s">
        <v>102</v>
      </c>
      <c r="AT6" s="943" t="s">
        <v>103</v>
      </c>
      <c r="AU6" s="943" t="s">
        <v>102</v>
      </c>
      <c r="AV6" s="943" t="s">
        <v>103</v>
      </c>
      <c r="AW6" s="943" t="s">
        <v>102</v>
      </c>
      <c r="AX6" s="943" t="s">
        <v>103</v>
      </c>
      <c r="AY6" s="943" t="s">
        <v>102</v>
      </c>
      <c r="AZ6" s="943" t="s">
        <v>103</v>
      </c>
      <c r="BA6" s="943" t="s">
        <v>102</v>
      </c>
      <c r="BB6" s="943" t="s">
        <v>103</v>
      </c>
      <c r="BC6" s="943" t="s">
        <v>32</v>
      </c>
      <c r="BD6" s="1096"/>
      <c r="BE6" s="1096"/>
      <c r="BF6" s="441"/>
    </row>
    <row r="7" spans="1:61" ht="21" customHeight="1" thickBot="1">
      <c r="A7" s="1189"/>
      <c r="B7" s="1189"/>
      <c r="C7" s="948" t="s">
        <v>352</v>
      </c>
      <c r="D7" s="948" t="s">
        <v>353</v>
      </c>
      <c r="E7" s="948" t="s">
        <v>352</v>
      </c>
      <c r="F7" s="948" t="s">
        <v>353</v>
      </c>
      <c r="G7" s="948" t="s">
        <v>352</v>
      </c>
      <c r="H7" s="948" t="s">
        <v>353</v>
      </c>
      <c r="I7" s="948" t="s">
        <v>352</v>
      </c>
      <c r="J7" s="948" t="s">
        <v>353</v>
      </c>
      <c r="K7" s="948" t="s">
        <v>352</v>
      </c>
      <c r="L7" s="948" t="s">
        <v>353</v>
      </c>
      <c r="M7" s="948" t="s">
        <v>352</v>
      </c>
      <c r="N7" s="948" t="s">
        <v>353</v>
      </c>
      <c r="O7" s="948" t="s">
        <v>352</v>
      </c>
      <c r="P7" s="948" t="s">
        <v>353</v>
      </c>
      <c r="Q7" s="948" t="s">
        <v>352</v>
      </c>
      <c r="R7" s="948" t="s">
        <v>353</v>
      </c>
      <c r="S7" s="1096"/>
      <c r="T7" s="1096"/>
      <c r="U7" s="1189"/>
      <c r="V7" s="1189"/>
      <c r="W7" s="948" t="s">
        <v>352</v>
      </c>
      <c r="X7" s="948" t="s">
        <v>353</v>
      </c>
      <c r="Y7" s="948" t="s">
        <v>352</v>
      </c>
      <c r="Z7" s="948" t="s">
        <v>353</v>
      </c>
      <c r="AA7" s="948" t="s">
        <v>352</v>
      </c>
      <c r="AB7" s="948" t="s">
        <v>353</v>
      </c>
      <c r="AC7" s="948" t="s">
        <v>352</v>
      </c>
      <c r="AD7" s="948" t="s">
        <v>353</v>
      </c>
      <c r="AE7" s="948" t="s">
        <v>352</v>
      </c>
      <c r="AF7" s="948" t="s">
        <v>353</v>
      </c>
      <c r="AG7" s="948" t="s">
        <v>352</v>
      </c>
      <c r="AH7" s="948" t="s">
        <v>353</v>
      </c>
      <c r="AI7" s="948" t="s">
        <v>352</v>
      </c>
      <c r="AJ7" s="948" t="s">
        <v>353</v>
      </c>
      <c r="AK7" s="1096"/>
      <c r="AL7" s="1096"/>
      <c r="AM7" s="1189"/>
      <c r="AN7" s="1189"/>
      <c r="AO7" s="948" t="s">
        <v>352</v>
      </c>
      <c r="AP7" s="948" t="s">
        <v>353</v>
      </c>
      <c r="AQ7" s="948" t="s">
        <v>352</v>
      </c>
      <c r="AR7" s="948" t="s">
        <v>353</v>
      </c>
      <c r="AS7" s="948" t="s">
        <v>352</v>
      </c>
      <c r="AT7" s="948" t="s">
        <v>353</v>
      </c>
      <c r="AU7" s="948" t="s">
        <v>352</v>
      </c>
      <c r="AV7" s="948" t="s">
        <v>353</v>
      </c>
      <c r="AW7" s="948" t="s">
        <v>352</v>
      </c>
      <c r="AX7" s="948" t="s">
        <v>353</v>
      </c>
      <c r="AY7" s="948" t="s">
        <v>352</v>
      </c>
      <c r="AZ7" s="948" t="s">
        <v>353</v>
      </c>
      <c r="BA7" s="948" t="s">
        <v>352</v>
      </c>
      <c r="BB7" s="948" t="s">
        <v>353</v>
      </c>
      <c r="BC7" s="948" t="s">
        <v>175</v>
      </c>
      <c r="BD7" s="1096"/>
      <c r="BE7" s="1096"/>
      <c r="BF7" s="441"/>
    </row>
    <row r="8" spans="1:61" ht="19.5" customHeight="1">
      <c r="A8" s="1192" t="s">
        <v>52</v>
      </c>
      <c r="B8" s="1192"/>
      <c r="C8" s="448">
        <v>787</v>
      </c>
      <c r="D8" s="448">
        <v>965</v>
      </c>
      <c r="E8" s="448">
        <v>590</v>
      </c>
      <c r="F8" s="448">
        <v>717</v>
      </c>
      <c r="G8" s="448">
        <v>402</v>
      </c>
      <c r="H8" s="448">
        <v>953</v>
      </c>
      <c r="I8" s="448">
        <v>0</v>
      </c>
      <c r="J8" s="448">
        <v>0</v>
      </c>
      <c r="K8" s="448">
        <v>435</v>
      </c>
      <c r="L8" s="448">
        <v>835</v>
      </c>
      <c r="M8" s="448">
        <v>248</v>
      </c>
      <c r="N8" s="448">
        <v>462</v>
      </c>
      <c r="O8" s="448">
        <v>15</v>
      </c>
      <c r="P8" s="448">
        <v>49</v>
      </c>
      <c r="Q8" s="448">
        <v>25</v>
      </c>
      <c r="R8" s="448">
        <v>21</v>
      </c>
      <c r="S8" s="1058" t="s">
        <v>671</v>
      </c>
      <c r="T8" s="1058"/>
      <c r="U8" s="1192" t="s">
        <v>52</v>
      </c>
      <c r="V8" s="1192"/>
      <c r="W8" s="448">
        <v>315</v>
      </c>
      <c r="X8" s="448">
        <v>199</v>
      </c>
      <c r="Y8" s="448">
        <v>379</v>
      </c>
      <c r="Z8" s="448">
        <v>150</v>
      </c>
      <c r="AA8" s="448">
        <v>106</v>
      </c>
      <c r="AB8" s="448">
        <v>29</v>
      </c>
      <c r="AC8" s="448">
        <v>0</v>
      </c>
      <c r="AD8" s="448">
        <v>1</v>
      </c>
      <c r="AE8" s="448">
        <v>63</v>
      </c>
      <c r="AF8" s="448">
        <v>131</v>
      </c>
      <c r="AG8" s="448">
        <v>45</v>
      </c>
      <c r="AH8" s="448">
        <v>62</v>
      </c>
      <c r="AI8" s="448">
        <v>1145</v>
      </c>
      <c r="AJ8" s="448">
        <v>238</v>
      </c>
      <c r="AK8" s="1058" t="s">
        <v>671</v>
      </c>
      <c r="AL8" s="1058"/>
      <c r="AM8" s="1192" t="s">
        <v>52</v>
      </c>
      <c r="AN8" s="1192"/>
      <c r="AO8" s="448">
        <v>616</v>
      </c>
      <c r="AP8" s="448">
        <v>497</v>
      </c>
      <c r="AQ8" s="448">
        <v>14</v>
      </c>
      <c r="AR8" s="448">
        <v>93</v>
      </c>
      <c r="AS8" s="448">
        <v>62</v>
      </c>
      <c r="AT8" s="448">
        <v>17</v>
      </c>
      <c r="AU8" s="448">
        <v>18</v>
      </c>
      <c r="AV8" s="448">
        <v>11</v>
      </c>
      <c r="AW8" s="448">
        <v>1664</v>
      </c>
      <c r="AX8" s="448">
        <v>3339</v>
      </c>
      <c r="AY8" s="448">
        <v>204</v>
      </c>
      <c r="AZ8" s="448">
        <v>246</v>
      </c>
      <c r="BA8" s="901">
        <f>SUM(C8,E8,G8,I8,K8,M8,O8,Q8,W8,Y8,AA8,AC8,AE8,AG8,AI8,AO8,AQ8,AS8,AU8,AW8,AY8)</f>
        <v>7133</v>
      </c>
      <c r="BB8" s="901">
        <f>SUM(D8,F8,H8,J8,L8,N8,P8,R8,X8,Z8,AB8,AD8,AF8,AH8,AJ8,AP8,AR8,AT8,AV8,AX8,AZ8)</f>
        <v>9015</v>
      </c>
      <c r="BC8" s="901">
        <f>SUM(BA8:BB8)</f>
        <v>16148</v>
      </c>
      <c r="BD8" s="1058" t="s">
        <v>671</v>
      </c>
      <c r="BE8" s="1058"/>
      <c r="BF8" s="441"/>
      <c r="BG8" s="213"/>
      <c r="BH8" s="213"/>
      <c r="BI8" s="213"/>
    </row>
    <row r="9" spans="1:61" ht="19.5" customHeight="1">
      <c r="A9" s="1182" t="s">
        <v>53</v>
      </c>
      <c r="B9" s="1182"/>
      <c r="C9" s="329">
        <v>1073</v>
      </c>
      <c r="D9" s="329">
        <v>1041</v>
      </c>
      <c r="E9" s="329">
        <v>1150</v>
      </c>
      <c r="F9" s="329">
        <v>2458</v>
      </c>
      <c r="G9" s="329">
        <v>417</v>
      </c>
      <c r="H9" s="329">
        <v>1015</v>
      </c>
      <c r="I9" s="329">
        <v>0</v>
      </c>
      <c r="J9" s="329">
        <v>0</v>
      </c>
      <c r="K9" s="329">
        <v>677</v>
      </c>
      <c r="L9" s="329">
        <v>1504</v>
      </c>
      <c r="M9" s="329">
        <v>160</v>
      </c>
      <c r="N9" s="329">
        <v>307</v>
      </c>
      <c r="O9" s="329">
        <v>0</v>
      </c>
      <c r="P9" s="329">
        <v>0</v>
      </c>
      <c r="Q9" s="329">
        <v>0</v>
      </c>
      <c r="R9" s="329">
        <v>0</v>
      </c>
      <c r="S9" s="1059" t="s">
        <v>302</v>
      </c>
      <c r="T9" s="1059"/>
      <c r="U9" s="1182" t="s">
        <v>53</v>
      </c>
      <c r="V9" s="1182"/>
      <c r="W9" s="329">
        <v>198</v>
      </c>
      <c r="X9" s="329">
        <v>275</v>
      </c>
      <c r="Y9" s="329">
        <v>561</v>
      </c>
      <c r="Z9" s="329">
        <v>347</v>
      </c>
      <c r="AA9" s="329">
        <v>144</v>
      </c>
      <c r="AB9" s="329">
        <v>100</v>
      </c>
      <c r="AC9" s="329">
        <v>0</v>
      </c>
      <c r="AD9" s="329">
        <v>0</v>
      </c>
      <c r="AE9" s="329">
        <v>0</v>
      </c>
      <c r="AF9" s="329">
        <v>0</v>
      </c>
      <c r="AG9" s="329">
        <v>26</v>
      </c>
      <c r="AH9" s="329">
        <v>26</v>
      </c>
      <c r="AI9" s="329">
        <v>318</v>
      </c>
      <c r="AJ9" s="329">
        <v>295</v>
      </c>
      <c r="AK9" s="1059" t="s">
        <v>302</v>
      </c>
      <c r="AL9" s="1059"/>
      <c r="AM9" s="1182" t="s">
        <v>53</v>
      </c>
      <c r="AN9" s="1182"/>
      <c r="AO9" s="329">
        <v>68</v>
      </c>
      <c r="AP9" s="329">
        <v>352</v>
      </c>
      <c r="AQ9" s="329">
        <v>0</v>
      </c>
      <c r="AR9" s="329">
        <v>0</v>
      </c>
      <c r="AS9" s="329">
        <v>0</v>
      </c>
      <c r="AT9" s="329">
        <v>0</v>
      </c>
      <c r="AU9" s="329">
        <v>0</v>
      </c>
      <c r="AV9" s="513">
        <v>0</v>
      </c>
      <c r="AW9" s="513">
        <v>492</v>
      </c>
      <c r="AX9" s="513">
        <v>803</v>
      </c>
      <c r="AY9" s="513">
        <v>361</v>
      </c>
      <c r="AZ9" s="513">
        <v>331</v>
      </c>
      <c r="BA9" s="899">
        <f t="shared" ref="BA9:BA28" si="0">SUM(C9,E9,G9,I9,K9,M9,O9,Q9,W9,Y9,AA9,AC9,AE9,AG9,AI9,AO9,AQ9,AS9,AU9,AW9,AY9)</f>
        <v>5645</v>
      </c>
      <c r="BB9" s="899">
        <f t="shared" ref="BB9:BB28" si="1">SUM(D9,F9,H9,J9,L9,N9,P9,R9,X9,Z9,AB9,AD9,AF9,AH9,AJ9,AP9,AR9,AT9,AV9,AX9,AZ9)</f>
        <v>8854</v>
      </c>
      <c r="BC9" s="899">
        <f t="shared" ref="BC9:BC28" si="2">SUM(BA9:BB9)</f>
        <v>14499</v>
      </c>
      <c r="BD9" s="1059" t="s">
        <v>302</v>
      </c>
      <c r="BE9" s="1059"/>
      <c r="BF9" s="441"/>
      <c r="BG9" s="213"/>
      <c r="BH9" s="213"/>
      <c r="BI9" s="213"/>
    </row>
    <row r="10" spans="1:61" ht="19.5" customHeight="1">
      <c r="A10" s="1182" t="s">
        <v>54</v>
      </c>
      <c r="B10" s="1182"/>
      <c r="C10" s="329">
        <v>601</v>
      </c>
      <c r="D10" s="329">
        <v>682</v>
      </c>
      <c r="E10" s="329">
        <v>560</v>
      </c>
      <c r="F10" s="329">
        <v>1349</v>
      </c>
      <c r="G10" s="329">
        <v>307</v>
      </c>
      <c r="H10" s="329">
        <v>743</v>
      </c>
      <c r="I10" s="329">
        <v>42</v>
      </c>
      <c r="J10" s="329">
        <v>79</v>
      </c>
      <c r="K10" s="329">
        <v>369</v>
      </c>
      <c r="L10" s="329">
        <v>911</v>
      </c>
      <c r="M10" s="329">
        <v>173</v>
      </c>
      <c r="N10" s="329">
        <v>463</v>
      </c>
      <c r="O10" s="329">
        <v>7</v>
      </c>
      <c r="P10" s="329">
        <v>8</v>
      </c>
      <c r="Q10" s="329">
        <v>9</v>
      </c>
      <c r="R10" s="329">
        <v>15</v>
      </c>
      <c r="S10" s="1056" t="s">
        <v>184</v>
      </c>
      <c r="T10" s="1056"/>
      <c r="U10" s="1182" t="s">
        <v>54</v>
      </c>
      <c r="V10" s="1182"/>
      <c r="W10" s="329">
        <v>207</v>
      </c>
      <c r="X10" s="329">
        <v>302</v>
      </c>
      <c r="Y10" s="329">
        <v>243</v>
      </c>
      <c r="Z10" s="329">
        <v>118</v>
      </c>
      <c r="AA10" s="329">
        <v>73</v>
      </c>
      <c r="AB10" s="329">
        <v>38</v>
      </c>
      <c r="AC10" s="329">
        <v>0</v>
      </c>
      <c r="AD10" s="329">
        <v>2</v>
      </c>
      <c r="AE10" s="329">
        <v>21</v>
      </c>
      <c r="AF10" s="329">
        <v>83</v>
      </c>
      <c r="AG10" s="329">
        <v>73</v>
      </c>
      <c r="AH10" s="329">
        <v>120</v>
      </c>
      <c r="AI10" s="329">
        <v>247</v>
      </c>
      <c r="AJ10" s="329">
        <v>268</v>
      </c>
      <c r="AK10" s="1056" t="s">
        <v>184</v>
      </c>
      <c r="AL10" s="1056"/>
      <c r="AM10" s="1182" t="s">
        <v>54</v>
      </c>
      <c r="AN10" s="1182"/>
      <c r="AO10" s="329">
        <v>94</v>
      </c>
      <c r="AP10" s="329">
        <v>419</v>
      </c>
      <c r="AQ10" s="329">
        <v>8</v>
      </c>
      <c r="AR10" s="329">
        <v>16</v>
      </c>
      <c r="AS10" s="329">
        <v>62</v>
      </c>
      <c r="AT10" s="329">
        <v>199</v>
      </c>
      <c r="AU10" s="329">
        <v>2</v>
      </c>
      <c r="AV10" s="513">
        <v>10</v>
      </c>
      <c r="AW10" s="513">
        <v>532</v>
      </c>
      <c r="AX10" s="513">
        <v>903</v>
      </c>
      <c r="AY10" s="513">
        <v>139</v>
      </c>
      <c r="AZ10" s="513">
        <v>180</v>
      </c>
      <c r="BA10" s="899">
        <f t="shared" si="0"/>
        <v>3769</v>
      </c>
      <c r="BB10" s="899">
        <f t="shared" si="1"/>
        <v>6908</v>
      </c>
      <c r="BC10" s="899">
        <f t="shared" si="2"/>
        <v>10677</v>
      </c>
      <c r="BD10" s="1056" t="s">
        <v>184</v>
      </c>
      <c r="BE10" s="1056"/>
      <c r="BF10" s="441"/>
      <c r="BG10" s="213"/>
      <c r="BH10" s="213"/>
      <c r="BI10" s="213"/>
    </row>
    <row r="11" spans="1:61" ht="19.5" customHeight="1">
      <c r="A11" s="1182" t="s">
        <v>55</v>
      </c>
      <c r="B11" s="1182"/>
      <c r="C11" s="329">
        <v>888</v>
      </c>
      <c r="D11" s="329">
        <v>1363</v>
      </c>
      <c r="E11" s="329">
        <v>1279</v>
      </c>
      <c r="F11" s="329">
        <v>2423</v>
      </c>
      <c r="G11" s="329">
        <v>564</v>
      </c>
      <c r="H11" s="329">
        <v>1551</v>
      </c>
      <c r="I11" s="329">
        <v>63</v>
      </c>
      <c r="J11" s="329">
        <v>97</v>
      </c>
      <c r="K11" s="329">
        <v>887</v>
      </c>
      <c r="L11" s="329">
        <v>2051</v>
      </c>
      <c r="M11" s="329">
        <v>320</v>
      </c>
      <c r="N11" s="329">
        <v>624</v>
      </c>
      <c r="O11" s="329">
        <v>7</v>
      </c>
      <c r="P11" s="329">
        <v>15</v>
      </c>
      <c r="Q11" s="329">
        <v>6</v>
      </c>
      <c r="R11" s="329">
        <v>10</v>
      </c>
      <c r="S11" s="1056" t="s">
        <v>185</v>
      </c>
      <c r="T11" s="1056"/>
      <c r="U11" s="1182" t="s">
        <v>55</v>
      </c>
      <c r="V11" s="1182"/>
      <c r="W11" s="329">
        <v>364</v>
      </c>
      <c r="X11" s="329">
        <v>484</v>
      </c>
      <c r="Y11" s="329">
        <v>190</v>
      </c>
      <c r="Z11" s="329">
        <v>184</v>
      </c>
      <c r="AA11" s="329">
        <v>102</v>
      </c>
      <c r="AB11" s="329">
        <v>87</v>
      </c>
      <c r="AC11" s="329">
        <v>0</v>
      </c>
      <c r="AD11" s="329">
        <v>0</v>
      </c>
      <c r="AE11" s="329">
        <v>21</v>
      </c>
      <c r="AF11" s="329">
        <v>65</v>
      </c>
      <c r="AG11" s="329">
        <v>114</v>
      </c>
      <c r="AH11" s="329">
        <v>119</v>
      </c>
      <c r="AI11" s="329">
        <v>710</v>
      </c>
      <c r="AJ11" s="329">
        <v>425</v>
      </c>
      <c r="AK11" s="1056" t="s">
        <v>185</v>
      </c>
      <c r="AL11" s="1056"/>
      <c r="AM11" s="1182" t="s">
        <v>55</v>
      </c>
      <c r="AN11" s="1182"/>
      <c r="AO11" s="329">
        <v>305</v>
      </c>
      <c r="AP11" s="329">
        <v>625</v>
      </c>
      <c r="AQ11" s="329">
        <v>11</v>
      </c>
      <c r="AR11" s="329">
        <v>70</v>
      </c>
      <c r="AS11" s="329">
        <v>2</v>
      </c>
      <c r="AT11" s="329">
        <v>0</v>
      </c>
      <c r="AU11" s="329">
        <v>0</v>
      </c>
      <c r="AV11" s="513">
        <v>0</v>
      </c>
      <c r="AW11" s="513">
        <v>726</v>
      </c>
      <c r="AX11" s="513">
        <v>1641</v>
      </c>
      <c r="AY11" s="513">
        <v>87</v>
      </c>
      <c r="AZ11" s="513">
        <v>134</v>
      </c>
      <c r="BA11" s="899">
        <f t="shared" si="0"/>
        <v>6646</v>
      </c>
      <c r="BB11" s="899">
        <f t="shared" si="1"/>
        <v>11968</v>
      </c>
      <c r="BC11" s="899">
        <f t="shared" si="2"/>
        <v>18614</v>
      </c>
      <c r="BD11" s="1056" t="s">
        <v>185</v>
      </c>
      <c r="BE11" s="1056"/>
      <c r="BF11" s="441"/>
      <c r="BG11" s="213"/>
      <c r="BH11" s="213"/>
      <c r="BI11" s="213"/>
    </row>
    <row r="12" spans="1:61" ht="19.5" customHeight="1">
      <c r="A12" s="1086" t="s">
        <v>299</v>
      </c>
      <c r="B12" s="508" t="s">
        <v>282</v>
      </c>
      <c r="C12" s="329">
        <v>246</v>
      </c>
      <c r="D12" s="329">
        <v>1044</v>
      </c>
      <c r="E12" s="329">
        <v>260</v>
      </c>
      <c r="F12" s="329">
        <v>1416</v>
      </c>
      <c r="G12" s="329">
        <v>161</v>
      </c>
      <c r="H12" s="329">
        <v>1239</v>
      </c>
      <c r="I12" s="329">
        <v>2</v>
      </c>
      <c r="J12" s="329">
        <v>11</v>
      </c>
      <c r="K12" s="329">
        <v>238</v>
      </c>
      <c r="L12" s="329">
        <v>1322</v>
      </c>
      <c r="M12" s="329">
        <v>102</v>
      </c>
      <c r="N12" s="329">
        <v>542</v>
      </c>
      <c r="O12" s="329">
        <v>9</v>
      </c>
      <c r="P12" s="329">
        <v>48</v>
      </c>
      <c r="Q12" s="329">
        <v>10</v>
      </c>
      <c r="R12" s="329">
        <v>68</v>
      </c>
      <c r="S12" s="528" t="s">
        <v>306</v>
      </c>
      <c r="T12" s="1061" t="s">
        <v>173</v>
      </c>
      <c r="U12" s="1086" t="s">
        <v>299</v>
      </c>
      <c r="V12" s="508" t="s">
        <v>282</v>
      </c>
      <c r="W12" s="329">
        <v>99</v>
      </c>
      <c r="X12" s="329">
        <v>349</v>
      </c>
      <c r="Y12" s="329">
        <v>93</v>
      </c>
      <c r="Z12" s="329">
        <v>384</v>
      </c>
      <c r="AA12" s="329">
        <v>42</v>
      </c>
      <c r="AB12" s="329">
        <v>182</v>
      </c>
      <c r="AC12" s="329">
        <v>0</v>
      </c>
      <c r="AD12" s="329">
        <v>25</v>
      </c>
      <c r="AE12" s="329">
        <v>35</v>
      </c>
      <c r="AF12" s="329">
        <v>119</v>
      </c>
      <c r="AG12" s="329">
        <v>37</v>
      </c>
      <c r="AH12" s="329">
        <v>185</v>
      </c>
      <c r="AI12" s="329">
        <v>206</v>
      </c>
      <c r="AJ12" s="329">
        <v>381</v>
      </c>
      <c r="AK12" s="528" t="s">
        <v>306</v>
      </c>
      <c r="AL12" s="1061" t="s">
        <v>173</v>
      </c>
      <c r="AM12" s="1086" t="s">
        <v>299</v>
      </c>
      <c r="AN12" s="508" t="s">
        <v>282</v>
      </c>
      <c r="AO12" s="329">
        <v>233</v>
      </c>
      <c r="AP12" s="329">
        <v>516</v>
      </c>
      <c r="AQ12" s="329">
        <v>6</v>
      </c>
      <c r="AR12" s="329">
        <v>79</v>
      </c>
      <c r="AS12" s="329">
        <v>0</v>
      </c>
      <c r="AT12" s="329">
        <v>5</v>
      </c>
      <c r="AU12" s="329">
        <v>0</v>
      </c>
      <c r="AV12" s="513">
        <v>0</v>
      </c>
      <c r="AW12" s="513">
        <v>217</v>
      </c>
      <c r="AX12" s="513">
        <v>2382</v>
      </c>
      <c r="AY12" s="513">
        <v>55</v>
      </c>
      <c r="AZ12" s="513">
        <v>308</v>
      </c>
      <c r="BA12" s="899">
        <f t="shared" si="0"/>
        <v>2051</v>
      </c>
      <c r="BB12" s="899">
        <f t="shared" si="1"/>
        <v>10605</v>
      </c>
      <c r="BC12" s="899">
        <f t="shared" si="2"/>
        <v>12656</v>
      </c>
      <c r="BD12" s="528" t="s">
        <v>306</v>
      </c>
      <c r="BE12" s="1061" t="s">
        <v>173</v>
      </c>
      <c r="BF12" s="441"/>
      <c r="BG12" s="213"/>
      <c r="BH12" s="213"/>
      <c r="BI12" s="213"/>
    </row>
    <row r="13" spans="1:61" ht="19.5" customHeight="1">
      <c r="A13" s="1086"/>
      <c r="B13" s="508" t="s">
        <v>283</v>
      </c>
      <c r="C13" s="329">
        <v>371</v>
      </c>
      <c r="D13" s="329">
        <v>1141</v>
      </c>
      <c r="E13" s="329">
        <v>443</v>
      </c>
      <c r="F13" s="329">
        <v>1482</v>
      </c>
      <c r="G13" s="329">
        <v>285</v>
      </c>
      <c r="H13" s="329">
        <v>1374</v>
      </c>
      <c r="I13" s="329">
        <v>3</v>
      </c>
      <c r="J13" s="329">
        <v>10</v>
      </c>
      <c r="K13" s="329">
        <v>387</v>
      </c>
      <c r="L13" s="329">
        <v>1406</v>
      </c>
      <c r="M13" s="329">
        <v>183</v>
      </c>
      <c r="N13" s="329">
        <v>717</v>
      </c>
      <c r="O13" s="329">
        <v>3</v>
      </c>
      <c r="P13" s="329">
        <v>29</v>
      </c>
      <c r="Q13" s="329">
        <v>11</v>
      </c>
      <c r="R13" s="329">
        <v>36</v>
      </c>
      <c r="S13" s="528" t="s">
        <v>307</v>
      </c>
      <c r="T13" s="1061"/>
      <c r="U13" s="1086"/>
      <c r="V13" s="508" t="s">
        <v>283</v>
      </c>
      <c r="W13" s="329">
        <v>173</v>
      </c>
      <c r="X13" s="329">
        <v>466</v>
      </c>
      <c r="Y13" s="329">
        <v>159</v>
      </c>
      <c r="Z13" s="329">
        <v>496</v>
      </c>
      <c r="AA13" s="329">
        <v>63</v>
      </c>
      <c r="AB13" s="329">
        <v>245</v>
      </c>
      <c r="AC13" s="329">
        <v>0</v>
      </c>
      <c r="AD13" s="329">
        <v>17</v>
      </c>
      <c r="AE13" s="329">
        <v>16</v>
      </c>
      <c r="AF13" s="329">
        <v>72</v>
      </c>
      <c r="AG13" s="329">
        <v>45</v>
      </c>
      <c r="AH13" s="329">
        <v>220</v>
      </c>
      <c r="AI13" s="329">
        <v>194</v>
      </c>
      <c r="AJ13" s="329">
        <v>372</v>
      </c>
      <c r="AK13" s="528" t="s">
        <v>307</v>
      </c>
      <c r="AL13" s="1061"/>
      <c r="AM13" s="1086"/>
      <c r="AN13" s="508" t="s">
        <v>283</v>
      </c>
      <c r="AO13" s="329">
        <v>202</v>
      </c>
      <c r="AP13" s="329">
        <v>486</v>
      </c>
      <c r="AQ13" s="329">
        <v>13</v>
      </c>
      <c r="AR13" s="329">
        <v>131</v>
      </c>
      <c r="AS13" s="329">
        <v>0</v>
      </c>
      <c r="AT13" s="329">
        <v>4</v>
      </c>
      <c r="AU13" s="329">
        <v>5</v>
      </c>
      <c r="AV13" s="513">
        <v>9</v>
      </c>
      <c r="AW13" s="513">
        <v>533</v>
      </c>
      <c r="AX13" s="513">
        <v>3868</v>
      </c>
      <c r="AY13" s="513">
        <v>0</v>
      </c>
      <c r="AZ13" s="513">
        <v>2</v>
      </c>
      <c r="BA13" s="899">
        <f t="shared" si="0"/>
        <v>3089</v>
      </c>
      <c r="BB13" s="899">
        <f t="shared" si="1"/>
        <v>12583</v>
      </c>
      <c r="BC13" s="899">
        <f t="shared" si="2"/>
        <v>15672</v>
      </c>
      <c r="BD13" s="528" t="s">
        <v>307</v>
      </c>
      <c r="BE13" s="1061"/>
      <c r="BF13" s="441"/>
      <c r="BG13" s="213"/>
      <c r="BH13" s="213"/>
      <c r="BI13" s="213"/>
    </row>
    <row r="14" spans="1:61" ht="19.5" customHeight="1">
      <c r="A14" s="1086"/>
      <c r="B14" s="508" t="s">
        <v>284</v>
      </c>
      <c r="C14" s="329">
        <v>331</v>
      </c>
      <c r="D14" s="329">
        <v>653</v>
      </c>
      <c r="E14" s="329">
        <v>402</v>
      </c>
      <c r="F14" s="329">
        <v>1147</v>
      </c>
      <c r="G14" s="329">
        <v>361</v>
      </c>
      <c r="H14" s="329">
        <v>543</v>
      </c>
      <c r="I14" s="329">
        <v>7</v>
      </c>
      <c r="J14" s="329">
        <v>15</v>
      </c>
      <c r="K14" s="329">
        <v>423</v>
      </c>
      <c r="L14" s="329">
        <v>763</v>
      </c>
      <c r="M14" s="329">
        <v>113</v>
      </c>
      <c r="N14" s="329">
        <v>297</v>
      </c>
      <c r="O14" s="329">
        <v>8</v>
      </c>
      <c r="P14" s="329">
        <v>17</v>
      </c>
      <c r="Q14" s="329">
        <v>11</v>
      </c>
      <c r="R14" s="329">
        <v>26</v>
      </c>
      <c r="S14" s="528" t="s">
        <v>308</v>
      </c>
      <c r="T14" s="1061"/>
      <c r="U14" s="1086"/>
      <c r="V14" s="508" t="s">
        <v>284</v>
      </c>
      <c r="W14" s="329">
        <v>98</v>
      </c>
      <c r="X14" s="329">
        <v>232</v>
      </c>
      <c r="Y14" s="329">
        <v>125</v>
      </c>
      <c r="Z14" s="329">
        <v>259</v>
      </c>
      <c r="AA14" s="329">
        <v>48</v>
      </c>
      <c r="AB14" s="329">
        <v>111</v>
      </c>
      <c r="AC14" s="329">
        <v>0</v>
      </c>
      <c r="AD14" s="329">
        <v>14</v>
      </c>
      <c r="AE14" s="329">
        <v>25</v>
      </c>
      <c r="AF14" s="329">
        <v>62</v>
      </c>
      <c r="AG14" s="329">
        <v>32</v>
      </c>
      <c r="AH14" s="329">
        <v>61</v>
      </c>
      <c r="AI14" s="329">
        <v>163</v>
      </c>
      <c r="AJ14" s="329">
        <v>122</v>
      </c>
      <c r="AK14" s="528" t="s">
        <v>308</v>
      </c>
      <c r="AL14" s="1061"/>
      <c r="AM14" s="1086"/>
      <c r="AN14" s="508" t="s">
        <v>284</v>
      </c>
      <c r="AO14" s="329">
        <v>226</v>
      </c>
      <c r="AP14" s="329">
        <v>188</v>
      </c>
      <c r="AQ14" s="329">
        <v>8</v>
      </c>
      <c r="AR14" s="329">
        <v>19</v>
      </c>
      <c r="AS14" s="329">
        <v>0</v>
      </c>
      <c r="AT14" s="329">
        <v>0</v>
      </c>
      <c r="AU14" s="329">
        <v>0</v>
      </c>
      <c r="AV14" s="513">
        <v>0</v>
      </c>
      <c r="AW14" s="513">
        <v>138</v>
      </c>
      <c r="AX14" s="513">
        <v>963</v>
      </c>
      <c r="AY14" s="513">
        <v>73</v>
      </c>
      <c r="AZ14" s="513">
        <v>212</v>
      </c>
      <c r="BA14" s="899">
        <f t="shared" si="0"/>
        <v>2592</v>
      </c>
      <c r="BB14" s="899">
        <f t="shared" si="1"/>
        <v>5704</v>
      </c>
      <c r="BC14" s="899">
        <f t="shared" si="2"/>
        <v>8296</v>
      </c>
      <c r="BD14" s="528" t="s">
        <v>308</v>
      </c>
      <c r="BE14" s="1061"/>
      <c r="BF14" s="441"/>
      <c r="BG14" s="213"/>
      <c r="BH14" s="213"/>
      <c r="BI14" s="213"/>
    </row>
    <row r="15" spans="1:61" ht="19.5" customHeight="1">
      <c r="A15" s="1086"/>
      <c r="B15" s="508" t="s">
        <v>279</v>
      </c>
      <c r="C15" s="329">
        <v>353</v>
      </c>
      <c r="D15" s="329">
        <v>965</v>
      </c>
      <c r="E15" s="329">
        <v>304</v>
      </c>
      <c r="F15" s="329">
        <v>1265</v>
      </c>
      <c r="G15" s="329">
        <v>197</v>
      </c>
      <c r="H15" s="329">
        <v>1055</v>
      </c>
      <c r="I15" s="329">
        <v>1</v>
      </c>
      <c r="J15" s="329">
        <v>5</v>
      </c>
      <c r="K15" s="329">
        <v>330</v>
      </c>
      <c r="L15" s="329">
        <v>1183</v>
      </c>
      <c r="M15" s="329">
        <v>140</v>
      </c>
      <c r="N15" s="329">
        <v>563</v>
      </c>
      <c r="O15" s="329">
        <v>4</v>
      </c>
      <c r="P15" s="329">
        <v>39</v>
      </c>
      <c r="Q15" s="329">
        <v>1</v>
      </c>
      <c r="R15" s="329">
        <v>30</v>
      </c>
      <c r="S15" s="528" t="s">
        <v>309</v>
      </c>
      <c r="T15" s="1061"/>
      <c r="U15" s="1086"/>
      <c r="V15" s="508" t="s">
        <v>279</v>
      </c>
      <c r="W15" s="329">
        <v>92</v>
      </c>
      <c r="X15" s="329">
        <v>329</v>
      </c>
      <c r="Y15" s="329">
        <v>111</v>
      </c>
      <c r="Z15" s="329">
        <v>219</v>
      </c>
      <c r="AA15" s="329">
        <v>33</v>
      </c>
      <c r="AB15" s="329">
        <v>99</v>
      </c>
      <c r="AC15" s="329">
        <v>0</v>
      </c>
      <c r="AD15" s="329">
        <v>14</v>
      </c>
      <c r="AE15" s="329">
        <v>14</v>
      </c>
      <c r="AF15" s="329">
        <v>55</v>
      </c>
      <c r="AG15" s="329">
        <v>35</v>
      </c>
      <c r="AH15" s="329">
        <v>118</v>
      </c>
      <c r="AI15" s="329">
        <v>159</v>
      </c>
      <c r="AJ15" s="329">
        <v>247</v>
      </c>
      <c r="AK15" s="528" t="s">
        <v>309</v>
      </c>
      <c r="AL15" s="1061"/>
      <c r="AM15" s="1086"/>
      <c r="AN15" s="508" t="s">
        <v>279</v>
      </c>
      <c r="AO15" s="329">
        <v>128</v>
      </c>
      <c r="AP15" s="329">
        <v>459</v>
      </c>
      <c r="AQ15" s="329">
        <v>2</v>
      </c>
      <c r="AR15" s="329">
        <v>53</v>
      </c>
      <c r="AS15" s="329">
        <v>0</v>
      </c>
      <c r="AT15" s="329">
        <v>0</v>
      </c>
      <c r="AU15" s="329">
        <v>0</v>
      </c>
      <c r="AV15" s="513">
        <v>0</v>
      </c>
      <c r="AW15" s="513">
        <v>132</v>
      </c>
      <c r="AX15" s="513">
        <v>1685</v>
      </c>
      <c r="AY15" s="513">
        <v>78</v>
      </c>
      <c r="AZ15" s="513">
        <v>294</v>
      </c>
      <c r="BA15" s="899">
        <f t="shared" si="0"/>
        <v>2114</v>
      </c>
      <c r="BB15" s="899">
        <f t="shared" si="1"/>
        <v>8677</v>
      </c>
      <c r="BC15" s="899">
        <f t="shared" si="2"/>
        <v>10791</v>
      </c>
      <c r="BD15" s="528" t="s">
        <v>309</v>
      </c>
      <c r="BE15" s="1061"/>
      <c r="BF15" s="441"/>
      <c r="BG15" s="213"/>
      <c r="BH15" s="213"/>
      <c r="BI15" s="213"/>
    </row>
    <row r="16" spans="1:61" ht="19.5" customHeight="1">
      <c r="A16" s="1086"/>
      <c r="B16" s="508" t="s">
        <v>280</v>
      </c>
      <c r="C16" s="329">
        <v>401</v>
      </c>
      <c r="D16" s="329">
        <v>1548</v>
      </c>
      <c r="E16" s="329">
        <v>492</v>
      </c>
      <c r="F16" s="329">
        <v>2539</v>
      </c>
      <c r="G16" s="329">
        <v>304</v>
      </c>
      <c r="H16" s="329">
        <v>1503</v>
      </c>
      <c r="I16" s="329">
        <v>3</v>
      </c>
      <c r="J16" s="329">
        <v>8</v>
      </c>
      <c r="K16" s="329">
        <v>421</v>
      </c>
      <c r="L16" s="329">
        <v>2169</v>
      </c>
      <c r="M16" s="329">
        <v>107</v>
      </c>
      <c r="N16" s="329">
        <v>723</v>
      </c>
      <c r="O16" s="329">
        <v>8</v>
      </c>
      <c r="P16" s="329">
        <v>41</v>
      </c>
      <c r="Q16" s="329">
        <v>10</v>
      </c>
      <c r="R16" s="329">
        <v>45</v>
      </c>
      <c r="S16" s="528" t="s">
        <v>310</v>
      </c>
      <c r="T16" s="1061"/>
      <c r="U16" s="1086"/>
      <c r="V16" s="508" t="s">
        <v>280</v>
      </c>
      <c r="W16" s="329">
        <v>139</v>
      </c>
      <c r="X16" s="329">
        <v>466</v>
      </c>
      <c r="Y16" s="329">
        <v>148</v>
      </c>
      <c r="Z16" s="329">
        <v>349</v>
      </c>
      <c r="AA16" s="329">
        <v>50</v>
      </c>
      <c r="AB16" s="329">
        <v>156</v>
      </c>
      <c r="AC16" s="329">
        <v>0</v>
      </c>
      <c r="AD16" s="329">
        <v>14</v>
      </c>
      <c r="AE16" s="329">
        <v>30</v>
      </c>
      <c r="AF16" s="329">
        <v>101</v>
      </c>
      <c r="AG16" s="329">
        <v>41</v>
      </c>
      <c r="AH16" s="329">
        <v>206</v>
      </c>
      <c r="AI16" s="329">
        <v>292</v>
      </c>
      <c r="AJ16" s="329">
        <v>414</v>
      </c>
      <c r="AK16" s="528" t="s">
        <v>310</v>
      </c>
      <c r="AL16" s="1061"/>
      <c r="AM16" s="1086"/>
      <c r="AN16" s="508" t="s">
        <v>280</v>
      </c>
      <c r="AO16" s="329">
        <v>256</v>
      </c>
      <c r="AP16" s="329">
        <v>693</v>
      </c>
      <c r="AQ16" s="329">
        <v>6</v>
      </c>
      <c r="AR16" s="329">
        <v>66</v>
      </c>
      <c r="AS16" s="329">
        <v>0</v>
      </c>
      <c r="AT16" s="329">
        <v>0</v>
      </c>
      <c r="AU16" s="329">
        <v>0</v>
      </c>
      <c r="AV16" s="513">
        <v>0</v>
      </c>
      <c r="AW16" s="513">
        <v>142</v>
      </c>
      <c r="AX16" s="513">
        <v>886</v>
      </c>
      <c r="AY16" s="513">
        <v>66</v>
      </c>
      <c r="AZ16" s="513">
        <v>272</v>
      </c>
      <c r="BA16" s="899">
        <f t="shared" si="0"/>
        <v>2916</v>
      </c>
      <c r="BB16" s="899">
        <f t="shared" si="1"/>
        <v>12199</v>
      </c>
      <c r="BC16" s="899">
        <f t="shared" si="2"/>
        <v>15115</v>
      </c>
      <c r="BD16" s="528" t="s">
        <v>310</v>
      </c>
      <c r="BE16" s="1061"/>
      <c r="BF16" s="441"/>
      <c r="BG16" s="213"/>
      <c r="BH16" s="213"/>
      <c r="BI16" s="213"/>
    </row>
    <row r="17" spans="1:61" ht="19.5" customHeight="1">
      <c r="A17" s="1086"/>
      <c r="B17" s="508" t="s">
        <v>281</v>
      </c>
      <c r="C17" s="329">
        <v>266</v>
      </c>
      <c r="D17" s="329">
        <v>690</v>
      </c>
      <c r="E17" s="329">
        <v>443</v>
      </c>
      <c r="F17" s="329">
        <v>1091</v>
      </c>
      <c r="G17" s="329">
        <v>260</v>
      </c>
      <c r="H17" s="329">
        <v>777</v>
      </c>
      <c r="I17" s="329">
        <v>1</v>
      </c>
      <c r="J17" s="329">
        <v>6</v>
      </c>
      <c r="K17" s="329">
        <v>331</v>
      </c>
      <c r="L17" s="329">
        <v>980</v>
      </c>
      <c r="M17" s="329">
        <v>119</v>
      </c>
      <c r="N17" s="329">
        <v>343</v>
      </c>
      <c r="O17" s="329">
        <v>2</v>
      </c>
      <c r="P17" s="329">
        <v>30</v>
      </c>
      <c r="Q17" s="329">
        <v>6</v>
      </c>
      <c r="R17" s="329">
        <v>38</v>
      </c>
      <c r="S17" s="528" t="s">
        <v>311</v>
      </c>
      <c r="T17" s="1061"/>
      <c r="U17" s="1086"/>
      <c r="V17" s="508" t="s">
        <v>281</v>
      </c>
      <c r="W17" s="329">
        <v>101</v>
      </c>
      <c r="X17" s="329">
        <v>206</v>
      </c>
      <c r="Y17" s="329">
        <v>118</v>
      </c>
      <c r="Z17" s="329">
        <v>189</v>
      </c>
      <c r="AA17" s="329">
        <v>30</v>
      </c>
      <c r="AB17" s="329">
        <v>76</v>
      </c>
      <c r="AC17" s="329">
        <v>1</v>
      </c>
      <c r="AD17" s="329">
        <v>8</v>
      </c>
      <c r="AE17" s="329">
        <v>21</v>
      </c>
      <c r="AF17" s="329">
        <v>56</v>
      </c>
      <c r="AG17" s="329">
        <v>71</v>
      </c>
      <c r="AH17" s="329">
        <v>166</v>
      </c>
      <c r="AI17" s="329">
        <v>315</v>
      </c>
      <c r="AJ17" s="329">
        <v>156</v>
      </c>
      <c r="AK17" s="528" t="s">
        <v>311</v>
      </c>
      <c r="AL17" s="1061"/>
      <c r="AM17" s="1086"/>
      <c r="AN17" s="508" t="s">
        <v>281</v>
      </c>
      <c r="AO17" s="329">
        <v>206</v>
      </c>
      <c r="AP17" s="329">
        <v>325</v>
      </c>
      <c r="AQ17" s="329">
        <v>4</v>
      </c>
      <c r="AR17" s="329">
        <v>48</v>
      </c>
      <c r="AS17" s="329">
        <v>2</v>
      </c>
      <c r="AT17" s="329">
        <v>2</v>
      </c>
      <c r="AU17" s="329">
        <v>0</v>
      </c>
      <c r="AV17" s="513">
        <v>0</v>
      </c>
      <c r="AW17" s="513">
        <v>158</v>
      </c>
      <c r="AX17" s="513">
        <v>1576</v>
      </c>
      <c r="AY17" s="513">
        <v>69</v>
      </c>
      <c r="AZ17" s="513">
        <v>360</v>
      </c>
      <c r="BA17" s="899">
        <f t="shared" si="0"/>
        <v>2524</v>
      </c>
      <c r="BB17" s="899">
        <f t="shared" si="1"/>
        <v>7123</v>
      </c>
      <c r="BC17" s="899">
        <f t="shared" si="2"/>
        <v>9647</v>
      </c>
      <c r="BD17" s="528" t="s">
        <v>311</v>
      </c>
      <c r="BE17" s="1061"/>
      <c r="BF17" s="441"/>
      <c r="BG17" s="213"/>
      <c r="BH17" s="213"/>
      <c r="BI17" s="213"/>
    </row>
    <row r="18" spans="1:61" ht="19.5" customHeight="1">
      <c r="A18" s="1081" t="s">
        <v>63</v>
      </c>
      <c r="B18" s="1081"/>
      <c r="C18" s="898">
        <v>1497</v>
      </c>
      <c r="D18" s="898">
        <v>1661</v>
      </c>
      <c r="E18" s="898">
        <v>1321</v>
      </c>
      <c r="F18" s="898">
        <v>1462</v>
      </c>
      <c r="G18" s="898">
        <v>768</v>
      </c>
      <c r="H18" s="898">
        <v>1559</v>
      </c>
      <c r="I18" s="78">
        <v>42</v>
      </c>
      <c r="J18" s="898">
        <v>28</v>
      </c>
      <c r="K18" s="898">
        <v>1072</v>
      </c>
      <c r="L18" s="78">
        <v>2007</v>
      </c>
      <c r="M18" s="898">
        <v>272</v>
      </c>
      <c r="N18" s="898">
        <v>420</v>
      </c>
      <c r="O18" s="898">
        <v>18</v>
      </c>
      <c r="P18" s="251">
        <v>32</v>
      </c>
      <c r="Q18" s="251">
        <v>34</v>
      </c>
      <c r="R18" s="251">
        <v>52</v>
      </c>
      <c r="S18" s="1056" t="s">
        <v>322</v>
      </c>
      <c r="T18" s="1056"/>
      <c r="U18" s="1081" t="s">
        <v>63</v>
      </c>
      <c r="V18" s="1081"/>
      <c r="W18" s="898">
        <v>313</v>
      </c>
      <c r="X18" s="898">
        <v>322</v>
      </c>
      <c r="Y18" s="898">
        <v>482</v>
      </c>
      <c r="Z18" s="898">
        <v>277</v>
      </c>
      <c r="AA18" s="898">
        <v>187</v>
      </c>
      <c r="AB18" s="898">
        <v>164</v>
      </c>
      <c r="AC18" s="78">
        <v>0</v>
      </c>
      <c r="AD18" s="898">
        <v>12</v>
      </c>
      <c r="AE18" s="898">
        <v>20</v>
      </c>
      <c r="AF18" s="78">
        <v>49</v>
      </c>
      <c r="AG18" s="898">
        <v>72</v>
      </c>
      <c r="AH18" s="898">
        <v>80</v>
      </c>
      <c r="AI18" s="902">
        <v>151</v>
      </c>
      <c r="AJ18" s="251">
        <v>404</v>
      </c>
      <c r="AK18" s="1056" t="s">
        <v>322</v>
      </c>
      <c r="AL18" s="1056"/>
      <c r="AM18" s="899" t="s">
        <v>63</v>
      </c>
      <c r="AN18" s="899"/>
      <c r="AO18" s="329">
        <v>604</v>
      </c>
      <c r="AP18" s="329">
        <v>211</v>
      </c>
      <c r="AQ18" s="329">
        <v>9</v>
      </c>
      <c r="AR18" s="329">
        <v>27</v>
      </c>
      <c r="AS18" s="329">
        <v>0</v>
      </c>
      <c r="AT18" s="329">
        <v>0</v>
      </c>
      <c r="AU18" s="329">
        <v>0</v>
      </c>
      <c r="AV18" s="899">
        <v>0</v>
      </c>
      <c r="AW18" s="899">
        <v>722</v>
      </c>
      <c r="AX18" s="899">
        <v>1786</v>
      </c>
      <c r="AY18" s="899">
        <v>111</v>
      </c>
      <c r="AZ18" s="899">
        <v>210</v>
      </c>
      <c r="BA18" s="899">
        <f t="shared" si="0"/>
        <v>7695</v>
      </c>
      <c r="BB18" s="899">
        <f t="shared" si="1"/>
        <v>10763</v>
      </c>
      <c r="BC18" s="899">
        <f t="shared" si="2"/>
        <v>18458</v>
      </c>
      <c r="BD18" s="1056" t="s">
        <v>322</v>
      </c>
      <c r="BE18" s="1056"/>
      <c r="BF18" s="441"/>
      <c r="BG18" s="213"/>
      <c r="BH18" s="213"/>
      <c r="BI18" s="213"/>
    </row>
    <row r="19" spans="1:61" ht="19.5" customHeight="1">
      <c r="A19" s="1182" t="s">
        <v>64</v>
      </c>
      <c r="B19" s="1182"/>
      <c r="C19" s="329">
        <v>659</v>
      </c>
      <c r="D19" s="329">
        <v>1580</v>
      </c>
      <c r="E19" s="329">
        <v>1319</v>
      </c>
      <c r="F19" s="329">
        <v>3262</v>
      </c>
      <c r="G19" s="329">
        <v>580</v>
      </c>
      <c r="H19" s="329">
        <v>1548</v>
      </c>
      <c r="I19" s="329">
        <v>11</v>
      </c>
      <c r="J19" s="329">
        <v>44</v>
      </c>
      <c r="K19" s="329">
        <v>692</v>
      </c>
      <c r="L19" s="329">
        <v>1785</v>
      </c>
      <c r="M19" s="329">
        <v>313</v>
      </c>
      <c r="N19" s="329">
        <v>809</v>
      </c>
      <c r="O19" s="329">
        <v>24</v>
      </c>
      <c r="P19" s="329">
        <v>65</v>
      </c>
      <c r="Q19" s="329">
        <v>39</v>
      </c>
      <c r="R19" s="329">
        <v>96</v>
      </c>
      <c r="S19" s="1056" t="s">
        <v>186</v>
      </c>
      <c r="T19" s="1056"/>
      <c r="U19" s="1182" t="s">
        <v>64</v>
      </c>
      <c r="V19" s="1182"/>
      <c r="W19" s="329">
        <v>411</v>
      </c>
      <c r="X19" s="329">
        <v>634</v>
      </c>
      <c r="Y19" s="329">
        <v>454</v>
      </c>
      <c r="Z19" s="329">
        <v>346</v>
      </c>
      <c r="AA19" s="329">
        <v>142</v>
      </c>
      <c r="AB19" s="329">
        <v>130</v>
      </c>
      <c r="AC19" s="329">
        <v>0</v>
      </c>
      <c r="AD19" s="329">
        <v>7</v>
      </c>
      <c r="AE19" s="329">
        <v>46</v>
      </c>
      <c r="AF19" s="329">
        <v>84</v>
      </c>
      <c r="AG19" s="329">
        <v>140</v>
      </c>
      <c r="AH19" s="329">
        <v>107</v>
      </c>
      <c r="AI19" s="329">
        <v>706</v>
      </c>
      <c r="AJ19" s="329">
        <v>430</v>
      </c>
      <c r="AK19" s="1056" t="s">
        <v>186</v>
      </c>
      <c r="AL19" s="1056"/>
      <c r="AM19" s="513" t="s">
        <v>64</v>
      </c>
      <c r="AN19" s="513"/>
      <c r="AO19" s="329">
        <v>385</v>
      </c>
      <c r="AP19" s="329">
        <v>881</v>
      </c>
      <c r="AQ19" s="329">
        <v>3</v>
      </c>
      <c r="AR19" s="329">
        <v>29</v>
      </c>
      <c r="AS19" s="329">
        <v>0</v>
      </c>
      <c r="AT19" s="329">
        <v>0</v>
      </c>
      <c r="AU19" s="329">
        <v>0</v>
      </c>
      <c r="AV19" s="513">
        <v>0</v>
      </c>
      <c r="AW19" s="513">
        <v>224</v>
      </c>
      <c r="AX19" s="513">
        <v>481</v>
      </c>
      <c r="AY19" s="513">
        <v>90</v>
      </c>
      <c r="AZ19" s="513">
        <v>112</v>
      </c>
      <c r="BA19" s="899">
        <f t="shared" si="0"/>
        <v>6238</v>
      </c>
      <c r="BB19" s="899">
        <f t="shared" si="1"/>
        <v>12430</v>
      </c>
      <c r="BC19" s="899">
        <f t="shared" si="2"/>
        <v>18668</v>
      </c>
      <c r="BD19" s="1056" t="s">
        <v>186</v>
      </c>
      <c r="BE19" s="1056"/>
      <c r="BF19" s="441"/>
      <c r="BG19" s="213"/>
      <c r="BH19" s="213"/>
      <c r="BI19" s="213"/>
    </row>
    <row r="20" spans="1:61" ht="19.5" customHeight="1">
      <c r="A20" s="1182" t="s">
        <v>65</v>
      </c>
      <c r="B20" s="1182"/>
      <c r="C20" s="329">
        <v>570</v>
      </c>
      <c r="D20" s="329">
        <v>1078</v>
      </c>
      <c r="E20" s="329">
        <v>1048</v>
      </c>
      <c r="F20" s="329">
        <v>2646</v>
      </c>
      <c r="G20" s="329">
        <v>414</v>
      </c>
      <c r="H20" s="329">
        <v>1069</v>
      </c>
      <c r="I20" s="329">
        <v>0</v>
      </c>
      <c r="J20" s="329">
        <v>0</v>
      </c>
      <c r="K20" s="329">
        <v>744</v>
      </c>
      <c r="L20" s="329">
        <v>1716</v>
      </c>
      <c r="M20" s="329">
        <v>244</v>
      </c>
      <c r="N20" s="329">
        <v>636</v>
      </c>
      <c r="O20" s="329">
        <v>15</v>
      </c>
      <c r="P20" s="329">
        <v>47</v>
      </c>
      <c r="Q20" s="329">
        <v>10</v>
      </c>
      <c r="R20" s="329">
        <v>34</v>
      </c>
      <c r="S20" s="1056" t="s">
        <v>187</v>
      </c>
      <c r="T20" s="1056"/>
      <c r="U20" s="1182" t="s">
        <v>65</v>
      </c>
      <c r="V20" s="1182"/>
      <c r="W20" s="329">
        <v>162</v>
      </c>
      <c r="X20" s="329">
        <v>337</v>
      </c>
      <c r="Y20" s="329">
        <v>173</v>
      </c>
      <c r="Z20" s="329">
        <v>189</v>
      </c>
      <c r="AA20" s="329">
        <v>28</v>
      </c>
      <c r="AB20" s="329">
        <v>99</v>
      </c>
      <c r="AC20" s="329">
        <v>0</v>
      </c>
      <c r="AD20" s="329">
        <v>7</v>
      </c>
      <c r="AE20" s="329">
        <v>28</v>
      </c>
      <c r="AF20" s="329">
        <v>168</v>
      </c>
      <c r="AG20" s="329">
        <v>89</v>
      </c>
      <c r="AH20" s="329">
        <v>68</v>
      </c>
      <c r="AI20" s="329">
        <v>531</v>
      </c>
      <c r="AJ20" s="329">
        <v>272</v>
      </c>
      <c r="AK20" s="1056" t="s">
        <v>187</v>
      </c>
      <c r="AL20" s="1056"/>
      <c r="AM20" s="1182" t="s">
        <v>65</v>
      </c>
      <c r="AN20" s="1182"/>
      <c r="AO20" s="329">
        <v>266</v>
      </c>
      <c r="AP20" s="329">
        <v>519</v>
      </c>
      <c r="AQ20" s="329">
        <v>7</v>
      </c>
      <c r="AR20" s="329">
        <v>18</v>
      </c>
      <c r="AS20" s="329">
        <v>0</v>
      </c>
      <c r="AT20" s="329">
        <v>0</v>
      </c>
      <c r="AU20" s="329">
        <v>0</v>
      </c>
      <c r="AV20" s="513">
        <v>0</v>
      </c>
      <c r="AW20" s="513">
        <v>13</v>
      </c>
      <c r="AX20" s="513">
        <v>47</v>
      </c>
      <c r="AY20" s="513">
        <v>43</v>
      </c>
      <c r="AZ20" s="513">
        <v>56</v>
      </c>
      <c r="BA20" s="899">
        <f t="shared" si="0"/>
        <v>4385</v>
      </c>
      <c r="BB20" s="899">
        <f t="shared" si="1"/>
        <v>9006</v>
      </c>
      <c r="BC20" s="899">
        <f t="shared" si="2"/>
        <v>13391</v>
      </c>
      <c r="BD20" s="1056" t="s">
        <v>187</v>
      </c>
      <c r="BE20" s="1056"/>
      <c r="BF20" s="441"/>
      <c r="BG20" s="213"/>
      <c r="BH20" s="213"/>
      <c r="BI20" s="213"/>
    </row>
    <row r="21" spans="1:61" ht="19.5" customHeight="1">
      <c r="A21" s="1182" t="s">
        <v>66</v>
      </c>
      <c r="B21" s="1182"/>
      <c r="C21" s="329">
        <v>751</v>
      </c>
      <c r="D21" s="329">
        <v>1202</v>
      </c>
      <c r="E21" s="329">
        <v>817</v>
      </c>
      <c r="F21" s="329">
        <v>1893</v>
      </c>
      <c r="G21" s="329">
        <v>482</v>
      </c>
      <c r="H21" s="329">
        <v>1132</v>
      </c>
      <c r="I21" s="329">
        <v>1</v>
      </c>
      <c r="J21" s="329">
        <v>13</v>
      </c>
      <c r="K21" s="329">
        <v>618</v>
      </c>
      <c r="L21" s="329">
        <v>1401</v>
      </c>
      <c r="M21" s="329">
        <v>167</v>
      </c>
      <c r="N21" s="329">
        <v>467</v>
      </c>
      <c r="O21" s="329">
        <v>16</v>
      </c>
      <c r="P21" s="329">
        <v>128</v>
      </c>
      <c r="Q21" s="329">
        <v>22</v>
      </c>
      <c r="R21" s="329">
        <v>60</v>
      </c>
      <c r="S21" s="1056" t="s">
        <v>303</v>
      </c>
      <c r="T21" s="1056"/>
      <c r="U21" s="1182" t="s">
        <v>66</v>
      </c>
      <c r="V21" s="1182"/>
      <c r="W21" s="329">
        <v>49</v>
      </c>
      <c r="X21" s="329">
        <v>121</v>
      </c>
      <c r="Y21" s="329">
        <v>228</v>
      </c>
      <c r="Z21" s="329">
        <v>257</v>
      </c>
      <c r="AA21" s="329">
        <v>72</v>
      </c>
      <c r="AB21" s="329">
        <v>479</v>
      </c>
      <c r="AC21" s="329">
        <v>0</v>
      </c>
      <c r="AD21" s="329">
        <v>2</v>
      </c>
      <c r="AE21" s="329">
        <v>15</v>
      </c>
      <c r="AF21" s="329">
        <v>65</v>
      </c>
      <c r="AG21" s="329">
        <v>80</v>
      </c>
      <c r="AH21" s="329">
        <v>60</v>
      </c>
      <c r="AI21" s="329">
        <v>619</v>
      </c>
      <c r="AJ21" s="329">
        <v>264</v>
      </c>
      <c r="AK21" s="1056" t="s">
        <v>303</v>
      </c>
      <c r="AL21" s="1056"/>
      <c r="AM21" s="1182" t="s">
        <v>66</v>
      </c>
      <c r="AN21" s="1182"/>
      <c r="AO21" s="329">
        <v>224</v>
      </c>
      <c r="AP21" s="329">
        <v>220</v>
      </c>
      <c r="AQ21" s="329">
        <v>12</v>
      </c>
      <c r="AR21" s="329">
        <v>122</v>
      </c>
      <c r="AS21" s="329">
        <v>0</v>
      </c>
      <c r="AT21" s="329">
        <v>0</v>
      </c>
      <c r="AU21" s="329">
        <v>0</v>
      </c>
      <c r="AV21" s="513">
        <v>0</v>
      </c>
      <c r="AW21" s="513">
        <v>398</v>
      </c>
      <c r="AX21" s="513">
        <v>1421</v>
      </c>
      <c r="AY21" s="513">
        <v>132</v>
      </c>
      <c r="AZ21" s="513">
        <v>364</v>
      </c>
      <c r="BA21" s="899">
        <f t="shared" si="0"/>
        <v>4703</v>
      </c>
      <c r="BB21" s="899">
        <f t="shared" si="1"/>
        <v>9671</v>
      </c>
      <c r="BC21" s="899">
        <f t="shared" si="2"/>
        <v>14374</v>
      </c>
      <c r="BD21" s="1056" t="s">
        <v>303</v>
      </c>
      <c r="BE21" s="1056"/>
      <c r="BF21" s="441"/>
      <c r="BG21" s="213"/>
      <c r="BH21" s="213"/>
      <c r="BI21" s="213"/>
    </row>
    <row r="22" spans="1:61" ht="19.5" customHeight="1">
      <c r="A22" s="1182" t="s">
        <v>134</v>
      </c>
      <c r="B22" s="1182"/>
      <c r="C22" s="329">
        <v>677</v>
      </c>
      <c r="D22" s="329">
        <v>838</v>
      </c>
      <c r="E22" s="329">
        <v>991</v>
      </c>
      <c r="F22" s="329">
        <v>1732</v>
      </c>
      <c r="G22" s="329">
        <v>446</v>
      </c>
      <c r="H22" s="329">
        <v>1108</v>
      </c>
      <c r="I22" s="329">
        <v>8</v>
      </c>
      <c r="J22" s="329">
        <v>28</v>
      </c>
      <c r="K22" s="329">
        <v>626</v>
      </c>
      <c r="L22" s="329">
        <v>1346</v>
      </c>
      <c r="M22" s="329">
        <v>109</v>
      </c>
      <c r="N22" s="329">
        <v>360</v>
      </c>
      <c r="O22" s="329">
        <v>11</v>
      </c>
      <c r="P22" s="329">
        <v>57</v>
      </c>
      <c r="Q22" s="329">
        <v>0</v>
      </c>
      <c r="R22" s="394">
        <v>0</v>
      </c>
      <c r="S22" s="1056" t="s">
        <v>304</v>
      </c>
      <c r="T22" s="1056"/>
      <c r="U22" s="1182" t="s">
        <v>134</v>
      </c>
      <c r="V22" s="1182"/>
      <c r="W22" s="329">
        <v>158</v>
      </c>
      <c r="X22" s="329">
        <v>210</v>
      </c>
      <c r="Y22" s="329">
        <v>463</v>
      </c>
      <c r="Z22" s="329">
        <v>409</v>
      </c>
      <c r="AA22" s="329">
        <v>29</v>
      </c>
      <c r="AB22" s="329">
        <v>100</v>
      </c>
      <c r="AC22" s="329">
        <v>0</v>
      </c>
      <c r="AD22" s="329">
        <v>5</v>
      </c>
      <c r="AE22" s="329">
        <v>12</v>
      </c>
      <c r="AF22" s="329">
        <v>35</v>
      </c>
      <c r="AG22" s="329">
        <v>233</v>
      </c>
      <c r="AH22" s="329">
        <v>173</v>
      </c>
      <c r="AI22" s="329">
        <v>189</v>
      </c>
      <c r="AJ22" s="329">
        <v>291</v>
      </c>
      <c r="AK22" s="1056" t="s">
        <v>304</v>
      </c>
      <c r="AL22" s="1056"/>
      <c r="AM22" s="1182" t="s">
        <v>134</v>
      </c>
      <c r="AN22" s="1182"/>
      <c r="AO22" s="329">
        <v>444</v>
      </c>
      <c r="AP22" s="329">
        <v>257</v>
      </c>
      <c r="AQ22" s="329">
        <v>7</v>
      </c>
      <c r="AR22" s="329">
        <v>9</v>
      </c>
      <c r="AS22" s="329">
        <v>0</v>
      </c>
      <c r="AT22" s="329">
        <v>0</v>
      </c>
      <c r="AU22" s="329">
        <v>0</v>
      </c>
      <c r="AV22" s="513">
        <v>0</v>
      </c>
      <c r="AW22" s="513">
        <v>808</v>
      </c>
      <c r="AX22" s="513">
        <v>1693</v>
      </c>
      <c r="AY22" s="513">
        <v>43</v>
      </c>
      <c r="AZ22" s="513">
        <v>74</v>
      </c>
      <c r="BA22" s="899">
        <f t="shared" si="0"/>
        <v>5254</v>
      </c>
      <c r="BB22" s="899">
        <f t="shared" si="1"/>
        <v>8725</v>
      </c>
      <c r="BC22" s="899">
        <f t="shared" si="2"/>
        <v>13979</v>
      </c>
      <c r="BD22" s="1056" t="s">
        <v>304</v>
      </c>
      <c r="BE22" s="1056"/>
      <c r="BF22" s="441"/>
      <c r="BG22" s="213"/>
      <c r="BH22" s="213"/>
      <c r="BI22" s="213"/>
    </row>
    <row r="23" spans="1:61" ht="19.5" customHeight="1">
      <c r="A23" s="1182" t="s">
        <v>68</v>
      </c>
      <c r="B23" s="1182"/>
      <c r="C23" s="329">
        <v>373</v>
      </c>
      <c r="D23" s="329">
        <v>602</v>
      </c>
      <c r="E23" s="329">
        <v>410</v>
      </c>
      <c r="F23" s="329">
        <v>653</v>
      </c>
      <c r="G23" s="329">
        <v>248</v>
      </c>
      <c r="H23" s="329">
        <v>518</v>
      </c>
      <c r="I23" s="329">
        <v>1</v>
      </c>
      <c r="J23" s="329">
        <v>1</v>
      </c>
      <c r="K23" s="329">
        <v>295</v>
      </c>
      <c r="L23" s="329">
        <v>623</v>
      </c>
      <c r="M23" s="329">
        <v>59</v>
      </c>
      <c r="N23" s="329">
        <v>146</v>
      </c>
      <c r="O23" s="329">
        <v>3</v>
      </c>
      <c r="P23" s="329">
        <v>30</v>
      </c>
      <c r="Q23" s="329">
        <v>10</v>
      </c>
      <c r="R23" s="329">
        <v>37</v>
      </c>
      <c r="S23" s="1056" t="s">
        <v>305</v>
      </c>
      <c r="T23" s="1056"/>
      <c r="U23" s="1182" t="s">
        <v>68</v>
      </c>
      <c r="V23" s="1182"/>
      <c r="W23" s="329">
        <v>69</v>
      </c>
      <c r="X23" s="329">
        <v>95</v>
      </c>
      <c r="Y23" s="329">
        <v>326</v>
      </c>
      <c r="Z23" s="329">
        <v>273</v>
      </c>
      <c r="AA23" s="329">
        <v>95</v>
      </c>
      <c r="AB23" s="329">
        <v>61</v>
      </c>
      <c r="AC23" s="329">
        <v>0</v>
      </c>
      <c r="AD23" s="329">
        <v>2</v>
      </c>
      <c r="AE23" s="329">
        <v>9</v>
      </c>
      <c r="AF23" s="329">
        <v>37</v>
      </c>
      <c r="AG23" s="329">
        <v>48</v>
      </c>
      <c r="AH23" s="329">
        <v>35</v>
      </c>
      <c r="AI23" s="329">
        <v>260</v>
      </c>
      <c r="AJ23" s="329">
        <v>195</v>
      </c>
      <c r="AK23" s="1056" t="s">
        <v>305</v>
      </c>
      <c r="AL23" s="1056"/>
      <c r="AM23" s="1182" t="s">
        <v>68</v>
      </c>
      <c r="AN23" s="1182"/>
      <c r="AO23" s="329">
        <v>121</v>
      </c>
      <c r="AP23" s="329">
        <v>277</v>
      </c>
      <c r="AQ23" s="329">
        <v>3</v>
      </c>
      <c r="AR23" s="329">
        <v>1</v>
      </c>
      <c r="AS23" s="329">
        <v>0</v>
      </c>
      <c r="AT23" s="329">
        <v>0</v>
      </c>
      <c r="AU23" s="329">
        <v>0</v>
      </c>
      <c r="AV23" s="513">
        <v>0</v>
      </c>
      <c r="AW23" s="513">
        <v>394</v>
      </c>
      <c r="AX23" s="513">
        <v>935</v>
      </c>
      <c r="AY23" s="513">
        <v>74</v>
      </c>
      <c r="AZ23" s="513">
        <v>358</v>
      </c>
      <c r="BA23" s="899">
        <f t="shared" si="0"/>
        <v>2798</v>
      </c>
      <c r="BB23" s="899">
        <f t="shared" si="1"/>
        <v>4879</v>
      </c>
      <c r="BC23" s="899">
        <f t="shared" si="2"/>
        <v>7677</v>
      </c>
      <c r="BD23" s="1056" t="s">
        <v>305</v>
      </c>
      <c r="BE23" s="1056"/>
      <c r="BF23" s="441"/>
      <c r="BG23" s="213"/>
      <c r="BH23" s="213"/>
      <c r="BI23" s="213"/>
    </row>
    <row r="24" spans="1:61" ht="19.5" customHeight="1">
      <c r="A24" s="1182" t="s">
        <v>69</v>
      </c>
      <c r="B24" s="1182"/>
      <c r="C24" s="329">
        <v>736</v>
      </c>
      <c r="D24" s="329">
        <v>1142</v>
      </c>
      <c r="E24" s="329">
        <v>1431</v>
      </c>
      <c r="F24" s="329">
        <v>2228</v>
      </c>
      <c r="G24" s="329">
        <v>575</v>
      </c>
      <c r="H24" s="329">
        <v>1270</v>
      </c>
      <c r="I24" s="329">
        <v>0</v>
      </c>
      <c r="J24" s="329">
        <v>48</v>
      </c>
      <c r="K24" s="329">
        <v>1084</v>
      </c>
      <c r="L24" s="329">
        <v>1703</v>
      </c>
      <c r="M24" s="329">
        <v>203</v>
      </c>
      <c r="N24" s="329">
        <v>482</v>
      </c>
      <c r="O24" s="329">
        <v>5</v>
      </c>
      <c r="P24" s="329">
        <v>5</v>
      </c>
      <c r="Q24" s="329">
        <v>15</v>
      </c>
      <c r="R24" s="329">
        <v>27</v>
      </c>
      <c r="S24" s="1056" t="s">
        <v>191</v>
      </c>
      <c r="T24" s="1056"/>
      <c r="U24" s="1182" t="s">
        <v>69</v>
      </c>
      <c r="V24" s="1182"/>
      <c r="W24" s="329">
        <v>328</v>
      </c>
      <c r="X24" s="329">
        <v>407</v>
      </c>
      <c r="Y24" s="329">
        <v>259</v>
      </c>
      <c r="Z24" s="329">
        <v>212</v>
      </c>
      <c r="AA24" s="329">
        <v>149</v>
      </c>
      <c r="AB24" s="329">
        <v>148</v>
      </c>
      <c r="AC24" s="329">
        <v>0</v>
      </c>
      <c r="AD24" s="329">
        <v>1</v>
      </c>
      <c r="AE24" s="329">
        <v>15</v>
      </c>
      <c r="AF24" s="329">
        <v>48</v>
      </c>
      <c r="AG24" s="329">
        <v>187</v>
      </c>
      <c r="AH24" s="329">
        <v>121</v>
      </c>
      <c r="AI24" s="329">
        <v>412</v>
      </c>
      <c r="AJ24" s="329">
        <v>255</v>
      </c>
      <c r="AK24" s="1056" t="s">
        <v>191</v>
      </c>
      <c r="AL24" s="1056"/>
      <c r="AM24" s="1182" t="s">
        <v>69</v>
      </c>
      <c r="AN24" s="1182"/>
      <c r="AO24" s="329">
        <v>188</v>
      </c>
      <c r="AP24" s="329">
        <v>346</v>
      </c>
      <c r="AQ24" s="329">
        <v>4</v>
      </c>
      <c r="AR24" s="329">
        <v>8</v>
      </c>
      <c r="AS24" s="329">
        <v>0</v>
      </c>
      <c r="AT24" s="329">
        <v>0</v>
      </c>
      <c r="AU24" s="329">
        <v>0</v>
      </c>
      <c r="AV24" s="513">
        <v>0</v>
      </c>
      <c r="AW24" s="513">
        <v>73</v>
      </c>
      <c r="AX24" s="513">
        <v>215</v>
      </c>
      <c r="AY24" s="513">
        <v>162</v>
      </c>
      <c r="AZ24" s="513">
        <v>228</v>
      </c>
      <c r="BA24" s="899">
        <f t="shared" si="0"/>
        <v>5826</v>
      </c>
      <c r="BB24" s="899">
        <f t="shared" si="1"/>
        <v>8894</v>
      </c>
      <c r="BC24" s="899">
        <f t="shared" si="2"/>
        <v>14720</v>
      </c>
      <c r="BD24" s="1056" t="s">
        <v>191</v>
      </c>
      <c r="BE24" s="1056"/>
      <c r="BF24" s="441"/>
      <c r="BG24" s="213"/>
      <c r="BH24" s="213"/>
      <c r="BI24" s="213"/>
    </row>
    <row r="25" spans="1:61" ht="19.5" customHeight="1">
      <c r="A25" s="1182" t="s">
        <v>70</v>
      </c>
      <c r="B25" s="1182"/>
      <c r="C25" s="329">
        <v>1587</v>
      </c>
      <c r="D25" s="329">
        <v>1833</v>
      </c>
      <c r="E25" s="329">
        <v>2376</v>
      </c>
      <c r="F25" s="329">
        <v>3972</v>
      </c>
      <c r="G25" s="329">
        <v>995</v>
      </c>
      <c r="H25" s="329">
        <v>1496</v>
      </c>
      <c r="I25" s="329">
        <v>16</v>
      </c>
      <c r="J25" s="329">
        <v>7</v>
      </c>
      <c r="K25" s="329">
        <v>1354</v>
      </c>
      <c r="L25" s="329">
        <v>2119</v>
      </c>
      <c r="M25" s="329">
        <v>672</v>
      </c>
      <c r="N25" s="329">
        <v>935</v>
      </c>
      <c r="O25" s="329">
        <v>14</v>
      </c>
      <c r="P25" s="329">
        <v>21</v>
      </c>
      <c r="Q25" s="329">
        <v>41</v>
      </c>
      <c r="R25" s="329">
        <v>30</v>
      </c>
      <c r="S25" s="1056" t="s">
        <v>192</v>
      </c>
      <c r="T25" s="1056"/>
      <c r="U25" s="1182" t="s">
        <v>70</v>
      </c>
      <c r="V25" s="1182"/>
      <c r="W25" s="329">
        <v>685</v>
      </c>
      <c r="X25" s="329">
        <v>790</v>
      </c>
      <c r="Y25" s="329">
        <v>397</v>
      </c>
      <c r="Z25" s="329">
        <v>395</v>
      </c>
      <c r="AA25" s="329">
        <v>151</v>
      </c>
      <c r="AB25" s="329">
        <v>153</v>
      </c>
      <c r="AC25" s="329">
        <v>0</v>
      </c>
      <c r="AD25" s="329">
        <v>3</v>
      </c>
      <c r="AE25" s="329">
        <v>17</v>
      </c>
      <c r="AF25" s="329">
        <v>51</v>
      </c>
      <c r="AG25" s="329">
        <v>79</v>
      </c>
      <c r="AH25" s="329">
        <v>69</v>
      </c>
      <c r="AI25" s="329">
        <v>722</v>
      </c>
      <c r="AJ25" s="329">
        <v>417</v>
      </c>
      <c r="AK25" s="1056" t="s">
        <v>192</v>
      </c>
      <c r="AL25" s="1056"/>
      <c r="AM25" s="1182" t="s">
        <v>70</v>
      </c>
      <c r="AN25" s="1182"/>
      <c r="AO25" s="329">
        <v>364</v>
      </c>
      <c r="AP25" s="329">
        <v>561</v>
      </c>
      <c r="AQ25" s="329">
        <v>11</v>
      </c>
      <c r="AR25" s="329">
        <v>19</v>
      </c>
      <c r="AS25" s="329">
        <v>0</v>
      </c>
      <c r="AT25" s="329">
        <v>0</v>
      </c>
      <c r="AU25" s="329">
        <v>0</v>
      </c>
      <c r="AV25" s="513">
        <v>0</v>
      </c>
      <c r="AW25" s="513">
        <v>104</v>
      </c>
      <c r="AX25" s="513">
        <v>116</v>
      </c>
      <c r="AY25" s="513">
        <v>78</v>
      </c>
      <c r="AZ25" s="513">
        <v>63</v>
      </c>
      <c r="BA25" s="899">
        <f t="shared" si="0"/>
        <v>9663</v>
      </c>
      <c r="BB25" s="899">
        <f t="shared" si="1"/>
        <v>13050</v>
      </c>
      <c r="BC25" s="899">
        <f t="shared" si="2"/>
        <v>22713</v>
      </c>
      <c r="BD25" s="1056" t="s">
        <v>192</v>
      </c>
      <c r="BE25" s="1056"/>
      <c r="BF25" s="441"/>
      <c r="BG25" s="213"/>
      <c r="BH25" s="213"/>
      <c r="BI25" s="213"/>
    </row>
    <row r="26" spans="1:61" ht="19.5" customHeight="1">
      <c r="A26" s="1182" t="s">
        <v>71</v>
      </c>
      <c r="B26" s="1182"/>
      <c r="C26" s="329">
        <v>1479</v>
      </c>
      <c r="D26" s="329">
        <v>2402</v>
      </c>
      <c r="E26" s="329">
        <v>1702</v>
      </c>
      <c r="F26" s="329">
        <v>2011</v>
      </c>
      <c r="G26" s="329">
        <v>522</v>
      </c>
      <c r="H26" s="329">
        <v>1066</v>
      </c>
      <c r="I26" s="329">
        <v>0</v>
      </c>
      <c r="J26" s="329">
        <v>0</v>
      </c>
      <c r="K26" s="329">
        <v>505</v>
      </c>
      <c r="L26" s="329">
        <v>745</v>
      </c>
      <c r="M26" s="329">
        <v>122</v>
      </c>
      <c r="N26" s="329">
        <v>147</v>
      </c>
      <c r="O26" s="329">
        <v>1</v>
      </c>
      <c r="P26" s="329">
        <v>0</v>
      </c>
      <c r="Q26" s="329">
        <v>0</v>
      </c>
      <c r="R26" s="329">
        <v>0</v>
      </c>
      <c r="S26" s="1056" t="s">
        <v>193</v>
      </c>
      <c r="T26" s="1056"/>
      <c r="U26" s="1182" t="s">
        <v>71</v>
      </c>
      <c r="V26" s="1182"/>
      <c r="W26" s="329">
        <v>219</v>
      </c>
      <c r="X26" s="329">
        <v>383</v>
      </c>
      <c r="Y26" s="329">
        <v>86</v>
      </c>
      <c r="Z26" s="329">
        <v>66</v>
      </c>
      <c r="AA26" s="329">
        <v>34</v>
      </c>
      <c r="AB26" s="329">
        <v>42</v>
      </c>
      <c r="AC26" s="329">
        <v>0</v>
      </c>
      <c r="AD26" s="329">
        <v>0</v>
      </c>
      <c r="AE26" s="329">
        <v>10</v>
      </c>
      <c r="AF26" s="329">
        <v>5</v>
      </c>
      <c r="AG26" s="329">
        <v>0</v>
      </c>
      <c r="AH26" s="329">
        <v>0</v>
      </c>
      <c r="AI26" s="329">
        <v>428</v>
      </c>
      <c r="AJ26" s="329">
        <v>345</v>
      </c>
      <c r="AK26" s="1056" t="s">
        <v>193</v>
      </c>
      <c r="AL26" s="1056"/>
      <c r="AM26" s="1182" t="s">
        <v>71</v>
      </c>
      <c r="AN26" s="1182"/>
      <c r="AO26" s="329">
        <v>5</v>
      </c>
      <c r="AP26" s="329">
        <v>178</v>
      </c>
      <c r="AQ26" s="329">
        <v>0</v>
      </c>
      <c r="AR26" s="329">
        <v>3</v>
      </c>
      <c r="AS26" s="329">
        <v>0</v>
      </c>
      <c r="AT26" s="329">
        <v>0</v>
      </c>
      <c r="AU26" s="329">
        <v>0</v>
      </c>
      <c r="AV26" s="513">
        <v>0</v>
      </c>
      <c r="AW26" s="513">
        <v>8</v>
      </c>
      <c r="AX26" s="513">
        <v>3</v>
      </c>
      <c r="AY26" s="513">
        <v>17</v>
      </c>
      <c r="AZ26" s="513">
        <v>21</v>
      </c>
      <c r="BA26" s="899">
        <f t="shared" si="0"/>
        <v>5138</v>
      </c>
      <c r="BB26" s="899">
        <f t="shared" si="1"/>
        <v>7417</v>
      </c>
      <c r="BC26" s="899">
        <f t="shared" si="2"/>
        <v>12555</v>
      </c>
      <c r="BD26" s="1056" t="s">
        <v>193</v>
      </c>
      <c r="BE26" s="1056"/>
      <c r="BF26" s="441"/>
      <c r="BG26" s="213"/>
      <c r="BH26" s="213"/>
      <c r="BI26" s="213"/>
    </row>
    <row r="27" spans="1:61" ht="19.5" customHeight="1" thickBot="1">
      <c r="A27" s="1184" t="s">
        <v>72</v>
      </c>
      <c r="B27" s="1184"/>
      <c r="C27" s="480">
        <v>707</v>
      </c>
      <c r="D27" s="480">
        <v>1895</v>
      </c>
      <c r="E27" s="480">
        <v>960</v>
      </c>
      <c r="F27" s="480">
        <v>2640</v>
      </c>
      <c r="G27" s="480">
        <v>500</v>
      </c>
      <c r="H27" s="480">
        <v>1956</v>
      </c>
      <c r="I27" s="480">
        <v>3</v>
      </c>
      <c r="J27" s="480">
        <v>1</v>
      </c>
      <c r="K27" s="480">
        <v>816</v>
      </c>
      <c r="L27" s="480">
        <v>2712</v>
      </c>
      <c r="M27" s="480">
        <v>136</v>
      </c>
      <c r="N27" s="480">
        <v>817</v>
      </c>
      <c r="O27" s="480">
        <v>18</v>
      </c>
      <c r="P27" s="480">
        <v>74</v>
      </c>
      <c r="Q27" s="480">
        <v>17</v>
      </c>
      <c r="R27" s="480">
        <v>58</v>
      </c>
      <c r="S27" s="1193" t="s">
        <v>361</v>
      </c>
      <c r="T27" s="1193"/>
      <c r="U27" s="1184" t="s">
        <v>72</v>
      </c>
      <c r="V27" s="1184"/>
      <c r="W27" s="480">
        <v>110</v>
      </c>
      <c r="X27" s="480">
        <v>548</v>
      </c>
      <c r="Y27" s="480">
        <v>287</v>
      </c>
      <c r="Z27" s="480">
        <v>477</v>
      </c>
      <c r="AA27" s="480">
        <v>185</v>
      </c>
      <c r="AB27" s="480">
        <v>318</v>
      </c>
      <c r="AC27" s="480">
        <v>0</v>
      </c>
      <c r="AD27" s="480">
        <v>11</v>
      </c>
      <c r="AE27" s="480">
        <v>17</v>
      </c>
      <c r="AF27" s="480">
        <v>41</v>
      </c>
      <c r="AG27" s="480">
        <v>90</v>
      </c>
      <c r="AH27" s="480">
        <v>146</v>
      </c>
      <c r="AI27" s="480">
        <v>382</v>
      </c>
      <c r="AJ27" s="480">
        <v>369</v>
      </c>
      <c r="AK27" s="1193" t="s">
        <v>361</v>
      </c>
      <c r="AL27" s="1193"/>
      <c r="AM27" s="1184" t="s">
        <v>72</v>
      </c>
      <c r="AN27" s="1184"/>
      <c r="AO27" s="480">
        <v>343</v>
      </c>
      <c r="AP27" s="480">
        <v>816</v>
      </c>
      <c r="AQ27" s="480">
        <v>3</v>
      </c>
      <c r="AR27" s="480">
        <v>55</v>
      </c>
      <c r="AS27" s="480">
        <v>0</v>
      </c>
      <c r="AT27" s="480">
        <v>0</v>
      </c>
      <c r="AU27" s="480">
        <v>0</v>
      </c>
      <c r="AV27" s="523">
        <v>2</v>
      </c>
      <c r="AW27" s="523">
        <v>783</v>
      </c>
      <c r="AX27" s="523">
        <v>3127</v>
      </c>
      <c r="AY27" s="523">
        <v>161</v>
      </c>
      <c r="AZ27" s="523">
        <v>433</v>
      </c>
      <c r="BA27" s="908">
        <f t="shared" si="0"/>
        <v>5518</v>
      </c>
      <c r="BB27" s="908">
        <f t="shared" si="1"/>
        <v>16496</v>
      </c>
      <c r="BC27" s="908">
        <f t="shared" si="2"/>
        <v>22014</v>
      </c>
      <c r="BD27" s="1185" t="s">
        <v>361</v>
      </c>
      <c r="BE27" s="1185"/>
      <c r="BF27" s="441"/>
      <c r="BG27" s="213"/>
      <c r="BH27" s="213"/>
      <c r="BI27" s="213"/>
    </row>
    <row r="28" spans="1:61" ht="19.5" customHeight="1" thickBot="1">
      <c r="A28" s="1191" t="s">
        <v>32</v>
      </c>
      <c r="B28" s="1191"/>
      <c r="C28" s="524">
        <f>SUM(C8:C27)</f>
        <v>14353</v>
      </c>
      <c r="D28" s="900">
        <f t="shared" ref="D28:R28" si="3">SUM(D8:D27)</f>
        <v>24325</v>
      </c>
      <c r="E28" s="900">
        <f t="shared" si="3"/>
        <v>18298</v>
      </c>
      <c r="F28" s="900">
        <f t="shared" si="3"/>
        <v>38386</v>
      </c>
      <c r="G28" s="900">
        <f t="shared" si="3"/>
        <v>8788</v>
      </c>
      <c r="H28" s="900">
        <f t="shared" si="3"/>
        <v>23475</v>
      </c>
      <c r="I28" s="900">
        <f t="shared" si="3"/>
        <v>204</v>
      </c>
      <c r="J28" s="900">
        <f t="shared" si="3"/>
        <v>401</v>
      </c>
      <c r="K28" s="900">
        <f t="shared" si="3"/>
        <v>12304</v>
      </c>
      <c r="L28" s="900">
        <f t="shared" si="3"/>
        <v>29281</v>
      </c>
      <c r="M28" s="900">
        <f t="shared" si="3"/>
        <v>3962</v>
      </c>
      <c r="N28" s="900">
        <f t="shared" si="3"/>
        <v>10260</v>
      </c>
      <c r="O28" s="900">
        <f t="shared" si="3"/>
        <v>188</v>
      </c>
      <c r="P28" s="900">
        <f t="shared" si="3"/>
        <v>735</v>
      </c>
      <c r="Q28" s="900">
        <f t="shared" si="3"/>
        <v>277</v>
      </c>
      <c r="R28" s="900">
        <f t="shared" si="3"/>
        <v>683</v>
      </c>
      <c r="S28" s="1187" t="s">
        <v>175</v>
      </c>
      <c r="T28" s="1187"/>
      <c r="U28" s="1191" t="s">
        <v>32</v>
      </c>
      <c r="V28" s="1191"/>
      <c r="W28" s="396">
        <f>SUM(W8:W27)</f>
        <v>4290</v>
      </c>
      <c r="X28" s="396">
        <f t="shared" ref="X28:AJ28" si="4">SUM(X8:X27)</f>
        <v>7155</v>
      </c>
      <c r="Y28" s="396">
        <f t="shared" si="4"/>
        <v>5282</v>
      </c>
      <c r="Z28" s="396">
        <f t="shared" si="4"/>
        <v>5596</v>
      </c>
      <c r="AA28" s="396">
        <f t="shared" si="4"/>
        <v>1763</v>
      </c>
      <c r="AB28" s="396">
        <f t="shared" si="4"/>
        <v>2817</v>
      </c>
      <c r="AC28" s="396">
        <f t="shared" si="4"/>
        <v>1</v>
      </c>
      <c r="AD28" s="396">
        <f t="shared" si="4"/>
        <v>145</v>
      </c>
      <c r="AE28" s="396">
        <f t="shared" si="4"/>
        <v>435</v>
      </c>
      <c r="AF28" s="396">
        <f t="shared" si="4"/>
        <v>1327</v>
      </c>
      <c r="AG28" s="396">
        <f t="shared" si="4"/>
        <v>1537</v>
      </c>
      <c r="AH28" s="396">
        <f t="shared" si="4"/>
        <v>2142</v>
      </c>
      <c r="AI28" s="396">
        <f t="shared" si="4"/>
        <v>8149</v>
      </c>
      <c r="AJ28" s="396">
        <f t="shared" si="4"/>
        <v>6160</v>
      </c>
      <c r="AK28" s="1187" t="s">
        <v>175</v>
      </c>
      <c r="AL28" s="1187"/>
      <c r="AM28" s="1191" t="s">
        <v>32</v>
      </c>
      <c r="AN28" s="1191"/>
      <c r="AO28" s="396">
        <f>SUM(AO8:AO27)</f>
        <v>5278</v>
      </c>
      <c r="AP28" s="396">
        <f t="shared" ref="AP28:AZ28" si="5">SUM(AP8:AP27)</f>
        <v>8826</v>
      </c>
      <c r="AQ28" s="396">
        <f t="shared" si="5"/>
        <v>131</v>
      </c>
      <c r="AR28" s="396">
        <f t="shared" si="5"/>
        <v>866</v>
      </c>
      <c r="AS28" s="396">
        <f t="shared" si="5"/>
        <v>128</v>
      </c>
      <c r="AT28" s="396">
        <f t="shared" si="5"/>
        <v>227</v>
      </c>
      <c r="AU28" s="396">
        <f t="shared" si="5"/>
        <v>25</v>
      </c>
      <c r="AV28" s="396">
        <f t="shared" si="5"/>
        <v>32</v>
      </c>
      <c r="AW28" s="396">
        <f t="shared" si="5"/>
        <v>8261</v>
      </c>
      <c r="AX28" s="396">
        <f t="shared" si="5"/>
        <v>27870</v>
      </c>
      <c r="AY28" s="396">
        <f t="shared" si="5"/>
        <v>2043</v>
      </c>
      <c r="AZ28" s="396">
        <f t="shared" si="5"/>
        <v>4258</v>
      </c>
      <c r="BA28" s="903">
        <f t="shared" si="0"/>
        <v>95697</v>
      </c>
      <c r="BB28" s="903">
        <f t="shared" si="1"/>
        <v>194967</v>
      </c>
      <c r="BC28" s="903">
        <f t="shared" si="2"/>
        <v>290664</v>
      </c>
      <c r="BD28" s="1187" t="s">
        <v>175</v>
      </c>
      <c r="BE28" s="1187"/>
      <c r="BF28" s="441"/>
      <c r="BG28" s="213"/>
      <c r="BH28" s="213"/>
      <c r="BI28" s="213"/>
    </row>
    <row r="29" spans="1:61" ht="16.5" thickTop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441"/>
      <c r="T29" s="441"/>
      <c r="AK29" s="441"/>
      <c r="AL29" s="441"/>
      <c r="AM29" s="249"/>
      <c r="BD29" s="441"/>
      <c r="BE29" s="441"/>
      <c r="BF29" s="441"/>
    </row>
  </sheetData>
  <protectedRanges>
    <protectedRange sqref="F18:N18" name="نطاق1"/>
    <protectedRange sqref="Z18:AH18" name="نطاق1_1"/>
  </protectedRanges>
  <mergeCells count="152">
    <mergeCell ref="AM27:AN27"/>
    <mergeCell ref="BD27:BE27"/>
    <mergeCell ref="AM28:AN28"/>
    <mergeCell ref="BD28:BE28"/>
    <mergeCell ref="AM24:AN24"/>
    <mergeCell ref="BD24:BE24"/>
    <mergeCell ref="AM25:AN25"/>
    <mergeCell ref="BD25:BE25"/>
    <mergeCell ref="AM26:AN26"/>
    <mergeCell ref="BD26:BE26"/>
    <mergeCell ref="BD21:BE21"/>
    <mergeCell ref="AM22:AN22"/>
    <mergeCell ref="BD22:BE22"/>
    <mergeCell ref="AM23:AN23"/>
    <mergeCell ref="BD23:BE23"/>
    <mergeCell ref="AM12:AM17"/>
    <mergeCell ref="BE12:BE17"/>
    <mergeCell ref="BD18:BE18"/>
    <mergeCell ref="BD19:BE19"/>
    <mergeCell ref="AM20:AN20"/>
    <mergeCell ref="BD20:BE20"/>
    <mergeCell ref="BD8:BE8"/>
    <mergeCell ref="AM9:AN9"/>
    <mergeCell ref="BD9:BE9"/>
    <mergeCell ref="AM10:AN10"/>
    <mergeCell ref="BD10:BE10"/>
    <mergeCell ref="AM11:AN11"/>
    <mergeCell ref="BD11:BE11"/>
    <mergeCell ref="AY4:AZ4"/>
    <mergeCell ref="BA4:BC4"/>
    <mergeCell ref="BD4:BE7"/>
    <mergeCell ref="AO5:AP5"/>
    <mergeCell ref="AQ5:AR5"/>
    <mergeCell ref="AS5:AT5"/>
    <mergeCell ref="AU5:AV5"/>
    <mergeCell ref="AW5:AX5"/>
    <mergeCell ref="AY5:AZ5"/>
    <mergeCell ref="AM8:AN8"/>
    <mergeCell ref="BA5:BC5"/>
    <mergeCell ref="U28:V28"/>
    <mergeCell ref="AK28:AL28"/>
    <mergeCell ref="AM3:AP3"/>
    <mergeCell ref="AM4:AN7"/>
    <mergeCell ref="AO4:AP4"/>
    <mergeCell ref="AQ4:AR4"/>
    <mergeCell ref="AS4:AT4"/>
    <mergeCell ref="AU4:AV4"/>
    <mergeCell ref="AW4:AX4"/>
    <mergeCell ref="U25:V25"/>
    <mergeCell ref="AK25:AL25"/>
    <mergeCell ref="U26:V26"/>
    <mergeCell ref="AK26:AL26"/>
    <mergeCell ref="U27:V27"/>
    <mergeCell ref="AK27:AL27"/>
    <mergeCell ref="U22:V22"/>
    <mergeCell ref="AK22:AL22"/>
    <mergeCell ref="U23:V23"/>
    <mergeCell ref="AK23:AL23"/>
    <mergeCell ref="U24:V24"/>
    <mergeCell ref="AK24:AL24"/>
    <mergeCell ref="U19:V19"/>
    <mergeCell ref="AK19:AL19"/>
    <mergeCell ref="AM21:AN21"/>
    <mergeCell ref="U20:V20"/>
    <mergeCell ref="AK20:AL20"/>
    <mergeCell ref="U21:V21"/>
    <mergeCell ref="AK21:AL21"/>
    <mergeCell ref="U11:V11"/>
    <mergeCell ref="AK11:AL11"/>
    <mergeCell ref="U12:U17"/>
    <mergeCell ref="AL12:AL17"/>
    <mergeCell ref="U18:V18"/>
    <mergeCell ref="AK18:AL18"/>
    <mergeCell ref="U8:V8"/>
    <mergeCell ref="AK8:AL8"/>
    <mergeCell ref="U9:V9"/>
    <mergeCell ref="AK9:AL9"/>
    <mergeCell ref="U10:V10"/>
    <mergeCell ref="AK10:AL10"/>
    <mergeCell ref="AE4:AF4"/>
    <mergeCell ref="AG4:AH4"/>
    <mergeCell ref="AI4:AJ4"/>
    <mergeCell ref="AK4:AL7"/>
    <mergeCell ref="W5:X5"/>
    <mergeCell ref="Y5:Z5"/>
    <mergeCell ref="AA5:AB5"/>
    <mergeCell ref="AC5:AD5"/>
    <mergeCell ref="AE5:AF5"/>
    <mergeCell ref="AG5:AH5"/>
    <mergeCell ref="A28:B28"/>
    <mergeCell ref="S28:T28"/>
    <mergeCell ref="A8:B8"/>
    <mergeCell ref="U3:W3"/>
    <mergeCell ref="AJ3:AL3"/>
    <mergeCell ref="U4:V7"/>
    <mergeCell ref="Y4:Z4"/>
    <mergeCell ref="AA4:AB4"/>
    <mergeCell ref="W4:X4"/>
    <mergeCell ref="AC4:AD4"/>
    <mergeCell ref="A25:B25"/>
    <mergeCell ref="S25:T25"/>
    <mergeCell ref="A26:B26"/>
    <mergeCell ref="S26:T26"/>
    <mergeCell ref="A27:B27"/>
    <mergeCell ref="S27:T27"/>
    <mergeCell ref="A22:B22"/>
    <mergeCell ref="S22:T22"/>
    <mergeCell ref="A23:B23"/>
    <mergeCell ref="S23:T23"/>
    <mergeCell ref="A24:B24"/>
    <mergeCell ref="S24:T24"/>
    <mergeCell ref="A19:B19"/>
    <mergeCell ref="S19:T19"/>
    <mergeCell ref="A20:B20"/>
    <mergeCell ref="S20:T20"/>
    <mergeCell ref="A21:B21"/>
    <mergeCell ref="S21:T21"/>
    <mergeCell ref="A11:B11"/>
    <mergeCell ref="S11:T11"/>
    <mergeCell ref="A12:A17"/>
    <mergeCell ref="T12:T17"/>
    <mergeCell ref="A18:B18"/>
    <mergeCell ref="S18:T18"/>
    <mergeCell ref="S8:T8"/>
    <mergeCell ref="A9:B9"/>
    <mergeCell ref="S9:T9"/>
    <mergeCell ref="A10:B10"/>
    <mergeCell ref="S10:T10"/>
    <mergeCell ref="M4:N4"/>
    <mergeCell ref="O4:P4"/>
    <mergeCell ref="Q4:R4"/>
    <mergeCell ref="S4:T7"/>
    <mergeCell ref="C5:D5"/>
    <mergeCell ref="E5:F5"/>
    <mergeCell ref="G5:H5"/>
    <mergeCell ref="I5:J5"/>
    <mergeCell ref="K5:L5"/>
    <mergeCell ref="M5:N5"/>
    <mergeCell ref="BC3:BE3"/>
    <mergeCell ref="A1:T1"/>
    <mergeCell ref="A2:T2"/>
    <mergeCell ref="A3:C3"/>
    <mergeCell ref="S3:T3"/>
    <mergeCell ref="A4:B7"/>
    <mergeCell ref="C4:D4"/>
    <mergeCell ref="E4:F4"/>
    <mergeCell ref="G4:H4"/>
    <mergeCell ref="I4:J4"/>
    <mergeCell ref="K4:L4"/>
    <mergeCell ref="O5:P5"/>
    <mergeCell ref="Q5:R5"/>
    <mergeCell ref="AI5:AJ5"/>
  </mergeCells>
  <printOptions horizontalCentered="1"/>
  <pageMargins left="1" right="1" top="1" bottom="1" header="1" footer="1"/>
  <pageSetup paperSize="9" scale="80" firstPageNumber="54" orientation="landscape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O33"/>
  <sheetViews>
    <sheetView rightToLeft="1" view="pageBreakPreview" zoomScale="90" zoomScaleSheetLayoutView="90" workbookViewId="0">
      <selection activeCell="A6" sqref="A6:B6"/>
    </sheetView>
  </sheetViews>
  <sheetFormatPr defaultRowHeight="12.75"/>
  <cols>
    <col min="1" max="1" width="4.140625" style="40" customWidth="1"/>
    <col min="2" max="2" width="9.42578125" style="40" customWidth="1"/>
    <col min="3" max="3" width="13.7109375" style="40" customWidth="1"/>
    <col min="4" max="4" width="15" style="40" customWidth="1"/>
    <col min="5" max="5" width="15.85546875" style="40" customWidth="1"/>
    <col min="6" max="6" width="14.42578125" style="40" customWidth="1"/>
    <col min="7" max="7" width="13.28515625" style="40" customWidth="1"/>
    <col min="8" max="8" width="14.42578125" style="40" customWidth="1"/>
    <col min="9" max="9" width="13.42578125" style="40" customWidth="1"/>
    <col min="10" max="10" width="14.5703125" style="40" customWidth="1"/>
    <col min="11" max="11" width="14.140625" style="40" customWidth="1"/>
    <col min="12" max="12" width="4.5703125" style="40" customWidth="1"/>
    <col min="13" max="250" width="9.140625" style="40"/>
    <col min="251" max="251" width="7.85546875" style="40" customWidth="1"/>
    <col min="252" max="252" width="9.85546875" style="40" customWidth="1"/>
    <col min="253" max="258" width="14.85546875" style="40" customWidth="1"/>
    <col min="259" max="259" width="14.140625" style="40" customWidth="1"/>
    <col min="260" max="260" width="12.140625" style="40" customWidth="1"/>
    <col min="261" max="261" width="17.140625" style="40" customWidth="1"/>
    <col min="262" max="262" width="12.42578125" style="40" customWidth="1"/>
    <col min="263" max="506" width="9.140625" style="40"/>
    <col min="507" max="507" width="7.85546875" style="40" customWidth="1"/>
    <col min="508" max="508" width="9.85546875" style="40" customWidth="1"/>
    <col min="509" max="514" width="14.85546875" style="40" customWidth="1"/>
    <col min="515" max="515" width="14.140625" style="40" customWidth="1"/>
    <col min="516" max="516" width="12.140625" style="40" customWidth="1"/>
    <col min="517" max="517" width="17.140625" style="40" customWidth="1"/>
    <col min="518" max="518" width="12.42578125" style="40" customWidth="1"/>
    <col min="519" max="762" width="9.140625" style="40"/>
    <col min="763" max="763" width="7.85546875" style="40" customWidth="1"/>
    <col min="764" max="764" width="9.85546875" style="40" customWidth="1"/>
    <col min="765" max="770" width="14.85546875" style="40" customWidth="1"/>
    <col min="771" max="771" width="14.140625" style="40" customWidth="1"/>
    <col min="772" max="772" width="12.140625" style="40" customWidth="1"/>
    <col min="773" max="773" width="17.140625" style="40" customWidth="1"/>
    <col min="774" max="774" width="12.42578125" style="40" customWidth="1"/>
    <col min="775" max="1018" width="9.140625" style="40"/>
    <col min="1019" max="1019" width="7.85546875" style="40" customWidth="1"/>
    <col min="1020" max="1020" width="9.85546875" style="40" customWidth="1"/>
    <col min="1021" max="1026" width="14.85546875" style="40" customWidth="1"/>
    <col min="1027" max="1027" width="14.140625" style="40" customWidth="1"/>
    <col min="1028" max="1028" width="12.140625" style="40" customWidth="1"/>
    <col min="1029" max="1029" width="17.140625" style="40" customWidth="1"/>
    <col min="1030" max="1030" width="12.42578125" style="40" customWidth="1"/>
    <col min="1031" max="1274" width="9.140625" style="40"/>
    <col min="1275" max="1275" width="7.85546875" style="40" customWidth="1"/>
    <col min="1276" max="1276" width="9.85546875" style="40" customWidth="1"/>
    <col min="1277" max="1282" width="14.85546875" style="40" customWidth="1"/>
    <col min="1283" max="1283" width="14.140625" style="40" customWidth="1"/>
    <col min="1284" max="1284" width="12.140625" style="40" customWidth="1"/>
    <col min="1285" max="1285" width="17.140625" style="40" customWidth="1"/>
    <col min="1286" max="1286" width="12.42578125" style="40" customWidth="1"/>
    <col min="1287" max="1530" width="9.140625" style="40"/>
    <col min="1531" max="1531" width="7.85546875" style="40" customWidth="1"/>
    <col min="1532" max="1532" width="9.85546875" style="40" customWidth="1"/>
    <col min="1533" max="1538" width="14.85546875" style="40" customWidth="1"/>
    <col min="1539" max="1539" width="14.140625" style="40" customWidth="1"/>
    <col min="1540" max="1540" width="12.140625" style="40" customWidth="1"/>
    <col min="1541" max="1541" width="17.140625" style="40" customWidth="1"/>
    <col min="1542" max="1542" width="12.42578125" style="40" customWidth="1"/>
    <col min="1543" max="1786" width="9.140625" style="40"/>
    <col min="1787" max="1787" width="7.85546875" style="40" customWidth="1"/>
    <col min="1788" max="1788" width="9.85546875" style="40" customWidth="1"/>
    <col min="1789" max="1794" width="14.85546875" style="40" customWidth="1"/>
    <col min="1795" max="1795" width="14.140625" style="40" customWidth="1"/>
    <col min="1796" max="1796" width="12.140625" style="40" customWidth="1"/>
    <col min="1797" max="1797" width="17.140625" style="40" customWidth="1"/>
    <col min="1798" max="1798" width="12.42578125" style="40" customWidth="1"/>
    <col min="1799" max="2042" width="9.140625" style="40"/>
    <col min="2043" max="2043" width="7.85546875" style="40" customWidth="1"/>
    <col min="2044" max="2044" width="9.85546875" style="40" customWidth="1"/>
    <col min="2045" max="2050" width="14.85546875" style="40" customWidth="1"/>
    <col min="2051" max="2051" width="14.140625" style="40" customWidth="1"/>
    <col min="2052" max="2052" width="12.140625" style="40" customWidth="1"/>
    <col min="2053" max="2053" width="17.140625" style="40" customWidth="1"/>
    <col min="2054" max="2054" width="12.42578125" style="40" customWidth="1"/>
    <col min="2055" max="2298" width="9.140625" style="40"/>
    <col min="2299" max="2299" width="7.85546875" style="40" customWidth="1"/>
    <col min="2300" max="2300" width="9.85546875" style="40" customWidth="1"/>
    <col min="2301" max="2306" width="14.85546875" style="40" customWidth="1"/>
    <col min="2307" max="2307" width="14.140625" style="40" customWidth="1"/>
    <col min="2308" max="2308" width="12.140625" style="40" customWidth="1"/>
    <col min="2309" max="2309" width="17.140625" style="40" customWidth="1"/>
    <col min="2310" max="2310" width="12.42578125" style="40" customWidth="1"/>
    <col min="2311" max="2554" width="9.140625" style="40"/>
    <col min="2555" max="2555" width="7.85546875" style="40" customWidth="1"/>
    <col min="2556" max="2556" width="9.85546875" style="40" customWidth="1"/>
    <col min="2557" max="2562" width="14.85546875" style="40" customWidth="1"/>
    <col min="2563" max="2563" width="14.140625" style="40" customWidth="1"/>
    <col min="2564" max="2564" width="12.140625" style="40" customWidth="1"/>
    <col min="2565" max="2565" width="17.140625" style="40" customWidth="1"/>
    <col min="2566" max="2566" width="12.42578125" style="40" customWidth="1"/>
    <col min="2567" max="2810" width="9.140625" style="40"/>
    <col min="2811" max="2811" width="7.85546875" style="40" customWidth="1"/>
    <col min="2812" max="2812" width="9.85546875" style="40" customWidth="1"/>
    <col min="2813" max="2818" width="14.85546875" style="40" customWidth="1"/>
    <col min="2819" max="2819" width="14.140625" style="40" customWidth="1"/>
    <col min="2820" max="2820" width="12.140625" style="40" customWidth="1"/>
    <col min="2821" max="2821" width="17.140625" style="40" customWidth="1"/>
    <col min="2822" max="2822" width="12.42578125" style="40" customWidth="1"/>
    <col min="2823" max="3066" width="9.140625" style="40"/>
    <col min="3067" max="3067" width="7.85546875" style="40" customWidth="1"/>
    <col min="3068" max="3068" width="9.85546875" style="40" customWidth="1"/>
    <col min="3069" max="3074" width="14.85546875" style="40" customWidth="1"/>
    <col min="3075" max="3075" width="14.140625" style="40" customWidth="1"/>
    <col min="3076" max="3076" width="12.140625" style="40" customWidth="1"/>
    <col min="3077" max="3077" width="17.140625" style="40" customWidth="1"/>
    <col min="3078" max="3078" width="12.42578125" style="40" customWidth="1"/>
    <col min="3079" max="3322" width="9.140625" style="40"/>
    <col min="3323" max="3323" width="7.85546875" style="40" customWidth="1"/>
    <col min="3324" max="3324" width="9.85546875" style="40" customWidth="1"/>
    <col min="3325" max="3330" width="14.85546875" style="40" customWidth="1"/>
    <col min="3331" max="3331" width="14.140625" style="40" customWidth="1"/>
    <col min="3332" max="3332" width="12.140625" style="40" customWidth="1"/>
    <col min="3333" max="3333" width="17.140625" style="40" customWidth="1"/>
    <col min="3334" max="3334" width="12.42578125" style="40" customWidth="1"/>
    <col min="3335" max="3578" width="9.140625" style="40"/>
    <col min="3579" max="3579" width="7.85546875" style="40" customWidth="1"/>
    <col min="3580" max="3580" width="9.85546875" style="40" customWidth="1"/>
    <col min="3581" max="3586" width="14.85546875" style="40" customWidth="1"/>
    <col min="3587" max="3587" width="14.140625" style="40" customWidth="1"/>
    <col min="3588" max="3588" width="12.140625" style="40" customWidth="1"/>
    <col min="3589" max="3589" width="17.140625" style="40" customWidth="1"/>
    <col min="3590" max="3590" width="12.42578125" style="40" customWidth="1"/>
    <col min="3591" max="3834" width="9.140625" style="40"/>
    <col min="3835" max="3835" width="7.85546875" style="40" customWidth="1"/>
    <col min="3836" max="3836" width="9.85546875" style="40" customWidth="1"/>
    <col min="3837" max="3842" width="14.85546875" style="40" customWidth="1"/>
    <col min="3843" max="3843" width="14.140625" style="40" customWidth="1"/>
    <col min="3844" max="3844" width="12.140625" style="40" customWidth="1"/>
    <col min="3845" max="3845" width="17.140625" style="40" customWidth="1"/>
    <col min="3846" max="3846" width="12.42578125" style="40" customWidth="1"/>
    <col min="3847" max="4090" width="9.140625" style="40"/>
    <col min="4091" max="4091" width="7.85546875" style="40" customWidth="1"/>
    <col min="4092" max="4092" width="9.85546875" style="40" customWidth="1"/>
    <col min="4093" max="4098" width="14.85546875" style="40" customWidth="1"/>
    <col min="4099" max="4099" width="14.140625" style="40" customWidth="1"/>
    <col min="4100" max="4100" width="12.140625" style="40" customWidth="1"/>
    <col min="4101" max="4101" width="17.140625" style="40" customWidth="1"/>
    <col min="4102" max="4102" width="12.42578125" style="40" customWidth="1"/>
    <col min="4103" max="4346" width="9.140625" style="40"/>
    <col min="4347" max="4347" width="7.85546875" style="40" customWidth="1"/>
    <col min="4348" max="4348" width="9.85546875" style="40" customWidth="1"/>
    <col min="4349" max="4354" width="14.85546875" style="40" customWidth="1"/>
    <col min="4355" max="4355" width="14.140625" style="40" customWidth="1"/>
    <col min="4356" max="4356" width="12.140625" style="40" customWidth="1"/>
    <col min="4357" max="4357" width="17.140625" style="40" customWidth="1"/>
    <col min="4358" max="4358" width="12.42578125" style="40" customWidth="1"/>
    <col min="4359" max="4602" width="9.140625" style="40"/>
    <col min="4603" max="4603" width="7.85546875" style="40" customWidth="1"/>
    <col min="4604" max="4604" width="9.85546875" style="40" customWidth="1"/>
    <col min="4605" max="4610" width="14.85546875" style="40" customWidth="1"/>
    <col min="4611" max="4611" width="14.140625" style="40" customWidth="1"/>
    <col min="4612" max="4612" width="12.140625" style="40" customWidth="1"/>
    <col min="4613" max="4613" width="17.140625" style="40" customWidth="1"/>
    <col min="4614" max="4614" width="12.42578125" style="40" customWidth="1"/>
    <col min="4615" max="4858" width="9.140625" style="40"/>
    <col min="4859" max="4859" width="7.85546875" style="40" customWidth="1"/>
    <col min="4860" max="4860" width="9.85546875" style="40" customWidth="1"/>
    <col min="4861" max="4866" width="14.85546875" style="40" customWidth="1"/>
    <col min="4867" max="4867" width="14.140625" style="40" customWidth="1"/>
    <col min="4868" max="4868" width="12.140625" style="40" customWidth="1"/>
    <col min="4869" max="4869" width="17.140625" style="40" customWidth="1"/>
    <col min="4870" max="4870" width="12.42578125" style="40" customWidth="1"/>
    <col min="4871" max="5114" width="9.140625" style="40"/>
    <col min="5115" max="5115" width="7.85546875" style="40" customWidth="1"/>
    <col min="5116" max="5116" width="9.85546875" style="40" customWidth="1"/>
    <col min="5117" max="5122" width="14.85546875" style="40" customWidth="1"/>
    <col min="5123" max="5123" width="14.140625" style="40" customWidth="1"/>
    <col min="5124" max="5124" width="12.140625" style="40" customWidth="1"/>
    <col min="5125" max="5125" width="17.140625" style="40" customWidth="1"/>
    <col min="5126" max="5126" width="12.42578125" style="40" customWidth="1"/>
    <col min="5127" max="5370" width="9.140625" style="40"/>
    <col min="5371" max="5371" width="7.85546875" style="40" customWidth="1"/>
    <col min="5372" max="5372" width="9.85546875" style="40" customWidth="1"/>
    <col min="5373" max="5378" width="14.85546875" style="40" customWidth="1"/>
    <col min="5379" max="5379" width="14.140625" style="40" customWidth="1"/>
    <col min="5380" max="5380" width="12.140625" style="40" customWidth="1"/>
    <col min="5381" max="5381" width="17.140625" style="40" customWidth="1"/>
    <col min="5382" max="5382" width="12.42578125" style="40" customWidth="1"/>
    <col min="5383" max="5626" width="9.140625" style="40"/>
    <col min="5627" max="5627" width="7.85546875" style="40" customWidth="1"/>
    <col min="5628" max="5628" width="9.85546875" style="40" customWidth="1"/>
    <col min="5629" max="5634" width="14.85546875" style="40" customWidth="1"/>
    <col min="5635" max="5635" width="14.140625" style="40" customWidth="1"/>
    <col min="5636" max="5636" width="12.140625" style="40" customWidth="1"/>
    <col min="5637" max="5637" width="17.140625" style="40" customWidth="1"/>
    <col min="5638" max="5638" width="12.42578125" style="40" customWidth="1"/>
    <col min="5639" max="5882" width="9.140625" style="40"/>
    <col min="5883" max="5883" width="7.85546875" style="40" customWidth="1"/>
    <col min="5884" max="5884" width="9.85546875" style="40" customWidth="1"/>
    <col min="5885" max="5890" width="14.85546875" style="40" customWidth="1"/>
    <col min="5891" max="5891" width="14.140625" style="40" customWidth="1"/>
    <col min="5892" max="5892" width="12.140625" style="40" customWidth="1"/>
    <col min="5893" max="5893" width="17.140625" style="40" customWidth="1"/>
    <col min="5894" max="5894" width="12.42578125" style="40" customWidth="1"/>
    <col min="5895" max="6138" width="9.140625" style="40"/>
    <col min="6139" max="6139" width="7.85546875" style="40" customWidth="1"/>
    <col min="6140" max="6140" width="9.85546875" style="40" customWidth="1"/>
    <col min="6141" max="6146" width="14.85546875" style="40" customWidth="1"/>
    <col min="6147" max="6147" width="14.140625" style="40" customWidth="1"/>
    <col min="6148" max="6148" width="12.140625" style="40" customWidth="1"/>
    <col min="6149" max="6149" width="17.140625" style="40" customWidth="1"/>
    <col min="6150" max="6150" width="12.42578125" style="40" customWidth="1"/>
    <col min="6151" max="6394" width="9.140625" style="40"/>
    <col min="6395" max="6395" width="7.85546875" style="40" customWidth="1"/>
    <col min="6396" max="6396" width="9.85546875" style="40" customWidth="1"/>
    <col min="6397" max="6402" width="14.85546875" style="40" customWidth="1"/>
    <col min="6403" max="6403" width="14.140625" style="40" customWidth="1"/>
    <col min="6404" max="6404" width="12.140625" style="40" customWidth="1"/>
    <col min="6405" max="6405" width="17.140625" style="40" customWidth="1"/>
    <col min="6406" max="6406" width="12.42578125" style="40" customWidth="1"/>
    <col min="6407" max="6650" width="9.140625" style="40"/>
    <col min="6651" max="6651" width="7.85546875" style="40" customWidth="1"/>
    <col min="6652" max="6652" width="9.85546875" style="40" customWidth="1"/>
    <col min="6653" max="6658" width="14.85546875" style="40" customWidth="1"/>
    <col min="6659" max="6659" width="14.140625" style="40" customWidth="1"/>
    <col min="6660" max="6660" width="12.140625" style="40" customWidth="1"/>
    <col min="6661" max="6661" width="17.140625" style="40" customWidth="1"/>
    <col min="6662" max="6662" width="12.42578125" style="40" customWidth="1"/>
    <col min="6663" max="6906" width="9.140625" style="40"/>
    <col min="6907" max="6907" width="7.85546875" style="40" customWidth="1"/>
    <col min="6908" max="6908" width="9.85546875" style="40" customWidth="1"/>
    <col min="6909" max="6914" width="14.85546875" style="40" customWidth="1"/>
    <col min="6915" max="6915" width="14.140625" style="40" customWidth="1"/>
    <col min="6916" max="6916" width="12.140625" style="40" customWidth="1"/>
    <col min="6917" max="6917" width="17.140625" style="40" customWidth="1"/>
    <col min="6918" max="6918" width="12.42578125" style="40" customWidth="1"/>
    <col min="6919" max="7162" width="9.140625" style="40"/>
    <col min="7163" max="7163" width="7.85546875" style="40" customWidth="1"/>
    <col min="7164" max="7164" width="9.85546875" style="40" customWidth="1"/>
    <col min="7165" max="7170" width="14.85546875" style="40" customWidth="1"/>
    <col min="7171" max="7171" width="14.140625" style="40" customWidth="1"/>
    <col min="7172" max="7172" width="12.140625" style="40" customWidth="1"/>
    <col min="7173" max="7173" width="17.140625" style="40" customWidth="1"/>
    <col min="7174" max="7174" width="12.42578125" style="40" customWidth="1"/>
    <col min="7175" max="7418" width="9.140625" style="40"/>
    <col min="7419" max="7419" width="7.85546875" style="40" customWidth="1"/>
    <col min="7420" max="7420" width="9.85546875" style="40" customWidth="1"/>
    <col min="7421" max="7426" width="14.85546875" style="40" customWidth="1"/>
    <col min="7427" max="7427" width="14.140625" style="40" customWidth="1"/>
    <col min="7428" max="7428" width="12.140625" style="40" customWidth="1"/>
    <col min="7429" max="7429" width="17.140625" style="40" customWidth="1"/>
    <col min="7430" max="7430" width="12.42578125" style="40" customWidth="1"/>
    <col min="7431" max="7674" width="9.140625" style="40"/>
    <col min="7675" max="7675" width="7.85546875" style="40" customWidth="1"/>
    <col min="7676" max="7676" width="9.85546875" style="40" customWidth="1"/>
    <col min="7677" max="7682" width="14.85546875" style="40" customWidth="1"/>
    <col min="7683" max="7683" width="14.140625" style="40" customWidth="1"/>
    <col min="7684" max="7684" width="12.140625" style="40" customWidth="1"/>
    <col min="7685" max="7685" width="17.140625" style="40" customWidth="1"/>
    <col min="7686" max="7686" width="12.42578125" style="40" customWidth="1"/>
    <col min="7687" max="7930" width="9.140625" style="40"/>
    <col min="7931" max="7931" width="7.85546875" style="40" customWidth="1"/>
    <col min="7932" max="7932" width="9.85546875" style="40" customWidth="1"/>
    <col min="7933" max="7938" width="14.85546875" style="40" customWidth="1"/>
    <col min="7939" max="7939" width="14.140625" style="40" customWidth="1"/>
    <col min="7940" max="7940" width="12.140625" style="40" customWidth="1"/>
    <col min="7941" max="7941" width="17.140625" style="40" customWidth="1"/>
    <col min="7942" max="7942" width="12.42578125" style="40" customWidth="1"/>
    <col min="7943" max="8186" width="9.140625" style="40"/>
    <col min="8187" max="8187" width="7.85546875" style="40" customWidth="1"/>
    <col min="8188" max="8188" width="9.85546875" style="40" customWidth="1"/>
    <col min="8189" max="8194" width="14.85546875" style="40" customWidth="1"/>
    <col min="8195" max="8195" width="14.140625" style="40" customWidth="1"/>
    <col min="8196" max="8196" width="12.140625" style="40" customWidth="1"/>
    <col min="8197" max="8197" width="17.140625" style="40" customWidth="1"/>
    <col min="8198" max="8198" width="12.42578125" style="40" customWidth="1"/>
    <col min="8199" max="8442" width="9.140625" style="40"/>
    <col min="8443" max="8443" width="7.85546875" style="40" customWidth="1"/>
    <col min="8444" max="8444" width="9.85546875" style="40" customWidth="1"/>
    <col min="8445" max="8450" width="14.85546875" style="40" customWidth="1"/>
    <col min="8451" max="8451" width="14.140625" style="40" customWidth="1"/>
    <col min="8452" max="8452" width="12.140625" style="40" customWidth="1"/>
    <col min="8453" max="8453" width="17.140625" style="40" customWidth="1"/>
    <col min="8454" max="8454" width="12.42578125" style="40" customWidth="1"/>
    <col min="8455" max="8698" width="9.140625" style="40"/>
    <col min="8699" max="8699" width="7.85546875" style="40" customWidth="1"/>
    <col min="8700" max="8700" width="9.85546875" style="40" customWidth="1"/>
    <col min="8701" max="8706" width="14.85546875" style="40" customWidth="1"/>
    <col min="8707" max="8707" width="14.140625" style="40" customWidth="1"/>
    <col min="8708" max="8708" width="12.140625" style="40" customWidth="1"/>
    <col min="8709" max="8709" width="17.140625" style="40" customWidth="1"/>
    <col min="8710" max="8710" width="12.42578125" style="40" customWidth="1"/>
    <col min="8711" max="8954" width="9.140625" style="40"/>
    <col min="8955" max="8955" width="7.85546875" style="40" customWidth="1"/>
    <col min="8956" max="8956" width="9.85546875" style="40" customWidth="1"/>
    <col min="8957" max="8962" width="14.85546875" style="40" customWidth="1"/>
    <col min="8963" max="8963" width="14.140625" style="40" customWidth="1"/>
    <col min="8964" max="8964" width="12.140625" style="40" customWidth="1"/>
    <col min="8965" max="8965" width="17.140625" style="40" customWidth="1"/>
    <col min="8966" max="8966" width="12.42578125" style="40" customWidth="1"/>
    <col min="8967" max="9210" width="9.140625" style="40"/>
    <col min="9211" max="9211" width="7.85546875" style="40" customWidth="1"/>
    <col min="9212" max="9212" width="9.85546875" style="40" customWidth="1"/>
    <col min="9213" max="9218" width="14.85546875" style="40" customWidth="1"/>
    <col min="9219" max="9219" width="14.140625" style="40" customWidth="1"/>
    <col min="9220" max="9220" width="12.140625" style="40" customWidth="1"/>
    <col min="9221" max="9221" width="17.140625" style="40" customWidth="1"/>
    <col min="9222" max="9222" width="12.42578125" style="40" customWidth="1"/>
    <col min="9223" max="9466" width="9.140625" style="40"/>
    <col min="9467" max="9467" width="7.85546875" style="40" customWidth="1"/>
    <col min="9468" max="9468" width="9.85546875" style="40" customWidth="1"/>
    <col min="9469" max="9474" width="14.85546875" style="40" customWidth="1"/>
    <col min="9475" max="9475" width="14.140625" style="40" customWidth="1"/>
    <col min="9476" max="9476" width="12.140625" style="40" customWidth="1"/>
    <col min="9477" max="9477" width="17.140625" style="40" customWidth="1"/>
    <col min="9478" max="9478" width="12.42578125" style="40" customWidth="1"/>
    <col min="9479" max="9722" width="9.140625" style="40"/>
    <col min="9723" max="9723" width="7.85546875" style="40" customWidth="1"/>
    <col min="9724" max="9724" width="9.85546875" style="40" customWidth="1"/>
    <col min="9725" max="9730" width="14.85546875" style="40" customWidth="1"/>
    <col min="9731" max="9731" width="14.140625" style="40" customWidth="1"/>
    <col min="9732" max="9732" width="12.140625" style="40" customWidth="1"/>
    <col min="9733" max="9733" width="17.140625" style="40" customWidth="1"/>
    <col min="9734" max="9734" width="12.42578125" style="40" customWidth="1"/>
    <col min="9735" max="9978" width="9.140625" style="40"/>
    <col min="9979" max="9979" width="7.85546875" style="40" customWidth="1"/>
    <col min="9980" max="9980" width="9.85546875" style="40" customWidth="1"/>
    <col min="9981" max="9986" width="14.85546875" style="40" customWidth="1"/>
    <col min="9987" max="9987" width="14.140625" style="40" customWidth="1"/>
    <col min="9988" max="9988" width="12.140625" style="40" customWidth="1"/>
    <col min="9989" max="9989" width="17.140625" style="40" customWidth="1"/>
    <col min="9990" max="9990" width="12.42578125" style="40" customWidth="1"/>
    <col min="9991" max="10234" width="9.140625" style="40"/>
    <col min="10235" max="10235" width="7.85546875" style="40" customWidth="1"/>
    <col min="10236" max="10236" width="9.85546875" style="40" customWidth="1"/>
    <col min="10237" max="10242" width="14.85546875" style="40" customWidth="1"/>
    <col min="10243" max="10243" width="14.140625" style="40" customWidth="1"/>
    <col min="10244" max="10244" width="12.140625" style="40" customWidth="1"/>
    <col min="10245" max="10245" width="17.140625" style="40" customWidth="1"/>
    <col min="10246" max="10246" width="12.42578125" style="40" customWidth="1"/>
    <col min="10247" max="10490" width="9.140625" style="40"/>
    <col min="10491" max="10491" width="7.85546875" style="40" customWidth="1"/>
    <col min="10492" max="10492" width="9.85546875" style="40" customWidth="1"/>
    <col min="10493" max="10498" width="14.85546875" style="40" customWidth="1"/>
    <col min="10499" max="10499" width="14.140625" style="40" customWidth="1"/>
    <col min="10500" max="10500" width="12.140625" style="40" customWidth="1"/>
    <col min="10501" max="10501" width="17.140625" style="40" customWidth="1"/>
    <col min="10502" max="10502" width="12.42578125" style="40" customWidth="1"/>
    <col min="10503" max="10746" width="9.140625" style="40"/>
    <col min="10747" max="10747" width="7.85546875" style="40" customWidth="1"/>
    <col min="10748" max="10748" width="9.85546875" style="40" customWidth="1"/>
    <col min="10749" max="10754" width="14.85546875" style="40" customWidth="1"/>
    <col min="10755" max="10755" width="14.140625" style="40" customWidth="1"/>
    <col min="10756" max="10756" width="12.140625" style="40" customWidth="1"/>
    <col min="10757" max="10757" width="17.140625" style="40" customWidth="1"/>
    <col min="10758" max="10758" width="12.42578125" style="40" customWidth="1"/>
    <col min="10759" max="11002" width="9.140625" style="40"/>
    <col min="11003" max="11003" width="7.85546875" style="40" customWidth="1"/>
    <col min="11004" max="11004" width="9.85546875" style="40" customWidth="1"/>
    <col min="11005" max="11010" width="14.85546875" style="40" customWidth="1"/>
    <col min="11011" max="11011" width="14.140625" style="40" customWidth="1"/>
    <col min="11012" max="11012" width="12.140625" style="40" customWidth="1"/>
    <col min="11013" max="11013" width="17.140625" style="40" customWidth="1"/>
    <col min="11014" max="11014" width="12.42578125" style="40" customWidth="1"/>
    <col min="11015" max="11258" width="9.140625" style="40"/>
    <col min="11259" max="11259" width="7.85546875" style="40" customWidth="1"/>
    <col min="11260" max="11260" width="9.85546875" style="40" customWidth="1"/>
    <col min="11261" max="11266" width="14.85546875" style="40" customWidth="1"/>
    <col min="11267" max="11267" width="14.140625" style="40" customWidth="1"/>
    <col min="11268" max="11268" width="12.140625" style="40" customWidth="1"/>
    <col min="11269" max="11269" width="17.140625" style="40" customWidth="1"/>
    <col min="11270" max="11270" width="12.42578125" style="40" customWidth="1"/>
    <col min="11271" max="11514" width="9.140625" style="40"/>
    <col min="11515" max="11515" width="7.85546875" style="40" customWidth="1"/>
    <col min="11516" max="11516" width="9.85546875" style="40" customWidth="1"/>
    <col min="11517" max="11522" width="14.85546875" style="40" customWidth="1"/>
    <col min="11523" max="11523" width="14.140625" style="40" customWidth="1"/>
    <col min="11524" max="11524" width="12.140625" style="40" customWidth="1"/>
    <col min="11525" max="11525" width="17.140625" style="40" customWidth="1"/>
    <col min="11526" max="11526" width="12.42578125" style="40" customWidth="1"/>
    <col min="11527" max="11770" width="9.140625" style="40"/>
    <col min="11771" max="11771" width="7.85546875" style="40" customWidth="1"/>
    <col min="11772" max="11772" width="9.85546875" style="40" customWidth="1"/>
    <col min="11773" max="11778" width="14.85546875" style="40" customWidth="1"/>
    <col min="11779" max="11779" width="14.140625" style="40" customWidth="1"/>
    <col min="11780" max="11780" width="12.140625" style="40" customWidth="1"/>
    <col min="11781" max="11781" width="17.140625" style="40" customWidth="1"/>
    <col min="11782" max="11782" width="12.42578125" style="40" customWidth="1"/>
    <col min="11783" max="12026" width="9.140625" style="40"/>
    <col min="12027" max="12027" width="7.85546875" style="40" customWidth="1"/>
    <col min="12028" max="12028" width="9.85546875" style="40" customWidth="1"/>
    <col min="12029" max="12034" width="14.85546875" style="40" customWidth="1"/>
    <col min="12035" max="12035" width="14.140625" style="40" customWidth="1"/>
    <col min="12036" max="12036" width="12.140625" style="40" customWidth="1"/>
    <col min="12037" max="12037" width="17.140625" style="40" customWidth="1"/>
    <col min="12038" max="12038" width="12.42578125" style="40" customWidth="1"/>
    <col min="12039" max="12282" width="9.140625" style="40"/>
    <col min="12283" max="12283" width="7.85546875" style="40" customWidth="1"/>
    <col min="12284" max="12284" width="9.85546875" style="40" customWidth="1"/>
    <col min="12285" max="12290" width="14.85546875" style="40" customWidth="1"/>
    <col min="12291" max="12291" width="14.140625" style="40" customWidth="1"/>
    <col min="12292" max="12292" width="12.140625" style="40" customWidth="1"/>
    <col min="12293" max="12293" width="17.140625" style="40" customWidth="1"/>
    <col min="12294" max="12294" width="12.42578125" style="40" customWidth="1"/>
    <col min="12295" max="12538" width="9.140625" style="40"/>
    <col min="12539" max="12539" width="7.85546875" style="40" customWidth="1"/>
    <col min="12540" max="12540" width="9.85546875" style="40" customWidth="1"/>
    <col min="12541" max="12546" width="14.85546875" style="40" customWidth="1"/>
    <col min="12547" max="12547" width="14.140625" style="40" customWidth="1"/>
    <col min="12548" max="12548" width="12.140625" style="40" customWidth="1"/>
    <col min="12549" max="12549" width="17.140625" style="40" customWidth="1"/>
    <col min="12550" max="12550" width="12.42578125" style="40" customWidth="1"/>
    <col min="12551" max="12794" width="9.140625" style="40"/>
    <col min="12795" max="12795" width="7.85546875" style="40" customWidth="1"/>
    <col min="12796" max="12796" width="9.85546875" style="40" customWidth="1"/>
    <col min="12797" max="12802" width="14.85546875" style="40" customWidth="1"/>
    <col min="12803" max="12803" width="14.140625" style="40" customWidth="1"/>
    <col min="12804" max="12804" width="12.140625" style="40" customWidth="1"/>
    <col min="12805" max="12805" width="17.140625" style="40" customWidth="1"/>
    <col min="12806" max="12806" width="12.42578125" style="40" customWidth="1"/>
    <col min="12807" max="13050" width="9.140625" style="40"/>
    <col min="13051" max="13051" width="7.85546875" style="40" customWidth="1"/>
    <col min="13052" max="13052" width="9.85546875" style="40" customWidth="1"/>
    <col min="13053" max="13058" width="14.85546875" style="40" customWidth="1"/>
    <col min="13059" max="13059" width="14.140625" style="40" customWidth="1"/>
    <col min="13060" max="13060" width="12.140625" style="40" customWidth="1"/>
    <col min="13061" max="13061" width="17.140625" style="40" customWidth="1"/>
    <col min="13062" max="13062" width="12.42578125" style="40" customWidth="1"/>
    <col min="13063" max="13306" width="9.140625" style="40"/>
    <col min="13307" max="13307" width="7.85546875" style="40" customWidth="1"/>
    <col min="13308" max="13308" width="9.85546875" style="40" customWidth="1"/>
    <col min="13309" max="13314" width="14.85546875" style="40" customWidth="1"/>
    <col min="13315" max="13315" width="14.140625" style="40" customWidth="1"/>
    <col min="13316" max="13316" width="12.140625" style="40" customWidth="1"/>
    <col min="13317" max="13317" width="17.140625" style="40" customWidth="1"/>
    <col min="13318" max="13318" width="12.42578125" style="40" customWidth="1"/>
    <col min="13319" max="13562" width="9.140625" style="40"/>
    <col min="13563" max="13563" width="7.85546875" style="40" customWidth="1"/>
    <col min="13564" max="13564" width="9.85546875" style="40" customWidth="1"/>
    <col min="13565" max="13570" width="14.85546875" style="40" customWidth="1"/>
    <col min="13571" max="13571" width="14.140625" style="40" customWidth="1"/>
    <col min="13572" max="13572" width="12.140625" style="40" customWidth="1"/>
    <col min="13573" max="13573" width="17.140625" style="40" customWidth="1"/>
    <col min="13574" max="13574" width="12.42578125" style="40" customWidth="1"/>
    <col min="13575" max="13818" width="9.140625" style="40"/>
    <col min="13819" max="13819" width="7.85546875" style="40" customWidth="1"/>
    <col min="13820" max="13820" width="9.85546875" style="40" customWidth="1"/>
    <col min="13821" max="13826" width="14.85546875" style="40" customWidth="1"/>
    <col min="13827" max="13827" width="14.140625" style="40" customWidth="1"/>
    <col min="13828" max="13828" width="12.140625" style="40" customWidth="1"/>
    <col min="13829" max="13829" width="17.140625" style="40" customWidth="1"/>
    <col min="13830" max="13830" width="12.42578125" style="40" customWidth="1"/>
    <col min="13831" max="14074" width="9.140625" style="40"/>
    <col min="14075" max="14075" width="7.85546875" style="40" customWidth="1"/>
    <col min="14076" max="14076" width="9.85546875" style="40" customWidth="1"/>
    <col min="14077" max="14082" width="14.85546875" style="40" customWidth="1"/>
    <col min="14083" max="14083" width="14.140625" style="40" customWidth="1"/>
    <col min="14084" max="14084" width="12.140625" style="40" customWidth="1"/>
    <col min="14085" max="14085" width="17.140625" style="40" customWidth="1"/>
    <col min="14086" max="14086" width="12.42578125" style="40" customWidth="1"/>
    <col min="14087" max="14330" width="9.140625" style="40"/>
    <col min="14331" max="14331" width="7.85546875" style="40" customWidth="1"/>
    <col min="14332" max="14332" width="9.85546875" style="40" customWidth="1"/>
    <col min="14333" max="14338" width="14.85546875" style="40" customWidth="1"/>
    <col min="14339" max="14339" width="14.140625" style="40" customWidth="1"/>
    <col min="14340" max="14340" width="12.140625" style="40" customWidth="1"/>
    <col min="14341" max="14341" width="17.140625" style="40" customWidth="1"/>
    <col min="14342" max="14342" width="12.42578125" style="40" customWidth="1"/>
    <col min="14343" max="14586" width="9.140625" style="40"/>
    <col min="14587" max="14587" width="7.85546875" style="40" customWidth="1"/>
    <col min="14588" max="14588" width="9.85546875" style="40" customWidth="1"/>
    <col min="14589" max="14594" width="14.85546875" style="40" customWidth="1"/>
    <col min="14595" max="14595" width="14.140625" style="40" customWidth="1"/>
    <col min="14596" max="14596" width="12.140625" style="40" customWidth="1"/>
    <col min="14597" max="14597" width="17.140625" style="40" customWidth="1"/>
    <col min="14598" max="14598" width="12.42578125" style="40" customWidth="1"/>
    <col min="14599" max="14842" width="9.140625" style="40"/>
    <col min="14843" max="14843" width="7.85546875" style="40" customWidth="1"/>
    <col min="14844" max="14844" width="9.85546875" style="40" customWidth="1"/>
    <col min="14845" max="14850" width="14.85546875" style="40" customWidth="1"/>
    <col min="14851" max="14851" width="14.140625" style="40" customWidth="1"/>
    <col min="14852" max="14852" width="12.140625" style="40" customWidth="1"/>
    <col min="14853" max="14853" width="17.140625" style="40" customWidth="1"/>
    <col min="14854" max="14854" width="12.42578125" style="40" customWidth="1"/>
    <col min="14855" max="15098" width="9.140625" style="40"/>
    <col min="15099" max="15099" width="7.85546875" style="40" customWidth="1"/>
    <col min="15100" max="15100" width="9.85546875" style="40" customWidth="1"/>
    <col min="15101" max="15106" width="14.85546875" style="40" customWidth="1"/>
    <col min="15107" max="15107" width="14.140625" style="40" customWidth="1"/>
    <col min="15108" max="15108" width="12.140625" style="40" customWidth="1"/>
    <col min="15109" max="15109" width="17.140625" style="40" customWidth="1"/>
    <col min="15110" max="15110" width="12.42578125" style="40" customWidth="1"/>
    <col min="15111" max="15354" width="9.140625" style="40"/>
    <col min="15355" max="15355" width="7.85546875" style="40" customWidth="1"/>
    <col min="15356" max="15356" width="9.85546875" style="40" customWidth="1"/>
    <col min="15357" max="15362" width="14.85546875" style="40" customWidth="1"/>
    <col min="15363" max="15363" width="14.140625" style="40" customWidth="1"/>
    <col min="15364" max="15364" width="12.140625" style="40" customWidth="1"/>
    <col min="15365" max="15365" width="17.140625" style="40" customWidth="1"/>
    <col min="15366" max="15366" width="12.42578125" style="40" customWidth="1"/>
    <col min="15367" max="15610" width="9.140625" style="40"/>
    <col min="15611" max="15611" width="7.85546875" style="40" customWidth="1"/>
    <col min="15612" max="15612" width="9.85546875" style="40" customWidth="1"/>
    <col min="15613" max="15618" width="14.85546875" style="40" customWidth="1"/>
    <col min="15619" max="15619" width="14.140625" style="40" customWidth="1"/>
    <col min="15620" max="15620" width="12.140625" style="40" customWidth="1"/>
    <col min="15621" max="15621" width="17.140625" style="40" customWidth="1"/>
    <col min="15622" max="15622" width="12.42578125" style="40" customWidth="1"/>
    <col min="15623" max="15866" width="9.140625" style="40"/>
    <col min="15867" max="15867" width="7.85546875" style="40" customWidth="1"/>
    <col min="15868" max="15868" width="9.85546875" style="40" customWidth="1"/>
    <col min="15869" max="15874" width="14.85546875" style="40" customWidth="1"/>
    <col min="15875" max="15875" width="14.140625" style="40" customWidth="1"/>
    <col min="15876" max="15876" width="12.140625" style="40" customWidth="1"/>
    <col min="15877" max="15877" width="17.140625" style="40" customWidth="1"/>
    <col min="15878" max="15878" width="12.42578125" style="40" customWidth="1"/>
    <col min="15879" max="16122" width="9.140625" style="40"/>
    <col min="16123" max="16123" width="7.85546875" style="40" customWidth="1"/>
    <col min="16124" max="16124" width="9.85546875" style="40" customWidth="1"/>
    <col min="16125" max="16130" width="14.85546875" style="40" customWidth="1"/>
    <col min="16131" max="16131" width="14.140625" style="40" customWidth="1"/>
    <col min="16132" max="16132" width="12.140625" style="40" customWidth="1"/>
    <col min="16133" max="16133" width="17.140625" style="40" customWidth="1"/>
    <col min="16134" max="16134" width="12.42578125" style="40" customWidth="1"/>
    <col min="16135" max="16384" width="9.140625" style="40"/>
  </cols>
  <sheetData>
    <row r="1" spans="1:12" ht="38.25" customHeight="1">
      <c r="A1" s="1054" t="s">
        <v>1315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</row>
    <row r="2" spans="1:12" ht="40.5" customHeight="1">
      <c r="A2" s="1055" t="s">
        <v>1014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1055"/>
    </row>
    <row r="3" spans="1:12" ht="20.25" customHeight="1" thickBot="1">
      <c r="A3" s="1048" t="s">
        <v>694</v>
      </c>
      <c r="B3" s="1048"/>
      <c r="C3" s="128"/>
      <c r="D3" s="128"/>
      <c r="E3" s="128"/>
      <c r="F3" s="128"/>
      <c r="G3" s="128"/>
      <c r="H3" s="128"/>
      <c r="I3" s="128"/>
      <c r="J3" s="128"/>
      <c r="K3" s="1049" t="s">
        <v>261</v>
      </c>
      <c r="L3" s="1049"/>
    </row>
    <row r="4" spans="1:12" ht="43.5" customHeight="1" thickTop="1">
      <c r="A4" s="1050" t="s">
        <v>40</v>
      </c>
      <c r="B4" s="1050"/>
      <c r="C4" s="89" t="s">
        <v>107</v>
      </c>
      <c r="D4" s="89" t="s">
        <v>108</v>
      </c>
      <c r="E4" s="89" t="s">
        <v>109</v>
      </c>
      <c r="F4" s="89" t="s">
        <v>658</v>
      </c>
      <c r="G4" s="89" t="s">
        <v>115</v>
      </c>
      <c r="H4" s="89" t="s">
        <v>325</v>
      </c>
      <c r="I4" s="118" t="s">
        <v>331</v>
      </c>
      <c r="J4" s="118" t="s">
        <v>699</v>
      </c>
      <c r="K4" s="1052" t="s">
        <v>174</v>
      </c>
      <c r="L4" s="1052"/>
    </row>
    <row r="5" spans="1:12" ht="45.75" customHeight="1" thickBot="1">
      <c r="A5" s="1051"/>
      <c r="B5" s="1051"/>
      <c r="C5" s="534" t="s">
        <v>240</v>
      </c>
      <c r="D5" s="534" t="s">
        <v>334</v>
      </c>
      <c r="E5" s="534" t="s">
        <v>335</v>
      </c>
      <c r="F5" s="534" t="s">
        <v>317</v>
      </c>
      <c r="G5" s="534" t="s">
        <v>318</v>
      </c>
      <c r="H5" s="534" t="s">
        <v>319</v>
      </c>
      <c r="I5" s="496" t="s">
        <v>320</v>
      </c>
      <c r="J5" s="496" t="s">
        <v>333</v>
      </c>
      <c r="K5" s="1053"/>
      <c r="L5" s="1053"/>
    </row>
    <row r="6" spans="1:12" ht="18" customHeight="1">
      <c r="A6" s="1057" t="s">
        <v>52</v>
      </c>
      <c r="B6" s="1057"/>
      <c r="C6" s="110">
        <v>1509</v>
      </c>
      <c r="D6" s="110">
        <v>120545</v>
      </c>
      <c r="E6" s="110">
        <v>575592</v>
      </c>
      <c r="F6" s="110">
        <v>16148</v>
      </c>
      <c r="G6" s="110">
        <v>13627</v>
      </c>
      <c r="H6" s="110">
        <v>1118</v>
      </c>
      <c r="I6" s="110">
        <v>359</v>
      </c>
      <c r="J6" s="110">
        <v>5</v>
      </c>
      <c r="K6" s="1058" t="s">
        <v>671</v>
      </c>
      <c r="L6" s="1058"/>
    </row>
    <row r="7" spans="1:12" ht="18" customHeight="1">
      <c r="A7" s="83" t="s">
        <v>53</v>
      </c>
      <c r="B7" s="83"/>
      <c r="C7" s="115">
        <v>1310</v>
      </c>
      <c r="D7" s="115">
        <v>70695</v>
      </c>
      <c r="E7" s="115">
        <v>339542</v>
      </c>
      <c r="F7" s="115">
        <v>14499</v>
      </c>
      <c r="G7" s="115">
        <v>10558</v>
      </c>
      <c r="H7" s="115">
        <v>974</v>
      </c>
      <c r="I7" s="115">
        <v>160</v>
      </c>
      <c r="J7" s="115">
        <v>97</v>
      </c>
      <c r="K7" s="1059" t="s">
        <v>302</v>
      </c>
      <c r="L7" s="1059"/>
    </row>
    <row r="8" spans="1:12" ht="18" customHeight="1">
      <c r="A8" s="1047" t="s">
        <v>54</v>
      </c>
      <c r="B8" s="1047"/>
      <c r="C8" s="115">
        <v>1013</v>
      </c>
      <c r="D8" s="115">
        <v>49690</v>
      </c>
      <c r="E8" s="115">
        <v>257619</v>
      </c>
      <c r="F8" s="115">
        <v>10677</v>
      </c>
      <c r="G8" s="115">
        <v>8758</v>
      </c>
      <c r="H8" s="115">
        <v>725</v>
      </c>
      <c r="I8" s="115">
        <v>237</v>
      </c>
      <c r="J8" s="115">
        <v>5</v>
      </c>
      <c r="K8" s="1056" t="s">
        <v>184</v>
      </c>
      <c r="L8" s="1056"/>
    </row>
    <row r="9" spans="1:12" ht="18" customHeight="1">
      <c r="A9" s="1047" t="s">
        <v>321</v>
      </c>
      <c r="B9" s="1047"/>
      <c r="C9" s="115">
        <v>990</v>
      </c>
      <c r="D9" s="115">
        <v>51809</v>
      </c>
      <c r="E9" s="115">
        <v>304426</v>
      </c>
      <c r="F9" s="115">
        <v>18614</v>
      </c>
      <c r="G9" s="115">
        <v>8917</v>
      </c>
      <c r="H9" s="115">
        <v>791</v>
      </c>
      <c r="I9" s="115">
        <v>749</v>
      </c>
      <c r="J9" s="115">
        <v>17</v>
      </c>
      <c r="K9" s="1056" t="s">
        <v>185</v>
      </c>
      <c r="L9" s="1056"/>
    </row>
    <row r="10" spans="1:12" ht="18" customHeight="1">
      <c r="A10" s="1060" t="s">
        <v>327</v>
      </c>
      <c r="B10" s="488" t="s">
        <v>262</v>
      </c>
      <c r="C10" s="115">
        <v>474</v>
      </c>
      <c r="D10" s="115">
        <v>43167</v>
      </c>
      <c r="E10" s="115">
        <v>249223</v>
      </c>
      <c r="F10" s="115">
        <v>12656</v>
      </c>
      <c r="G10" s="115">
        <v>6261</v>
      </c>
      <c r="H10" s="115">
        <v>327</v>
      </c>
      <c r="I10" s="115">
        <v>320</v>
      </c>
      <c r="J10" s="115">
        <v>0</v>
      </c>
      <c r="K10" s="499" t="s">
        <v>306</v>
      </c>
      <c r="L10" s="1061" t="s">
        <v>173</v>
      </c>
    </row>
    <row r="11" spans="1:12" ht="18" customHeight="1">
      <c r="A11" s="1060"/>
      <c r="B11" s="488" t="s">
        <v>263</v>
      </c>
      <c r="C11" s="115">
        <v>756</v>
      </c>
      <c r="D11" s="115">
        <v>84810</v>
      </c>
      <c r="E11" s="115">
        <v>481261</v>
      </c>
      <c r="F11" s="115">
        <v>15672</v>
      </c>
      <c r="G11" s="115">
        <v>10366</v>
      </c>
      <c r="H11" s="115">
        <v>560</v>
      </c>
      <c r="I11" s="115">
        <v>266</v>
      </c>
      <c r="J11" s="115">
        <v>0</v>
      </c>
      <c r="K11" s="499" t="s">
        <v>307</v>
      </c>
      <c r="L11" s="1061"/>
    </row>
    <row r="12" spans="1:12" ht="18" customHeight="1">
      <c r="A12" s="1060"/>
      <c r="B12" s="488" t="s">
        <v>264</v>
      </c>
      <c r="C12" s="115">
        <v>378</v>
      </c>
      <c r="D12" s="115">
        <v>35531</v>
      </c>
      <c r="E12" s="115">
        <v>212061</v>
      </c>
      <c r="F12" s="115">
        <v>8296</v>
      </c>
      <c r="G12" s="115">
        <v>5271</v>
      </c>
      <c r="H12" s="115">
        <v>241</v>
      </c>
      <c r="I12" s="115">
        <v>177</v>
      </c>
      <c r="J12" s="115">
        <v>0</v>
      </c>
      <c r="K12" s="499" t="s">
        <v>308</v>
      </c>
      <c r="L12" s="1061"/>
    </row>
    <row r="13" spans="1:12" ht="18" customHeight="1">
      <c r="A13" s="1060"/>
      <c r="B13" s="488" t="s">
        <v>265</v>
      </c>
      <c r="C13" s="115">
        <v>384</v>
      </c>
      <c r="D13" s="115">
        <v>28073</v>
      </c>
      <c r="E13" s="115">
        <v>159687</v>
      </c>
      <c r="F13" s="115">
        <v>10791</v>
      </c>
      <c r="G13" s="115">
        <v>4465</v>
      </c>
      <c r="H13" s="115">
        <v>340</v>
      </c>
      <c r="I13" s="115">
        <v>249</v>
      </c>
      <c r="J13" s="115">
        <v>0</v>
      </c>
      <c r="K13" s="499" t="s">
        <v>309</v>
      </c>
      <c r="L13" s="1061"/>
    </row>
    <row r="14" spans="1:12" ht="18" customHeight="1">
      <c r="A14" s="1060"/>
      <c r="B14" s="488" t="s">
        <v>266</v>
      </c>
      <c r="C14" s="115">
        <v>633</v>
      </c>
      <c r="D14" s="115">
        <v>50810</v>
      </c>
      <c r="E14" s="115">
        <v>296091</v>
      </c>
      <c r="F14" s="115">
        <v>15115</v>
      </c>
      <c r="G14" s="115">
        <v>7912</v>
      </c>
      <c r="H14" s="115">
        <v>473</v>
      </c>
      <c r="I14" s="115">
        <v>331</v>
      </c>
      <c r="J14" s="115">
        <v>0</v>
      </c>
      <c r="K14" s="499" t="s">
        <v>310</v>
      </c>
      <c r="L14" s="1061"/>
    </row>
    <row r="15" spans="1:12" ht="18" customHeight="1">
      <c r="A15" s="1060"/>
      <c r="B15" s="488" t="s">
        <v>267</v>
      </c>
      <c r="C15" s="115">
        <v>357</v>
      </c>
      <c r="D15" s="115">
        <v>35632</v>
      </c>
      <c r="E15" s="115">
        <v>213508</v>
      </c>
      <c r="F15" s="115">
        <v>9647</v>
      </c>
      <c r="G15" s="115">
        <v>5309</v>
      </c>
      <c r="H15" s="115">
        <v>301</v>
      </c>
      <c r="I15" s="115">
        <v>246</v>
      </c>
      <c r="J15" s="115">
        <v>0</v>
      </c>
      <c r="K15" s="499" t="s">
        <v>311</v>
      </c>
      <c r="L15" s="1061"/>
    </row>
    <row r="16" spans="1:12" ht="18" customHeight="1">
      <c r="A16" s="1047" t="s">
        <v>63</v>
      </c>
      <c r="B16" s="1047"/>
      <c r="C16" s="115">
        <v>1234</v>
      </c>
      <c r="D16" s="115">
        <v>75881</v>
      </c>
      <c r="E16" s="115">
        <v>388529</v>
      </c>
      <c r="F16" s="115">
        <v>18458</v>
      </c>
      <c r="G16" s="115">
        <v>11043</v>
      </c>
      <c r="H16" s="115">
        <v>842</v>
      </c>
      <c r="I16" s="115">
        <v>50</v>
      </c>
      <c r="J16" s="115">
        <v>0</v>
      </c>
      <c r="K16" s="1056" t="s">
        <v>297</v>
      </c>
      <c r="L16" s="1056"/>
    </row>
    <row r="17" spans="1:15" ht="18" customHeight="1">
      <c r="A17" s="1047" t="s">
        <v>64</v>
      </c>
      <c r="B17" s="1047"/>
      <c r="C17" s="115">
        <v>978</v>
      </c>
      <c r="D17" s="115">
        <v>73375</v>
      </c>
      <c r="E17" s="115">
        <v>423733</v>
      </c>
      <c r="F17" s="115">
        <v>18668</v>
      </c>
      <c r="G17" s="115">
        <v>10538</v>
      </c>
      <c r="H17" s="115">
        <v>693</v>
      </c>
      <c r="I17" s="115">
        <v>745</v>
      </c>
      <c r="J17" s="115">
        <v>0</v>
      </c>
      <c r="K17" s="1056" t="s">
        <v>186</v>
      </c>
      <c r="L17" s="1056"/>
    </row>
    <row r="18" spans="1:15" ht="18" customHeight="1">
      <c r="A18" s="1047" t="s">
        <v>65</v>
      </c>
      <c r="B18" s="1047"/>
      <c r="C18" s="115">
        <v>614</v>
      </c>
      <c r="D18" s="115">
        <v>43957</v>
      </c>
      <c r="E18" s="115">
        <v>276083</v>
      </c>
      <c r="F18" s="115">
        <v>13391</v>
      </c>
      <c r="G18" s="115">
        <v>7319</v>
      </c>
      <c r="H18" s="115">
        <v>366</v>
      </c>
      <c r="I18" s="115">
        <v>498</v>
      </c>
      <c r="J18" s="115">
        <v>0</v>
      </c>
      <c r="K18" s="1056" t="s">
        <v>187</v>
      </c>
      <c r="L18" s="1056"/>
      <c r="O18" s="40" t="s">
        <v>256</v>
      </c>
    </row>
    <row r="19" spans="1:15" ht="18" customHeight="1">
      <c r="A19" s="1047" t="s">
        <v>66</v>
      </c>
      <c r="B19" s="1047"/>
      <c r="C19" s="115">
        <v>770</v>
      </c>
      <c r="D19" s="115">
        <v>53302</v>
      </c>
      <c r="E19" s="115">
        <v>322454</v>
      </c>
      <c r="F19" s="115">
        <v>14374</v>
      </c>
      <c r="G19" s="115">
        <v>8948</v>
      </c>
      <c r="H19" s="115">
        <v>526</v>
      </c>
      <c r="I19" s="115">
        <v>593</v>
      </c>
      <c r="J19" s="115">
        <v>0</v>
      </c>
      <c r="K19" s="1056" t="s">
        <v>303</v>
      </c>
      <c r="L19" s="1056"/>
    </row>
    <row r="20" spans="1:15" ht="18" customHeight="1">
      <c r="A20" s="83" t="s">
        <v>134</v>
      </c>
      <c r="B20" s="83"/>
      <c r="C20" s="115">
        <v>795</v>
      </c>
      <c r="D20" s="115">
        <v>43055</v>
      </c>
      <c r="E20" s="115">
        <v>258208</v>
      </c>
      <c r="F20" s="115">
        <v>13979</v>
      </c>
      <c r="G20" s="115">
        <v>7285</v>
      </c>
      <c r="H20" s="115">
        <v>607</v>
      </c>
      <c r="I20" s="115">
        <v>366</v>
      </c>
      <c r="J20" s="115">
        <v>0</v>
      </c>
      <c r="K20" s="1056" t="s">
        <v>304</v>
      </c>
      <c r="L20" s="1056"/>
    </row>
    <row r="21" spans="1:15" ht="18" customHeight="1">
      <c r="A21" s="1047" t="s">
        <v>68</v>
      </c>
      <c r="B21" s="1047"/>
      <c r="C21" s="115">
        <v>530</v>
      </c>
      <c r="D21" s="115">
        <v>28420</v>
      </c>
      <c r="E21" s="115">
        <v>175090</v>
      </c>
      <c r="F21" s="115">
        <v>7677</v>
      </c>
      <c r="G21" s="115">
        <v>4938</v>
      </c>
      <c r="H21" s="115">
        <v>427</v>
      </c>
      <c r="I21" s="115">
        <v>471</v>
      </c>
      <c r="J21" s="115">
        <v>0</v>
      </c>
      <c r="K21" s="1056" t="s">
        <v>305</v>
      </c>
      <c r="L21" s="1056"/>
    </row>
    <row r="22" spans="1:15" ht="18" customHeight="1">
      <c r="A22" s="1047" t="s">
        <v>69</v>
      </c>
      <c r="B22" s="1047"/>
      <c r="C22" s="115">
        <v>940</v>
      </c>
      <c r="D22" s="115">
        <v>48261</v>
      </c>
      <c r="E22" s="115">
        <v>275655</v>
      </c>
      <c r="F22" s="115">
        <v>14720</v>
      </c>
      <c r="G22" s="115">
        <v>8777</v>
      </c>
      <c r="H22" s="115">
        <v>721</v>
      </c>
      <c r="I22" s="115">
        <v>502</v>
      </c>
      <c r="J22" s="115">
        <v>0</v>
      </c>
      <c r="K22" s="1056" t="s">
        <v>191</v>
      </c>
      <c r="L22" s="1056"/>
    </row>
    <row r="23" spans="1:15" ht="18" customHeight="1">
      <c r="A23" s="83" t="s">
        <v>323</v>
      </c>
      <c r="B23" s="83"/>
      <c r="C23" s="115">
        <v>1430</v>
      </c>
      <c r="D23" s="115">
        <v>73705</v>
      </c>
      <c r="E23" s="115">
        <v>432721</v>
      </c>
      <c r="F23" s="115">
        <v>22713</v>
      </c>
      <c r="G23" s="115">
        <v>13295</v>
      </c>
      <c r="H23" s="115">
        <v>1023</v>
      </c>
      <c r="I23" s="115">
        <v>471</v>
      </c>
      <c r="J23" s="115">
        <v>25</v>
      </c>
      <c r="K23" s="1056" t="s">
        <v>192</v>
      </c>
      <c r="L23" s="1056"/>
    </row>
    <row r="24" spans="1:15" ht="18" customHeight="1">
      <c r="A24" s="1047" t="s">
        <v>71</v>
      </c>
      <c r="B24" s="1047"/>
      <c r="C24" s="115">
        <v>701</v>
      </c>
      <c r="D24" s="115">
        <v>59754</v>
      </c>
      <c r="E24" s="115">
        <v>247883</v>
      </c>
      <c r="F24" s="115">
        <v>12555</v>
      </c>
      <c r="G24" s="115">
        <v>7376</v>
      </c>
      <c r="H24" s="115">
        <v>537</v>
      </c>
      <c r="I24" s="115">
        <v>382</v>
      </c>
      <c r="J24" s="115">
        <v>0</v>
      </c>
      <c r="K24" s="1056" t="s">
        <v>193</v>
      </c>
      <c r="L24" s="1056"/>
    </row>
    <row r="25" spans="1:15" ht="18" customHeight="1" thickBot="1">
      <c r="A25" s="86" t="s">
        <v>72</v>
      </c>
      <c r="B25" s="86"/>
      <c r="C25" s="110">
        <v>1439</v>
      </c>
      <c r="D25" s="110">
        <v>105855</v>
      </c>
      <c r="E25" s="110">
        <v>611687</v>
      </c>
      <c r="F25" s="110">
        <v>22014</v>
      </c>
      <c r="G25" s="110">
        <v>15575</v>
      </c>
      <c r="H25" s="110">
        <v>972</v>
      </c>
      <c r="I25" s="110">
        <v>989</v>
      </c>
      <c r="J25" s="110">
        <v>0</v>
      </c>
      <c r="K25" s="1062" t="s">
        <v>298</v>
      </c>
      <c r="L25" s="1062"/>
    </row>
    <row r="26" spans="1:15" ht="18" customHeight="1" thickBot="1">
      <c r="A26" s="1063" t="s">
        <v>32</v>
      </c>
      <c r="B26" s="1063"/>
      <c r="C26" s="493">
        <v>17235</v>
      </c>
      <c r="D26" s="493">
        <v>1176327</v>
      </c>
      <c r="E26" s="493">
        <v>6501053</v>
      </c>
      <c r="F26" s="493">
        <v>290664</v>
      </c>
      <c r="G26" s="493">
        <v>176538</v>
      </c>
      <c r="H26" s="493">
        <v>12564</v>
      </c>
      <c r="I26" s="493">
        <v>8161</v>
      </c>
      <c r="J26" s="493">
        <v>149</v>
      </c>
      <c r="K26" s="1064" t="s">
        <v>324</v>
      </c>
      <c r="L26" s="1064"/>
    </row>
    <row r="27" spans="1:15" ht="13.5" thickTop="1">
      <c r="K27" s="535"/>
      <c r="L27" s="535"/>
    </row>
    <row r="28" spans="1:15" ht="11.25" customHeight="1"/>
    <row r="29" spans="1:15" hidden="1"/>
    <row r="30" spans="1:15" hidden="1"/>
    <row r="31" spans="1:15" hidden="1"/>
    <row r="32" spans="1:15" hidden="1"/>
    <row r="33" ht="0.75" customHeight="1"/>
  </sheetData>
  <mergeCells count="34">
    <mergeCell ref="K22:L22"/>
    <mergeCell ref="K23:L23"/>
    <mergeCell ref="K24:L24"/>
    <mergeCell ref="K25:L25"/>
    <mergeCell ref="A26:B26"/>
    <mergeCell ref="K26:L26"/>
    <mergeCell ref="A24:B24"/>
    <mergeCell ref="K21:L21"/>
    <mergeCell ref="A6:B6"/>
    <mergeCell ref="K6:L6"/>
    <mergeCell ref="K7:L7"/>
    <mergeCell ref="K8:L8"/>
    <mergeCell ref="K9:L9"/>
    <mergeCell ref="A10:A15"/>
    <mergeCell ref="L10:L15"/>
    <mergeCell ref="K16:L16"/>
    <mergeCell ref="K17:L17"/>
    <mergeCell ref="K18:L18"/>
    <mergeCell ref="K19:L19"/>
    <mergeCell ref="K20:L20"/>
    <mergeCell ref="A8:B8"/>
    <mergeCell ref="A9:B9"/>
    <mergeCell ref="A16:B16"/>
    <mergeCell ref="A3:B3"/>
    <mergeCell ref="K3:L3"/>
    <mergeCell ref="A4:B5"/>
    <mergeCell ref="K4:L5"/>
    <mergeCell ref="A1:L1"/>
    <mergeCell ref="A2:L2"/>
    <mergeCell ref="A17:B17"/>
    <mergeCell ref="A18:B18"/>
    <mergeCell ref="A19:B19"/>
    <mergeCell ref="A21:B21"/>
    <mergeCell ref="A22:B22"/>
  </mergeCells>
  <printOptions horizontalCentered="1"/>
  <pageMargins left="1" right="1" top="1" bottom="1" header="1" footer="0.75"/>
  <pageSetup paperSize="9" scale="80" firstPageNumber="118" orientation="landscape" useFirstPageNumber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R48"/>
  <sheetViews>
    <sheetView rightToLeft="1" view="pageBreakPreview" topLeftCell="I5" zoomScale="70" zoomScaleNormal="75" zoomScaleSheetLayoutView="70" workbookViewId="0">
      <selection activeCell="U18" sqref="U18"/>
    </sheetView>
  </sheetViews>
  <sheetFormatPr defaultRowHeight="12.75"/>
  <cols>
    <col min="1" max="1" width="3.85546875" style="159" customWidth="1"/>
    <col min="2" max="2" width="11.140625" style="159" customWidth="1"/>
    <col min="3" max="4" width="11.85546875" style="159" customWidth="1"/>
    <col min="5" max="5" width="10.28515625" style="159" customWidth="1"/>
    <col min="6" max="6" width="11.5703125" style="159" customWidth="1"/>
    <col min="7" max="7" width="7.42578125" style="159" customWidth="1"/>
    <col min="8" max="9" width="10.28515625" style="159" customWidth="1"/>
    <col min="10" max="10" width="10" style="159" customWidth="1"/>
    <col min="11" max="12" width="10.28515625" style="159" customWidth="1"/>
    <col min="13" max="13" width="9.85546875" style="159" customWidth="1"/>
    <col min="14" max="14" width="9.140625" style="159" customWidth="1"/>
    <col min="15" max="15" width="16.28515625" style="159" customWidth="1"/>
    <col min="16" max="16" width="4.140625" style="159" hidden="1" customWidth="1"/>
    <col min="17" max="17" width="4.7109375" style="159" customWidth="1"/>
    <col min="18" max="18" width="11.85546875" style="159" customWidth="1"/>
    <col min="19" max="19" width="7.85546875" style="159" customWidth="1"/>
    <col min="20" max="20" width="9.28515625" style="159" customWidth="1"/>
    <col min="21" max="21" width="9.42578125" style="159" customWidth="1"/>
    <col min="22" max="22" width="10.7109375" style="159" customWidth="1"/>
    <col min="23" max="23" width="9.140625" style="159" customWidth="1"/>
    <col min="24" max="24" width="9.7109375" style="159" customWidth="1"/>
    <col min="25" max="25" width="10.7109375" style="159" customWidth="1"/>
    <col min="26" max="26" width="9.7109375" style="159" customWidth="1"/>
    <col min="27" max="28" width="10.7109375" style="159" customWidth="1"/>
    <col min="29" max="29" width="9.7109375" style="159" customWidth="1"/>
    <col min="30" max="39" width="0" style="159" hidden="1" customWidth="1"/>
    <col min="40" max="40" width="15.85546875" style="159" customWidth="1"/>
    <col min="41" max="41" width="4.28515625" style="159" customWidth="1"/>
    <col min="42" max="16384" width="9.140625" style="159"/>
  </cols>
  <sheetData>
    <row r="1" spans="1:44" ht="24" customHeight="1">
      <c r="A1" s="1179" t="s">
        <v>759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4" ht="21" customHeight="1">
      <c r="A2" s="1180" t="s">
        <v>760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4" s="209" customFormat="1" ht="19.5" customHeight="1" thickBot="1">
      <c r="A3" s="1194" t="s">
        <v>1063</v>
      </c>
      <c r="B3" s="1194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1195" t="s">
        <v>1064</v>
      </c>
      <c r="P3" s="1195"/>
      <c r="Q3" s="1194" t="s">
        <v>1065</v>
      </c>
      <c r="R3" s="1194"/>
      <c r="S3" s="205"/>
      <c r="T3" s="214"/>
      <c r="U3" s="214"/>
      <c r="V3" s="154"/>
      <c r="W3" s="154"/>
      <c r="X3" s="154"/>
      <c r="Y3" s="154"/>
      <c r="Z3" s="154"/>
      <c r="AA3" s="154"/>
      <c r="AB3" s="154"/>
      <c r="AC3" s="154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1195" t="s">
        <v>1066</v>
      </c>
      <c r="AO3" s="1195"/>
    </row>
    <row r="4" spans="1:44" ht="22.5" customHeight="1" thickTop="1">
      <c r="A4" s="1181" t="s">
        <v>40</v>
      </c>
      <c r="B4" s="1181"/>
      <c r="C4" s="1181" t="s">
        <v>446</v>
      </c>
      <c r="D4" s="1181"/>
      <c r="E4" s="1181" t="s">
        <v>761</v>
      </c>
      <c r="F4" s="1181"/>
      <c r="G4" s="1181" t="s">
        <v>445</v>
      </c>
      <c r="H4" s="1181"/>
      <c r="I4" s="1196" t="s">
        <v>448</v>
      </c>
      <c r="J4" s="1196"/>
      <c r="K4" s="1181" t="s">
        <v>449</v>
      </c>
      <c r="L4" s="1181"/>
      <c r="M4" s="1181"/>
      <c r="N4" s="1181"/>
      <c r="O4" s="1197" t="s">
        <v>174</v>
      </c>
      <c r="P4" s="1197"/>
      <c r="Q4" s="1181" t="s">
        <v>40</v>
      </c>
      <c r="R4" s="1181"/>
      <c r="S4" s="1181" t="s">
        <v>450</v>
      </c>
      <c r="T4" s="1181"/>
      <c r="U4" s="1181"/>
      <c r="V4" s="1181"/>
      <c r="W4" s="1181"/>
      <c r="X4" s="1181"/>
      <c r="Y4" s="1181" t="s">
        <v>424</v>
      </c>
      <c r="Z4" s="1181"/>
      <c r="AA4" s="1181" t="s">
        <v>32</v>
      </c>
      <c r="AB4" s="1181"/>
      <c r="AC4" s="1181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1197" t="s">
        <v>174</v>
      </c>
      <c r="AO4" s="1197"/>
      <c r="AP4" s="249"/>
      <c r="AQ4" s="249"/>
      <c r="AR4" s="212"/>
    </row>
    <row r="5" spans="1:44" ht="21.75" customHeight="1">
      <c r="A5" s="1189"/>
      <c r="B5" s="1189"/>
      <c r="C5" s="1198" t="s">
        <v>452</v>
      </c>
      <c r="D5" s="1198"/>
      <c r="E5" s="1198" t="s">
        <v>453</v>
      </c>
      <c r="F5" s="1198"/>
      <c r="G5" s="1198" t="s">
        <v>451</v>
      </c>
      <c r="H5" s="1198"/>
      <c r="I5" s="1198" t="s">
        <v>454</v>
      </c>
      <c r="J5" s="1198"/>
      <c r="K5" s="1183" t="s">
        <v>455</v>
      </c>
      <c r="L5" s="1183"/>
      <c r="M5" s="1183"/>
      <c r="N5" s="1183"/>
      <c r="O5" s="1084"/>
      <c r="P5" s="1084"/>
      <c r="Q5" s="1189"/>
      <c r="R5" s="1189"/>
      <c r="S5" s="1183" t="s">
        <v>456</v>
      </c>
      <c r="T5" s="1183"/>
      <c r="U5" s="1183"/>
      <c r="V5" s="1183"/>
      <c r="W5" s="1183"/>
      <c r="X5" s="1183"/>
      <c r="Y5" s="1183" t="s">
        <v>457</v>
      </c>
      <c r="Z5" s="1183"/>
      <c r="AA5" s="1183" t="s">
        <v>175</v>
      </c>
      <c r="AB5" s="1183"/>
      <c r="AC5" s="1183"/>
      <c r="AD5" s="603"/>
      <c r="AE5" s="603"/>
      <c r="AF5" s="603"/>
      <c r="AG5" s="603"/>
      <c r="AH5" s="603"/>
      <c r="AI5" s="603"/>
      <c r="AJ5" s="603"/>
      <c r="AK5" s="603"/>
      <c r="AL5" s="603"/>
      <c r="AM5" s="603"/>
      <c r="AN5" s="1084"/>
      <c r="AO5" s="1084"/>
      <c r="AP5" s="249"/>
      <c r="AQ5" s="249"/>
      <c r="AR5" s="212"/>
    </row>
    <row r="6" spans="1:44" ht="18.75" customHeight="1">
      <c r="A6" s="1189"/>
      <c r="B6" s="1189"/>
      <c r="C6" s="1189" t="s">
        <v>102</v>
      </c>
      <c r="D6" s="1189" t="s">
        <v>103</v>
      </c>
      <c r="E6" s="1189" t="s">
        <v>102</v>
      </c>
      <c r="F6" s="1189" t="s">
        <v>103</v>
      </c>
      <c r="G6" s="1189" t="s">
        <v>102</v>
      </c>
      <c r="H6" s="1189" t="s">
        <v>103</v>
      </c>
      <c r="I6" s="1189" t="s">
        <v>102</v>
      </c>
      <c r="J6" s="1189" t="s">
        <v>103</v>
      </c>
      <c r="K6" s="1189" t="s">
        <v>458</v>
      </c>
      <c r="L6" s="1189"/>
      <c r="M6" s="1189" t="s">
        <v>459</v>
      </c>
      <c r="N6" s="1189"/>
      <c r="O6" s="1084"/>
      <c r="P6" s="1084"/>
      <c r="Q6" s="1189"/>
      <c r="R6" s="1189"/>
      <c r="S6" s="1189" t="s">
        <v>460</v>
      </c>
      <c r="T6" s="1189"/>
      <c r="U6" s="1189" t="s">
        <v>461</v>
      </c>
      <c r="V6" s="1189"/>
      <c r="W6" s="1189" t="s">
        <v>462</v>
      </c>
      <c r="X6" s="1189"/>
      <c r="Y6" s="1189" t="s">
        <v>102</v>
      </c>
      <c r="Z6" s="1189" t="s">
        <v>103</v>
      </c>
      <c r="AA6" s="1189" t="s">
        <v>102</v>
      </c>
      <c r="AB6" s="1189" t="s">
        <v>103</v>
      </c>
      <c r="AC6" s="1189" t="s">
        <v>32</v>
      </c>
      <c r="AD6" s="603"/>
      <c r="AE6" s="603"/>
      <c r="AF6" s="603"/>
      <c r="AG6" s="603"/>
      <c r="AH6" s="603"/>
      <c r="AI6" s="603"/>
      <c r="AJ6" s="603"/>
      <c r="AK6" s="603"/>
      <c r="AL6" s="603"/>
      <c r="AM6" s="603"/>
      <c r="AN6" s="1084"/>
      <c r="AO6" s="1084"/>
      <c r="AP6" s="249"/>
      <c r="AQ6" s="249"/>
      <c r="AR6" s="212"/>
    </row>
    <row r="7" spans="1:44" ht="23.25" customHeight="1">
      <c r="A7" s="1189"/>
      <c r="B7" s="1189"/>
      <c r="C7" s="1189"/>
      <c r="D7" s="1189"/>
      <c r="E7" s="1189"/>
      <c r="F7" s="1189"/>
      <c r="G7" s="1189"/>
      <c r="H7" s="1189"/>
      <c r="I7" s="1189"/>
      <c r="J7" s="1189"/>
      <c r="K7" s="1183" t="s">
        <v>463</v>
      </c>
      <c r="L7" s="1183"/>
      <c r="M7" s="1198" t="s">
        <v>464</v>
      </c>
      <c r="N7" s="1198"/>
      <c r="O7" s="1084"/>
      <c r="P7" s="1084"/>
      <c r="Q7" s="1189"/>
      <c r="R7" s="1189"/>
      <c r="S7" s="1183" t="s">
        <v>465</v>
      </c>
      <c r="T7" s="1183"/>
      <c r="U7" s="1183" t="s">
        <v>466</v>
      </c>
      <c r="V7" s="1183"/>
      <c r="W7" s="1183" t="s">
        <v>467</v>
      </c>
      <c r="X7" s="1183"/>
      <c r="Y7" s="1189"/>
      <c r="Z7" s="1189"/>
      <c r="AA7" s="1189"/>
      <c r="AB7" s="1189"/>
      <c r="AC7" s="1189"/>
      <c r="AD7" s="603"/>
      <c r="AE7" s="603"/>
      <c r="AF7" s="603"/>
      <c r="AG7" s="603"/>
      <c r="AH7" s="603"/>
      <c r="AI7" s="603"/>
      <c r="AJ7" s="603"/>
      <c r="AK7" s="603"/>
      <c r="AL7" s="603"/>
      <c r="AM7" s="603"/>
      <c r="AN7" s="1084"/>
      <c r="AO7" s="1084"/>
      <c r="AP7" s="249"/>
      <c r="AQ7" s="249"/>
      <c r="AR7" s="212"/>
    </row>
    <row r="8" spans="1:44" ht="18" customHeight="1">
      <c r="A8" s="1189"/>
      <c r="B8" s="1189"/>
      <c r="C8" s="1189"/>
      <c r="D8" s="1189"/>
      <c r="E8" s="1189"/>
      <c r="F8" s="1189"/>
      <c r="G8" s="1189"/>
      <c r="H8" s="1189"/>
      <c r="I8" s="1189"/>
      <c r="J8" s="1189"/>
      <c r="K8" s="153" t="s">
        <v>374</v>
      </c>
      <c r="L8" s="153" t="s">
        <v>103</v>
      </c>
      <c r="M8" s="153" t="s">
        <v>102</v>
      </c>
      <c r="N8" s="153" t="s">
        <v>103</v>
      </c>
      <c r="O8" s="1084"/>
      <c r="P8" s="1084"/>
      <c r="Q8" s="1189"/>
      <c r="R8" s="1189"/>
      <c r="S8" s="514" t="s">
        <v>102</v>
      </c>
      <c r="T8" s="514" t="s">
        <v>103</v>
      </c>
      <c r="U8" s="514" t="s">
        <v>102</v>
      </c>
      <c r="V8" s="514" t="s">
        <v>103</v>
      </c>
      <c r="W8" s="514" t="s">
        <v>102</v>
      </c>
      <c r="X8" s="514" t="s">
        <v>103</v>
      </c>
      <c r="Y8" s="1189"/>
      <c r="Z8" s="1189"/>
      <c r="AA8" s="1189"/>
      <c r="AB8" s="1189"/>
      <c r="AC8" s="1189"/>
      <c r="AD8" s="603"/>
      <c r="AE8" s="603"/>
      <c r="AF8" s="603"/>
      <c r="AG8" s="603"/>
      <c r="AH8" s="603"/>
      <c r="AI8" s="603"/>
      <c r="AJ8" s="603"/>
      <c r="AK8" s="603"/>
      <c r="AL8" s="603"/>
      <c r="AM8" s="603"/>
      <c r="AN8" s="1084"/>
      <c r="AO8" s="1084"/>
      <c r="AP8" s="249"/>
      <c r="AQ8" s="249"/>
      <c r="AR8" s="212"/>
    </row>
    <row r="9" spans="1:44" ht="21.75" customHeight="1" thickBot="1">
      <c r="A9" s="1189"/>
      <c r="B9" s="1189"/>
      <c r="C9" s="942" t="s">
        <v>352</v>
      </c>
      <c r="D9" s="942" t="s">
        <v>353</v>
      </c>
      <c r="E9" s="942" t="s">
        <v>352</v>
      </c>
      <c r="F9" s="942" t="s">
        <v>353</v>
      </c>
      <c r="G9" s="942" t="s">
        <v>352</v>
      </c>
      <c r="H9" s="942" t="s">
        <v>353</v>
      </c>
      <c r="I9" s="942" t="s">
        <v>352</v>
      </c>
      <c r="J9" s="942" t="s">
        <v>353</v>
      </c>
      <c r="K9" s="942" t="s">
        <v>352</v>
      </c>
      <c r="L9" s="942" t="s">
        <v>353</v>
      </c>
      <c r="M9" s="942" t="s">
        <v>352</v>
      </c>
      <c r="N9" s="942" t="s">
        <v>353</v>
      </c>
      <c r="O9" s="1084"/>
      <c r="P9" s="1084"/>
      <c r="Q9" s="1189"/>
      <c r="R9" s="1189"/>
      <c r="S9" s="942" t="s">
        <v>352</v>
      </c>
      <c r="T9" s="942" t="s">
        <v>353</v>
      </c>
      <c r="U9" s="942" t="s">
        <v>352</v>
      </c>
      <c r="V9" s="942" t="s">
        <v>353</v>
      </c>
      <c r="W9" s="942" t="s">
        <v>352</v>
      </c>
      <c r="X9" s="942" t="s">
        <v>353</v>
      </c>
      <c r="Y9" s="942" t="s">
        <v>352</v>
      </c>
      <c r="Z9" s="942" t="s">
        <v>353</v>
      </c>
      <c r="AA9" s="942" t="s">
        <v>352</v>
      </c>
      <c r="AB9" s="942" t="s">
        <v>353</v>
      </c>
      <c r="AC9" s="942" t="s">
        <v>175</v>
      </c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1084"/>
      <c r="AO9" s="1084"/>
      <c r="AP9" s="249"/>
      <c r="AQ9" s="249"/>
      <c r="AR9" s="212"/>
    </row>
    <row r="10" spans="1:44" ht="18" customHeight="1">
      <c r="A10" s="1192" t="s">
        <v>52</v>
      </c>
      <c r="B10" s="1192"/>
      <c r="C10" s="448">
        <v>243</v>
      </c>
      <c r="D10" s="448">
        <v>823</v>
      </c>
      <c r="E10" s="448">
        <v>2119</v>
      </c>
      <c r="F10" s="448">
        <v>3372</v>
      </c>
      <c r="G10" s="448">
        <v>344</v>
      </c>
      <c r="H10" s="448">
        <v>258</v>
      </c>
      <c r="I10" s="448">
        <v>414</v>
      </c>
      <c r="J10" s="448">
        <v>282</v>
      </c>
      <c r="K10" s="448">
        <v>2596</v>
      </c>
      <c r="L10" s="448">
        <v>1766</v>
      </c>
      <c r="M10" s="448">
        <v>832</v>
      </c>
      <c r="N10" s="448">
        <v>641</v>
      </c>
      <c r="O10" s="1199" t="s">
        <v>671</v>
      </c>
      <c r="P10" s="1199"/>
      <c r="Q10" s="1192" t="s">
        <v>52</v>
      </c>
      <c r="R10" s="1192"/>
      <c r="S10" s="448">
        <v>6</v>
      </c>
      <c r="T10" s="448">
        <v>1</v>
      </c>
      <c r="U10" s="448">
        <v>34</v>
      </c>
      <c r="V10" s="448">
        <v>24</v>
      </c>
      <c r="W10" s="448">
        <v>2</v>
      </c>
      <c r="X10" s="448">
        <v>0</v>
      </c>
      <c r="Y10" s="448">
        <v>543</v>
      </c>
      <c r="Z10" s="448">
        <v>1848</v>
      </c>
      <c r="AA10" s="448">
        <f t="shared" ref="AA10:AA29" si="0">SUM(C10,E10,G10,I10,K10,M10,S10,U10,W10,Y10)</f>
        <v>7133</v>
      </c>
      <c r="AB10" s="448">
        <f t="shared" ref="AB10:AB29" si="1">SUM(D10,F10,H10,J10,L10,N10,T10,V10,X10,Z10)</f>
        <v>9015</v>
      </c>
      <c r="AC10" s="448">
        <f>SUM(AA10:AB10)</f>
        <v>16148</v>
      </c>
      <c r="AD10" s="604"/>
      <c r="AE10" s="604"/>
      <c r="AF10" s="604"/>
      <c r="AG10" s="604"/>
      <c r="AH10" s="604"/>
      <c r="AI10" s="604"/>
      <c r="AJ10" s="604"/>
      <c r="AK10" s="604"/>
      <c r="AL10" s="604"/>
      <c r="AM10" s="604"/>
      <c r="AN10" s="1199" t="s">
        <v>671</v>
      </c>
      <c r="AO10" s="1199"/>
      <c r="AP10" s="249"/>
      <c r="AQ10" s="249"/>
      <c r="AR10" s="212"/>
    </row>
    <row r="11" spans="1:44" ht="18" customHeight="1">
      <c r="A11" s="1182" t="s">
        <v>53</v>
      </c>
      <c r="B11" s="1182"/>
      <c r="C11" s="329">
        <v>310</v>
      </c>
      <c r="D11" s="329">
        <v>503</v>
      </c>
      <c r="E11" s="329">
        <v>2360</v>
      </c>
      <c r="F11" s="329">
        <v>5599</v>
      </c>
      <c r="G11" s="329">
        <v>475</v>
      </c>
      <c r="H11" s="329">
        <v>919</v>
      </c>
      <c r="I11" s="329">
        <v>57</v>
      </c>
      <c r="J11" s="329">
        <v>44</v>
      </c>
      <c r="K11" s="329">
        <v>1887</v>
      </c>
      <c r="L11" s="329">
        <v>1360</v>
      </c>
      <c r="M11" s="329">
        <v>326</v>
      </c>
      <c r="N11" s="329">
        <v>91</v>
      </c>
      <c r="O11" s="1091" t="s">
        <v>302</v>
      </c>
      <c r="P11" s="1091"/>
      <c r="Q11" s="1182" t="s">
        <v>53</v>
      </c>
      <c r="R11" s="1182"/>
      <c r="S11" s="329">
        <v>19</v>
      </c>
      <c r="T11" s="329">
        <v>18</v>
      </c>
      <c r="U11" s="329">
        <v>90</v>
      </c>
      <c r="V11" s="329">
        <v>33</v>
      </c>
      <c r="W11" s="329">
        <v>17</v>
      </c>
      <c r="X11" s="329">
        <v>2</v>
      </c>
      <c r="Y11" s="329">
        <v>104</v>
      </c>
      <c r="Z11" s="329">
        <v>285</v>
      </c>
      <c r="AA11" s="513">
        <f t="shared" si="0"/>
        <v>5645</v>
      </c>
      <c r="AB11" s="513">
        <f t="shared" si="1"/>
        <v>8854</v>
      </c>
      <c r="AC11" s="513">
        <f t="shared" ref="AC11:AC29" si="2">SUM(AA11:AB11)</f>
        <v>14499</v>
      </c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1091" t="s">
        <v>302</v>
      </c>
      <c r="AO11" s="1091"/>
      <c r="AP11" s="249"/>
      <c r="AQ11" s="249"/>
      <c r="AR11" s="212"/>
    </row>
    <row r="12" spans="1:44" ht="18" customHeight="1">
      <c r="A12" s="1182" t="s">
        <v>54</v>
      </c>
      <c r="B12" s="1182"/>
      <c r="C12" s="329">
        <v>368</v>
      </c>
      <c r="D12" s="329">
        <v>975</v>
      </c>
      <c r="E12" s="329">
        <v>1369</v>
      </c>
      <c r="F12" s="329">
        <v>3125</v>
      </c>
      <c r="G12" s="329">
        <v>410</v>
      </c>
      <c r="H12" s="329">
        <v>903</v>
      </c>
      <c r="I12" s="329">
        <v>69</v>
      </c>
      <c r="J12" s="329">
        <v>83</v>
      </c>
      <c r="K12" s="329">
        <v>1044</v>
      </c>
      <c r="L12" s="329">
        <v>974</v>
      </c>
      <c r="M12" s="329">
        <v>339</v>
      </c>
      <c r="N12" s="329">
        <v>515</v>
      </c>
      <c r="O12" s="1082" t="s">
        <v>184</v>
      </c>
      <c r="P12" s="1082"/>
      <c r="Q12" s="1182" t="s">
        <v>54</v>
      </c>
      <c r="R12" s="1182"/>
      <c r="S12" s="329">
        <v>20</v>
      </c>
      <c r="T12" s="329">
        <v>17</v>
      </c>
      <c r="U12" s="329">
        <v>51</v>
      </c>
      <c r="V12" s="329">
        <v>11</v>
      </c>
      <c r="W12" s="329">
        <v>10</v>
      </c>
      <c r="X12" s="329">
        <v>0</v>
      </c>
      <c r="Y12" s="329">
        <v>89</v>
      </c>
      <c r="Z12" s="329">
        <v>305</v>
      </c>
      <c r="AA12" s="513">
        <f t="shared" si="0"/>
        <v>3769</v>
      </c>
      <c r="AB12" s="513">
        <f t="shared" si="1"/>
        <v>6908</v>
      </c>
      <c r="AC12" s="513">
        <f t="shared" si="2"/>
        <v>10677</v>
      </c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1082" t="s">
        <v>184</v>
      </c>
      <c r="AO12" s="1082"/>
      <c r="AP12" s="249"/>
      <c r="AQ12" s="249"/>
      <c r="AR12" s="212"/>
    </row>
    <row r="13" spans="1:44" ht="18" customHeight="1">
      <c r="A13" s="1182" t="s">
        <v>55</v>
      </c>
      <c r="B13" s="1182"/>
      <c r="C13" s="329">
        <v>328</v>
      </c>
      <c r="D13" s="329">
        <v>987</v>
      </c>
      <c r="E13" s="329">
        <v>3378</v>
      </c>
      <c r="F13" s="329">
        <v>6754</v>
      </c>
      <c r="G13" s="329">
        <v>243</v>
      </c>
      <c r="H13" s="329">
        <v>466</v>
      </c>
      <c r="I13" s="329">
        <v>40</v>
      </c>
      <c r="J13" s="329">
        <v>59</v>
      </c>
      <c r="K13" s="329">
        <v>2320</v>
      </c>
      <c r="L13" s="329">
        <v>3014</v>
      </c>
      <c r="M13" s="329">
        <v>152</v>
      </c>
      <c r="N13" s="329">
        <v>274</v>
      </c>
      <c r="O13" s="1082" t="s">
        <v>185</v>
      </c>
      <c r="P13" s="1082"/>
      <c r="Q13" s="1182" t="s">
        <v>55</v>
      </c>
      <c r="R13" s="1182"/>
      <c r="S13" s="329">
        <v>3</v>
      </c>
      <c r="T13" s="329">
        <v>23</v>
      </c>
      <c r="U13" s="329">
        <v>59</v>
      </c>
      <c r="V13" s="329">
        <v>42</v>
      </c>
      <c r="W13" s="329">
        <v>7</v>
      </c>
      <c r="X13" s="329">
        <v>3</v>
      </c>
      <c r="Y13" s="329">
        <v>116</v>
      </c>
      <c r="Z13" s="329">
        <v>346</v>
      </c>
      <c r="AA13" s="513">
        <f t="shared" si="0"/>
        <v>6646</v>
      </c>
      <c r="AB13" s="513">
        <f t="shared" si="1"/>
        <v>11968</v>
      </c>
      <c r="AC13" s="513">
        <f t="shared" si="2"/>
        <v>18614</v>
      </c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1082" t="s">
        <v>185</v>
      </c>
      <c r="AO13" s="1082"/>
      <c r="AP13" s="249"/>
      <c r="AQ13" s="249"/>
      <c r="AR13" s="212"/>
    </row>
    <row r="14" spans="1:44" ht="18" customHeight="1">
      <c r="A14" s="1086" t="s">
        <v>299</v>
      </c>
      <c r="B14" s="508" t="s">
        <v>282</v>
      </c>
      <c r="C14" s="329">
        <v>31</v>
      </c>
      <c r="D14" s="329">
        <v>1069</v>
      </c>
      <c r="E14" s="329">
        <v>752</v>
      </c>
      <c r="F14" s="329">
        <v>4169</v>
      </c>
      <c r="G14" s="329">
        <v>68</v>
      </c>
      <c r="H14" s="329">
        <v>134</v>
      </c>
      <c r="I14" s="329">
        <v>177</v>
      </c>
      <c r="J14" s="329">
        <v>1033</v>
      </c>
      <c r="K14" s="329">
        <v>788</v>
      </c>
      <c r="L14" s="329">
        <v>3258</v>
      </c>
      <c r="M14" s="329">
        <v>189</v>
      </c>
      <c r="N14" s="329">
        <v>725</v>
      </c>
      <c r="O14" s="522" t="s">
        <v>306</v>
      </c>
      <c r="P14" s="1154" t="s">
        <v>173</v>
      </c>
      <c r="Q14" s="1086" t="s">
        <v>299</v>
      </c>
      <c r="R14" s="508" t="s">
        <v>282</v>
      </c>
      <c r="S14" s="329">
        <v>0</v>
      </c>
      <c r="T14" s="329">
        <v>39</v>
      </c>
      <c r="U14" s="329">
        <v>33</v>
      </c>
      <c r="V14" s="329">
        <v>67</v>
      </c>
      <c r="W14" s="329">
        <v>5</v>
      </c>
      <c r="X14" s="329">
        <v>10</v>
      </c>
      <c r="Y14" s="329">
        <v>8</v>
      </c>
      <c r="Z14" s="329">
        <v>101</v>
      </c>
      <c r="AA14" s="513">
        <f t="shared" si="0"/>
        <v>2051</v>
      </c>
      <c r="AB14" s="513">
        <f t="shared" si="1"/>
        <v>10605</v>
      </c>
      <c r="AC14" s="513">
        <f t="shared" si="2"/>
        <v>12656</v>
      </c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522" t="s">
        <v>306</v>
      </c>
      <c r="AO14" s="1154" t="s">
        <v>173</v>
      </c>
      <c r="AP14" s="249"/>
      <c r="AQ14" s="249"/>
      <c r="AR14" s="212"/>
    </row>
    <row r="15" spans="1:44" ht="18" customHeight="1">
      <c r="A15" s="1086"/>
      <c r="B15" s="508" t="s">
        <v>283</v>
      </c>
      <c r="C15" s="329">
        <v>48</v>
      </c>
      <c r="D15" s="329">
        <v>1674</v>
      </c>
      <c r="E15" s="329">
        <v>1489</v>
      </c>
      <c r="F15" s="329">
        <v>5187</v>
      </c>
      <c r="G15" s="329">
        <v>138</v>
      </c>
      <c r="H15" s="329">
        <v>524</v>
      </c>
      <c r="I15" s="329">
        <v>71</v>
      </c>
      <c r="J15" s="329">
        <v>150</v>
      </c>
      <c r="K15" s="329">
        <v>1036</v>
      </c>
      <c r="L15" s="329">
        <v>3419</v>
      </c>
      <c r="M15" s="329">
        <v>292</v>
      </c>
      <c r="N15" s="329">
        <v>1596</v>
      </c>
      <c r="O15" s="522" t="s">
        <v>307</v>
      </c>
      <c r="P15" s="1154"/>
      <c r="Q15" s="1086"/>
      <c r="R15" s="508" t="s">
        <v>283</v>
      </c>
      <c r="S15" s="329">
        <v>1</v>
      </c>
      <c r="T15" s="329">
        <v>5</v>
      </c>
      <c r="U15" s="329">
        <v>11</v>
      </c>
      <c r="V15" s="329">
        <v>26</v>
      </c>
      <c r="W15" s="329">
        <v>3</v>
      </c>
      <c r="X15" s="329">
        <v>2</v>
      </c>
      <c r="Y15" s="329">
        <v>0</v>
      </c>
      <c r="Z15" s="329">
        <v>0</v>
      </c>
      <c r="AA15" s="513">
        <f t="shared" si="0"/>
        <v>3089</v>
      </c>
      <c r="AB15" s="513">
        <f t="shared" si="1"/>
        <v>12583</v>
      </c>
      <c r="AC15" s="513">
        <f t="shared" si="2"/>
        <v>15672</v>
      </c>
      <c r="AD15" s="270"/>
      <c r="AE15" s="270"/>
      <c r="AF15" s="270"/>
      <c r="AG15" s="270"/>
      <c r="AH15" s="270"/>
      <c r="AI15" s="270"/>
      <c r="AJ15" s="270"/>
      <c r="AK15" s="270"/>
      <c r="AL15" s="270"/>
      <c r="AM15" s="270"/>
      <c r="AN15" s="522" t="s">
        <v>307</v>
      </c>
      <c r="AO15" s="1154"/>
      <c r="AP15" s="249"/>
      <c r="AQ15" s="249"/>
      <c r="AR15" s="212"/>
    </row>
    <row r="16" spans="1:44" ht="18" customHeight="1">
      <c r="A16" s="1086"/>
      <c r="B16" s="508" t="s">
        <v>284</v>
      </c>
      <c r="C16" s="329">
        <v>19</v>
      </c>
      <c r="D16" s="329">
        <v>1122</v>
      </c>
      <c r="E16" s="329">
        <v>1432</v>
      </c>
      <c r="F16" s="329">
        <v>2495</v>
      </c>
      <c r="G16" s="329">
        <v>45</v>
      </c>
      <c r="H16" s="329">
        <v>216</v>
      </c>
      <c r="I16" s="329">
        <v>65</v>
      </c>
      <c r="J16" s="329">
        <v>47</v>
      </c>
      <c r="K16" s="329">
        <v>903</v>
      </c>
      <c r="L16" s="329">
        <v>1637</v>
      </c>
      <c r="M16" s="329">
        <v>56</v>
      </c>
      <c r="N16" s="329">
        <v>157</v>
      </c>
      <c r="O16" s="522" t="s">
        <v>308</v>
      </c>
      <c r="P16" s="1154"/>
      <c r="Q16" s="1086"/>
      <c r="R16" s="508" t="s">
        <v>284</v>
      </c>
      <c r="S16" s="329">
        <v>0</v>
      </c>
      <c r="T16" s="329">
        <v>1</v>
      </c>
      <c r="U16" s="329">
        <v>55</v>
      </c>
      <c r="V16" s="329">
        <v>23</v>
      </c>
      <c r="W16" s="329">
        <v>17</v>
      </c>
      <c r="X16" s="329">
        <v>6</v>
      </c>
      <c r="Y16" s="329">
        <v>0</v>
      </c>
      <c r="Z16" s="329">
        <v>0</v>
      </c>
      <c r="AA16" s="513">
        <f t="shared" si="0"/>
        <v>2592</v>
      </c>
      <c r="AB16" s="513">
        <f t="shared" si="1"/>
        <v>5704</v>
      </c>
      <c r="AC16" s="513">
        <f t="shared" si="2"/>
        <v>8296</v>
      </c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522" t="s">
        <v>308</v>
      </c>
      <c r="AO16" s="1154"/>
      <c r="AP16" s="249"/>
      <c r="AQ16" s="249"/>
      <c r="AR16" s="212"/>
    </row>
    <row r="17" spans="1:44" ht="18" customHeight="1">
      <c r="A17" s="1086"/>
      <c r="B17" s="508" t="s">
        <v>279</v>
      </c>
      <c r="C17" s="329">
        <v>38</v>
      </c>
      <c r="D17" s="329">
        <v>942</v>
      </c>
      <c r="E17" s="329">
        <v>932</v>
      </c>
      <c r="F17" s="329">
        <v>3647</v>
      </c>
      <c r="G17" s="329">
        <v>172</v>
      </c>
      <c r="H17" s="329">
        <v>972</v>
      </c>
      <c r="I17" s="329">
        <v>55</v>
      </c>
      <c r="J17" s="329">
        <v>132</v>
      </c>
      <c r="K17" s="329">
        <v>740</v>
      </c>
      <c r="L17" s="329">
        <v>2272</v>
      </c>
      <c r="M17" s="329">
        <v>113</v>
      </c>
      <c r="N17" s="329">
        <v>536</v>
      </c>
      <c r="O17" s="522" t="s">
        <v>309</v>
      </c>
      <c r="P17" s="1154"/>
      <c r="Q17" s="1086"/>
      <c r="R17" s="508" t="s">
        <v>279</v>
      </c>
      <c r="S17" s="329">
        <v>3</v>
      </c>
      <c r="T17" s="329">
        <v>11</v>
      </c>
      <c r="U17" s="329">
        <v>18</v>
      </c>
      <c r="V17" s="329">
        <v>50</v>
      </c>
      <c r="W17" s="329">
        <v>3</v>
      </c>
      <c r="X17" s="329">
        <v>5</v>
      </c>
      <c r="Y17" s="329">
        <v>40</v>
      </c>
      <c r="Z17" s="329">
        <v>110</v>
      </c>
      <c r="AA17" s="513">
        <f t="shared" si="0"/>
        <v>2114</v>
      </c>
      <c r="AB17" s="513">
        <f t="shared" si="1"/>
        <v>8677</v>
      </c>
      <c r="AC17" s="513">
        <f t="shared" si="2"/>
        <v>10791</v>
      </c>
      <c r="AD17" s="270"/>
      <c r="AE17" s="270"/>
      <c r="AF17" s="270"/>
      <c r="AG17" s="270"/>
      <c r="AH17" s="270"/>
      <c r="AI17" s="270"/>
      <c r="AJ17" s="270"/>
      <c r="AK17" s="270"/>
      <c r="AL17" s="270"/>
      <c r="AM17" s="270"/>
      <c r="AN17" s="522" t="s">
        <v>309</v>
      </c>
      <c r="AO17" s="1154"/>
      <c r="AP17" s="249"/>
      <c r="AQ17" s="249"/>
      <c r="AR17" s="212"/>
    </row>
    <row r="18" spans="1:44" ht="18" customHeight="1">
      <c r="A18" s="1086"/>
      <c r="B18" s="508" t="s">
        <v>280</v>
      </c>
      <c r="C18" s="329">
        <v>89</v>
      </c>
      <c r="D18" s="329">
        <v>1276</v>
      </c>
      <c r="E18" s="329">
        <v>1464</v>
      </c>
      <c r="F18" s="329">
        <v>6377</v>
      </c>
      <c r="G18" s="329">
        <v>73</v>
      </c>
      <c r="H18" s="329">
        <v>578</v>
      </c>
      <c r="I18" s="329">
        <v>100</v>
      </c>
      <c r="J18" s="329">
        <v>155</v>
      </c>
      <c r="K18" s="329">
        <v>954</v>
      </c>
      <c r="L18" s="329">
        <v>2994</v>
      </c>
      <c r="M18" s="329">
        <v>205</v>
      </c>
      <c r="N18" s="329">
        <v>739</v>
      </c>
      <c r="O18" s="522" t="s">
        <v>310</v>
      </c>
      <c r="P18" s="1154"/>
      <c r="Q18" s="1086"/>
      <c r="R18" s="508" t="s">
        <v>280</v>
      </c>
      <c r="S18" s="329">
        <v>5</v>
      </c>
      <c r="T18" s="329">
        <v>0</v>
      </c>
      <c r="U18" s="329">
        <v>23</v>
      </c>
      <c r="V18" s="329">
        <v>37</v>
      </c>
      <c r="W18" s="329">
        <v>1</v>
      </c>
      <c r="X18" s="329">
        <v>6</v>
      </c>
      <c r="Y18" s="329">
        <v>2</v>
      </c>
      <c r="Z18" s="329">
        <v>37</v>
      </c>
      <c r="AA18" s="513">
        <f t="shared" si="0"/>
        <v>2916</v>
      </c>
      <c r="AB18" s="513">
        <f t="shared" si="1"/>
        <v>12199</v>
      </c>
      <c r="AC18" s="513">
        <f t="shared" si="2"/>
        <v>15115</v>
      </c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522" t="s">
        <v>310</v>
      </c>
      <c r="AO18" s="1154"/>
      <c r="AP18" s="249"/>
      <c r="AQ18" s="249"/>
      <c r="AR18" s="212"/>
    </row>
    <row r="19" spans="1:44" ht="18" customHeight="1">
      <c r="A19" s="1086"/>
      <c r="B19" s="508" t="s">
        <v>281</v>
      </c>
      <c r="C19" s="329">
        <v>42</v>
      </c>
      <c r="D19" s="329">
        <v>928</v>
      </c>
      <c r="E19" s="329">
        <v>1377</v>
      </c>
      <c r="F19" s="329">
        <v>3423</v>
      </c>
      <c r="G19" s="329">
        <v>24</v>
      </c>
      <c r="H19" s="329">
        <v>291</v>
      </c>
      <c r="I19" s="329">
        <v>60</v>
      </c>
      <c r="J19" s="329">
        <v>87</v>
      </c>
      <c r="K19" s="329">
        <v>847</v>
      </c>
      <c r="L19" s="329">
        <v>1860</v>
      </c>
      <c r="M19" s="329">
        <v>118</v>
      </c>
      <c r="N19" s="329">
        <v>447</v>
      </c>
      <c r="O19" s="522" t="s">
        <v>311</v>
      </c>
      <c r="P19" s="1154"/>
      <c r="Q19" s="1086"/>
      <c r="R19" s="508" t="s">
        <v>281</v>
      </c>
      <c r="S19" s="329">
        <v>0</v>
      </c>
      <c r="T19" s="329">
        <v>4</v>
      </c>
      <c r="U19" s="329">
        <v>17</v>
      </c>
      <c r="V19" s="329">
        <v>28</v>
      </c>
      <c r="W19" s="329">
        <v>2</v>
      </c>
      <c r="X19" s="329">
        <v>1</v>
      </c>
      <c r="Y19" s="329">
        <v>37</v>
      </c>
      <c r="Z19" s="329">
        <v>54</v>
      </c>
      <c r="AA19" s="513">
        <f t="shared" si="0"/>
        <v>2524</v>
      </c>
      <c r="AB19" s="513">
        <f t="shared" si="1"/>
        <v>7123</v>
      </c>
      <c r="AC19" s="513">
        <f t="shared" si="2"/>
        <v>9647</v>
      </c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522" t="s">
        <v>311</v>
      </c>
      <c r="AO19" s="1154"/>
      <c r="AP19" s="249"/>
      <c r="AQ19" s="249"/>
      <c r="AR19" s="212"/>
    </row>
    <row r="20" spans="1:44" ht="18" customHeight="1">
      <c r="A20" s="1081" t="s">
        <v>63</v>
      </c>
      <c r="B20" s="1081"/>
      <c r="C20" s="506">
        <v>513</v>
      </c>
      <c r="D20" s="506">
        <v>1189</v>
      </c>
      <c r="E20" s="506">
        <v>3854</v>
      </c>
      <c r="F20" s="506">
        <v>6292</v>
      </c>
      <c r="G20" s="506">
        <v>88</v>
      </c>
      <c r="H20" s="506">
        <v>149</v>
      </c>
      <c r="I20" s="78">
        <v>745</v>
      </c>
      <c r="J20" s="506">
        <v>1340</v>
      </c>
      <c r="K20" s="506">
        <v>1740</v>
      </c>
      <c r="L20" s="78">
        <v>986</v>
      </c>
      <c r="M20" s="506">
        <v>570</v>
      </c>
      <c r="N20" s="506">
        <v>390</v>
      </c>
      <c r="O20" s="1082" t="s">
        <v>297</v>
      </c>
      <c r="P20" s="1082"/>
      <c r="Q20" s="1081" t="s">
        <v>63</v>
      </c>
      <c r="R20" s="1081"/>
      <c r="S20" s="506">
        <v>21</v>
      </c>
      <c r="T20" s="251">
        <v>37</v>
      </c>
      <c r="U20" s="251">
        <v>54</v>
      </c>
      <c r="V20" s="251">
        <v>141</v>
      </c>
      <c r="W20" s="251">
        <v>15</v>
      </c>
      <c r="X20" s="251">
        <v>1</v>
      </c>
      <c r="Y20" s="251">
        <v>95</v>
      </c>
      <c r="Z20" s="251">
        <v>238</v>
      </c>
      <c r="AA20" s="513">
        <f t="shared" si="0"/>
        <v>7695</v>
      </c>
      <c r="AB20" s="513">
        <f t="shared" si="1"/>
        <v>10763</v>
      </c>
      <c r="AC20" s="513">
        <f t="shared" si="2"/>
        <v>18458</v>
      </c>
      <c r="AD20" s="512"/>
      <c r="AE20" s="512" t="s">
        <v>297</v>
      </c>
      <c r="AF20" s="512"/>
      <c r="AG20" s="512" t="s">
        <v>297</v>
      </c>
      <c r="AH20" s="512"/>
      <c r="AI20" s="512" t="s">
        <v>297</v>
      </c>
      <c r="AJ20" s="512"/>
      <c r="AK20" s="512" t="s">
        <v>297</v>
      </c>
      <c r="AL20" s="512"/>
      <c r="AM20" s="512" t="s">
        <v>297</v>
      </c>
      <c r="AN20" s="1082" t="s">
        <v>297</v>
      </c>
      <c r="AO20" s="1082"/>
      <c r="AP20" s="249"/>
      <c r="AQ20" s="249"/>
      <c r="AR20" s="212"/>
    </row>
    <row r="21" spans="1:44" ht="18" customHeight="1">
      <c r="A21" s="1182" t="s">
        <v>64</v>
      </c>
      <c r="B21" s="1182"/>
      <c r="C21" s="329">
        <v>0</v>
      </c>
      <c r="D21" s="329">
        <v>0</v>
      </c>
      <c r="E21" s="329">
        <v>2319</v>
      </c>
      <c r="F21" s="329">
        <v>6209</v>
      </c>
      <c r="G21" s="329">
        <v>431</v>
      </c>
      <c r="H21" s="329">
        <v>1250</v>
      </c>
      <c r="I21" s="329">
        <v>61</v>
      </c>
      <c r="J21" s="329">
        <v>116</v>
      </c>
      <c r="K21" s="329">
        <v>2594</v>
      </c>
      <c r="L21" s="329">
        <v>3387</v>
      </c>
      <c r="M21" s="329">
        <v>675</v>
      </c>
      <c r="N21" s="329">
        <v>1211</v>
      </c>
      <c r="O21" s="1082" t="s">
        <v>186</v>
      </c>
      <c r="P21" s="1082"/>
      <c r="Q21" s="1182" t="s">
        <v>64</v>
      </c>
      <c r="R21" s="1182"/>
      <c r="S21" s="329">
        <v>18</v>
      </c>
      <c r="T21" s="329">
        <v>40</v>
      </c>
      <c r="U21" s="329">
        <v>90</v>
      </c>
      <c r="V21" s="329">
        <v>59</v>
      </c>
      <c r="W21" s="329">
        <v>8</v>
      </c>
      <c r="X21" s="329">
        <v>2</v>
      </c>
      <c r="Y21" s="329">
        <v>42</v>
      </c>
      <c r="Z21" s="329">
        <v>156</v>
      </c>
      <c r="AA21" s="513">
        <f t="shared" si="0"/>
        <v>6238</v>
      </c>
      <c r="AB21" s="513">
        <f t="shared" si="1"/>
        <v>12430</v>
      </c>
      <c r="AC21" s="513">
        <f t="shared" si="2"/>
        <v>18668</v>
      </c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1082" t="s">
        <v>186</v>
      </c>
      <c r="AO21" s="1082"/>
      <c r="AP21" s="249"/>
      <c r="AQ21" s="249"/>
      <c r="AR21" s="212"/>
    </row>
    <row r="22" spans="1:44" ht="18" customHeight="1">
      <c r="A22" s="1182" t="s">
        <v>65</v>
      </c>
      <c r="B22" s="1182"/>
      <c r="C22" s="329">
        <v>123</v>
      </c>
      <c r="D22" s="329">
        <v>695</v>
      </c>
      <c r="E22" s="329">
        <v>2398</v>
      </c>
      <c r="F22" s="329">
        <v>5386</v>
      </c>
      <c r="G22" s="329">
        <v>10</v>
      </c>
      <c r="H22" s="329">
        <v>15</v>
      </c>
      <c r="I22" s="329">
        <v>35</v>
      </c>
      <c r="J22" s="329">
        <v>34</v>
      </c>
      <c r="K22" s="329">
        <v>1414</v>
      </c>
      <c r="L22" s="329">
        <v>1942</v>
      </c>
      <c r="M22" s="329">
        <v>124</v>
      </c>
      <c r="N22" s="329">
        <v>269</v>
      </c>
      <c r="O22" s="1082" t="s">
        <v>187</v>
      </c>
      <c r="P22" s="1082"/>
      <c r="Q22" s="1182" t="s">
        <v>65</v>
      </c>
      <c r="R22" s="1182"/>
      <c r="S22" s="329">
        <v>0</v>
      </c>
      <c r="T22" s="329">
        <v>2</v>
      </c>
      <c r="U22" s="329">
        <v>31</v>
      </c>
      <c r="V22" s="329">
        <v>30</v>
      </c>
      <c r="W22" s="329">
        <v>3</v>
      </c>
      <c r="X22" s="329">
        <v>0</v>
      </c>
      <c r="Y22" s="329">
        <v>247</v>
      </c>
      <c r="Z22" s="329">
        <v>633</v>
      </c>
      <c r="AA22" s="513">
        <f t="shared" si="0"/>
        <v>4385</v>
      </c>
      <c r="AB22" s="513">
        <f t="shared" si="1"/>
        <v>9006</v>
      </c>
      <c r="AC22" s="513">
        <f t="shared" si="2"/>
        <v>13391</v>
      </c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1082" t="s">
        <v>187</v>
      </c>
      <c r="AO22" s="1082"/>
      <c r="AP22" s="249"/>
      <c r="AQ22" s="249"/>
      <c r="AR22" s="212"/>
    </row>
    <row r="23" spans="1:44" ht="18" customHeight="1">
      <c r="A23" s="1182" t="s">
        <v>66</v>
      </c>
      <c r="B23" s="1182"/>
      <c r="C23" s="329">
        <v>356</v>
      </c>
      <c r="D23" s="329">
        <v>1206</v>
      </c>
      <c r="E23" s="329">
        <v>2235</v>
      </c>
      <c r="F23" s="329">
        <v>4396</v>
      </c>
      <c r="G23" s="329">
        <v>46</v>
      </c>
      <c r="H23" s="329">
        <v>250</v>
      </c>
      <c r="I23" s="329">
        <v>74</v>
      </c>
      <c r="J23" s="329">
        <v>56</v>
      </c>
      <c r="K23" s="329">
        <v>1713</v>
      </c>
      <c r="L23" s="329">
        <v>3100</v>
      </c>
      <c r="M23" s="329">
        <v>245</v>
      </c>
      <c r="N23" s="329">
        <v>617</v>
      </c>
      <c r="O23" s="1082" t="s">
        <v>303</v>
      </c>
      <c r="P23" s="1082"/>
      <c r="Q23" s="1182" t="s">
        <v>66</v>
      </c>
      <c r="R23" s="1182"/>
      <c r="S23" s="329">
        <v>0</v>
      </c>
      <c r="T23" s="329">
        <v>2</v>
      </c>
      <c r="U23" s="329">
        <v>28</v>
      </c>
      <c r="V23" s="329">
        <v>43</v>
      </c>
      <c r="W23" s="329">
        <v>6</v>
      </c>
      <c r="X23" s="329">
        <v>1</v>
      </c>
      <c r="Y23" s="329">
        <v>0</v>
      </c>
      <c r="Z23" s="329">
        <v>0</v>
      </c>
      <c r="AA23" s="513">
        <f t="shared" si="0"/>
        <v>4703</v>
      </c>
      <c r="AB23" s="513">
        <f t="shared" si="1"/>
        <v>9671</v>
      </c>
      <c r="AC23" s="513">
        <f t="shared" si="2"/>
        <v>14374</v>
      </c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1082" t="s">
        <v>303</v>
      </c>
      <c r="AO23" s="1082"/>
      <c r="AP23" s="249"/>
      <c r="AQ23" s="249"/>
      <c r="AR23" s="212"/>
    </row>
    <row r="24" spans="1:44" ht="18" customHeight="1">
      <c r="A24" s="1182" t="s">
        <v>134</v>
      </c>
      <c r="B24" s="1182"/>
      <c r="C24" s="329">
        <v>262</v>
      </c>
      <c r="D24" s="329">
        <v>705</v>
      </c>
      <c r="E24" s="329">
        <v>2292</v>
      </c>
      <c r="F24" s="329">
        <v>4506</v>
      </c>
      <c r="G24" s="329">
        <v>381</v>
      </c>
      <c r="H24" s="329">
        <v>710</v>
      </c>
      <c r="I24" s="329">
        <v>60</v>
      </c>
      <c r="J24" s="329">
        <v>37</v>
      </c>
      <c r="K24" s="329">
        <v>1914</v>
      </c>
      <c r="L24" s="329">
        <v>2193</v>
      </c>
      <c r="M24" s="329">
        <v>235</v>
      </c>
      <c r="N24" s="329">
        <v>412</v>
      </c>
      <c r="O24" s="1082" t="s">
        <v>304</v>
      </c>
      <c r="P24" s="1082"/>
      <c r="Q24" s="1182" t="s">
        <v>134</v>
      </c>
      <c r="R24" s="1182"/>
      <c r="S24" s="329">
        <v>14</v>
      </c>
      <c r="T24" s="329">
        <v>22</v>
      </c>
      <c r="U24" s="329">
        <v>19</v>
      </c>
      <c r="V24" s="329">
        <v>14</v>
      </c>
      <c r="W24" s="329">
        <v>3</v>
      </c>
      <c r="X24" s="329">
        <v>2</v>
      </c>
      <c r="Y24" s="329">
        <v>74</v>
      </c>
      <c r="Z24" s="329">
        <v>124</v>
      </c>
      <c r="AA24" s="513">
        <f t="shared" si="0"/>
        <v>5254</v>
      </c>
      <c r="AB24" s="513">
        <f t="shared" si="1"/>
        <v>8725</v>
      </c>
      <c r="AC24" s="513">
        <f t="shared" si="2"/>
        <v>13979</v>
      </c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1082" t="s">
        <v>304</v>
      </c>
      <c r="AO24" s="1082"/>
      <c r="AP24" s="249"/>
      <c r="AQ24" s="249"/>
      <c r="AR24" s="212"/>
    </row>
    <row r="25" spans="1:44" ht="18" customHeight="1">
      <c r="A25" s="1182" t="s">
        <v>68</v>
      </c>
      <c r="B25" s="1182"/>
      <c r="C25" s="329">
        <v>116</v>
      </c>
      <c r="D25" s="329">
        <v>457</v>
      </c>
      <c r="E25" s="329">
        <v>1329</v>
      </c>
      <c r="F25" s="329">
        <v>2546</v>
      </c>
      <c r="G25" s="329">
        <v>221</v>
      </c>
      <c r="H25" s="329">
        <v>387</v>
      </c>
      <c r="I25" s="329">
        <v>22</v>
      </c>
      <c r="J25" s="329">
        <v>18</v>
      </c>
      <c r="K25" s="329">
        <v>715</v>
      </c>
      <c r="L25" s="329">
        <v>650</v>
      </c>
      <c r="M25" s="329">
        <v>220</v>
      </c>
      <c r="N25" s="329">
        <v>277</v>
      </c>
      <c r="O25" s="1082" t="s">
        <v>305</v>
      </c>
      <c r="P25" s="1082"/>
      <c r="Q25" s="1182" t="s">
        <v>68</v>
      </c>
      <c r="R25" s="1182"/>
      <c r="S25" s="329">
        <v>0</v>
      </c>
      <c r="T25" s="329">
        <v>6</v>
      </c>
      <c r="U25" s="329">
        <v>15</v>
      </c>
      <c r="V25" s="329">
        <v>8</v>
      </c>
      <c r="W25" s="329">
        <v>3</v>
      </c>
      <c r="X25" s="329">
        <v>3</v>
      </c>
      <c r="Y25" s="329">
        <v>157</v>
      </c>
      <c r="Z25" s="329">
        <v>527</v>
      </c>
      <c r="AA25" s="513">
        <f t="shared" si="0"/>
        <v>2798</v>
      </c>
      <c r="AB25" s="513">
        <f t="shared" si="1"/>
        <v>4879</v>
      </c>
      <c r="AC25" s="513">
        <f t="shared" si="2"/>
        <v>7677</v>
      </c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1082" t="s">
        <v>305</v>
      </c>
      <c r="AO25" s="1082"/>
      <c r="AP25" s="249"/>
      <c r="AQ25" s="249"/>
      <c r="AR25" s="212"/>
    </row>
    <row r="26" spans="1:44" ht="18" customHeight="1">
      <c r="A26" s="1182" t="s">
        <v>69</v>
      </c>
      <c r="B26" s="1182"/>
      <c r="C26" s="329">
        <v>288</v>
      </c>
      <c r="D26" s="329">
        <v>706</v>
      </c>
      <c r="E26" s="329">
        <v>3104</v>
      </c>
      <c r="F26" s="329">
        <v>4989</v>
      </c>
      <c r="G26" s="329">
        <v>503</v>
      </c>
      <c r="H26" s="329">
        <v>996</v>
      </c>
      <c r="I26" s="329">
        <v>107</v>
      </c>
      <c r="J26" s="329">
        <v>72</v>
      </c>
      <c r="K26" s="329">
        <v>1577</v>
      </c>
      <c r="L26" s="329">
        <v>1636</v>
      </c>
      <c r="M26" s="329">
        <v>66</v>
      </c>
      <c r="N26" s="329">
        <v>91</v>
      </c>
      <c r="O26" s="1082" t="s">
        <v>191</v>
      </c>
      <c r="P26" s="1082"/>
      <c r="Q26" s="1182" t="s">
        <v>69</v>
      </c>
      <c r="R26" s="1182"/>
      <c r="S26" s="329">
        <v>6</v>
      </c>
      <c r="T26" s="329">
        <v>20</v>
      </c>
      <c r="U26" s="329">
        <v>32</v>
      </c>
      <c r="V26" s="329">
        <v>15</v>
      </c>
      <c r="W26" s="329">
        <v>2</v>
      </c>
      <c r="X26" s="329">
        <v>3</v>
      </c>
      <c r="Y26" s="329">
        <v>141</v>
      </c>
      <c r="Z26" s="329">
        <v>366</v>
      </c>
      <c r="AA26" s="513">
        <f t="shared" si="0"/>
        <v>5826</v>
      </c>
      <c r="AB26" s="513">
        <f t="shared" si="1"/>
        <v>8894</v>
      </c>
      <c r="AC26" s="513">
        <f t="shared" si="2"/>
        <v>14720</v>
      </c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1082" t="s">
        <v>191</v>
      </c>
      <c r="AO26" s="1082"/>
      <c r="AP26" s="249"/>
      <c r="AQ26" s="249"/>
      <c r="AR26" s="212"/>
    </row>
    <row r="27" spans="1:44" ht="18" customHeight="1">
      <c r="A27" s="1182" t="s">
        <v>70</v>
      </c>
      <c r="B27" s="1182"/>
      <c r="C27" s="329">
        <v>826</v>
      </c>
      <c r="D27" s="329">
        <v>1928</v>
      </c>
      <c r="E27" s="329">
        <v>5465</v>
      </c>
      <c r="F27" s="329">
        <v>7236</v>
      </c>
      <c r="G27" s="329">
        <v>408</v>
      </c>
      <c r="H27" s="329">
        <v>485</v>
      </c>
      <c r="I27" s="329">
        <v>89</v>
      </c>
      <c r="J27" s="329">
        <v>55</v>
      </c>
      <c r="K27" s="329">
        <v>2435</v>
      </c>
      <c r="L27" s="329">
        <v>2655</v>
      </c>
      <c r="M27" s="329">
        <v>268</v>
      </c>
      <c r="N27" s="329">
        <v>417</v>
      </c>
      <c r="O27" s="1082" t="s">
        <v>192</v>
      </c>
      <c r="P27" s="1082"/>
      <c r="Q27" s="1182" t="s">
        <v>70</v>
      </c>
      <c r="R27" s="1182"/>
      <c r="S27" s="329">
        <v>18</v>
      </c>
      <c r="T27" s="329">
        <v>27</v>
      </c>
      <c r="U27" s="329">
        <v>30</v>
      </c>
      <c r="V27" s="329">
        <v>4</v>
      </c>
      <c r="W27" s="329">
        <v>2</v>
      </c>
      <c r="X27" s="329">
        <v>1</v>
      </c>
      <c r="Y27" s="329">
        <v>122</v>
      </c>
      <c r="Z27" s="329">
        <v>242</v>
      </c>
      <c r="AA27" s="513">
        <f t="shared" si="0"/>
        <v>9663</v>
      </c>
      <c r="AB27" s="513">
        <f t="shared" si="1"/>
        <v>13050</v>
      </c>
      <c r="AC27" s="513">
        <f t="shared" si="2"/>
        <v>22713</v>
      </c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1082" t="s">
        <v>192</v>
      </c>
      <c r="AO27" s="1082"/>
      <c r="AP27" s="249"/>
      <c r="AQ27" s="249"/>
      <c r="AR27" s="212"/>
    </row>
    <row r="28" spans="1:44" ht="18" customHeight="1">
      <c r="A28" s="1182" t="s">
        <v>71</v>
      </c>
      <c r="B28" s="1182"/>
      <c r="C28" s="329">
        <v>267</v>
      </c>
      <c r="D28" s="329">
        <v>397</v>
      </c>
      <c r="E28" s="329">
        <v>1793</v>
      </c>
      <c r="F28" s="329">
        <v>3065</v>
      </c>
      <c r="G28" s="329">
        <v>148</v>
      </c>
      <c r="H28" s="329">
        <v>489</v>
      </c>
      <c r="I28" s="329">
        <v>25</v>
      </c>
      <c r="J28" s="329">
        <v>38</v>
      </c>
      <c r="K28" s="329">
        <v>2846</v>
      </c>
      <c r="L28" s="329">
        <v>3372</v>
      </c>
      <c r="M28" s="329">
        <v>0</v>
      </c>
      <c r="N28" s="329">
        <v>0</v>
      </c>
      <c r="O28" s="1082" t="s">
        <v>193</v>
      </c>
      <c r="P28" s="1082"/>
      <c r="Q28" s="1182" t="s">
        <v>71</v>
      </c>
      <c r="R28" s="1182"/>
      <c r="S28" s="329">
        <v>16</v>
      </c>
      <c r="T28" s="329">
        <v>26</v>
      </c>
      <c r="U28" s="329">
        <v>42</v>
      </c>
      <c r="V28" s="329">
        <v>28</v>
      </c>
      <c r="W28" s="329">
        <v>1</v>
      </c>
      <c r="X28" s="329">
        <v>2</v>
      </c>
      <c r="Y28" s="329">
        <v>0</v>
      </c>
      <c r="Z28" s="329">
        <v>0</v>
      </c>
      <c r="AA28" s="513">
        <f t="shared" si="0"/>
        <v>5138</v>
      </c>
      <c r="AB28" s="513">
        <f t="shared" si="1"/>
        <v>7417</v>
      </c>
      <c r="AC28" s="513">
        <f t="shared" si="2"/>
        <v>12555</v>
      </c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1082" t="s">
        <v>193</v>
      </c>
      <c r="AO28" s="1082"/>
      <c r="AP28" s="249"/>
      <c r="AQ28" s="249"/>
      <c r="AR28" s="212"/>
    </row>
    <row r="29" spans="1:44" ht="18" customHeight="1" thickBot="1">
      <c r="A29" s="1184" t="s">
        <v>72</v>
      </c>
      <c r="B29" s="1184"/>
      <c r="C29" s="480">
        <v>312</v>
      </c>
      <c r="D29" s="480">
        <v>1549</v>
      </c>
      <c r="E29" s="480">
        <v>3012</v>
      </c>
      <c r="F29" s="480">
        <v>8743</v>
      </c>
      <c r="G29" s="480">
        <v>325</v>
      </c>
      <c r="H29" s="480">
        <v>1181</v>
      </c>
      <c r="I29" s="480">
        <v>87</v>
      </c>
      <c r="J29" s="480">
        <v>361</v>
      </c>
      <c r="K29" s="480">
        <v>1233</v>
      </c>
      <c r="L29" s="480">
        <v>2345</v>
      </c>
      <c r="M29" s="480">
        <v>446</v>
      </c>
      <c r="N29" s="480">
        <v>1633</v>
      </c>
      <c r="O29" s="1172" t="s">
        <v>361</v>
      </c>
      <c r="P29" s="1172"/>
      <c r="Q29" s="1184" t="s">
        <v>72</v>
      </c>
      <c r="R29" s="1184"/>
      <c r="S29" s="480">
        <v>3</v>
      </c>
      <c r="T29" s="480">
        <v>32</v>
      </c>
      <c r="U29" s="480">
        <v>21</v>
      </c>
      <c r="V29" s="480">
        <v>12</v>
      </c>
      <c r="W29" s="480">
        <v>4</v>
      </c>
      <c r="X29" s="480">
        <v>0</v>
      </c>
      <c r="Y29" s="480">
        <v>75</v>
      </c>
      <c r="Z29" s="480">
        <v>640</v>
      </c>
      <c r="AA29" s="523">
        <f t="shared" si="0"/>
        <v>5518</v>
      </c>
      <c r="AB29" s="523">
        <f t="shared" si="1"/>
        <v>16496</v>
      </c>
      <c r="AC29" s="523">
        <f t="shared" si="2"/>
        <v>22014</v>
      </c>
      <c r="AD29" s="605"/>
      <c r="AE29" s="605"/>
      <c r="AF29" s="605"/>
      <c r="AG29" s="605"/>
      <c r="AH29" s="605"/>
      <c r="AI29" s="605"/>
      <c r="AJ29" s="605"/>
      <c r="AK29" s="605"/>
      <c r="AL29" s="605"/>
      <c r="AM29" s="605"/>
      <c r="AN29" s="1172" t="s">
        <v>361</v>
      </c>
      <c r="AO29" s="1172"/>
      <c r="AP29" s="249"/>
      <c r="AQ29" s="249"/>
      <c r="AR29" s="212"/>
    </row>
    <row r="30" spans="1:44" ht="18" customHeight="1" thickBot="1">
      <c r="A30" s="1186" t="s">
        <v>32</v>
      </c>
      <c r="B30" s="1186"/>
      <c r="C30" s="396">
        <f>SUM(C10:C29)</f>
        <v>4579</v>
      </c>
      <c r="D30" s="396">
        <f t="shared" ref="D30:AC30" si="3">SUM(D10:D29)</f>
        <v>19131</v>
      </c>
      <c r="E30" s="396">
        <f t="shared" si="3"/>
        <v>44473</v>
      </c>
      <c r="F30" s="396">
        <f t="shared" si="3"/>
        <v>97516</v>
      </c>
      <c r="G30" s="396">
        <f t="shared" si="3"/>
        <v>4553</v>
      </c>
      <c r="H30" s="396">
        <f t="shared" si="3"/>
        <v>11173</v>
      </c>
      <c r="I30" s="396">
        <f t="shared" si="3"/>
        <v>2413</v>
      </c>
      <c r="J30" s="396">
        <f t="shared" si="3"/>
        <v>4199</v>
      </c>
      <c r="K30" s="396">
        <f t="shared" si="3"/>
        <v>31296</v>
      </c>
      <c r="L30" s="396">
        <f t="shared" si="3"/>
        <v>44820</v>
      </c>
      <c r="M30" s="396">
        <f t="shared" si="3"/>
        <v>5471</v>
      </c>
      <c r="N30" s="396">
        <f t="shared" si="3"/>
        <v>11038</v>
      </c>
      <c r="O30" s="1174" t="s">
        <v>175</v>
      </c>
      <c r="P30" s="1174"/>
      <c r="Q30" s="1186" t="s">
        <v>32</v>
      </c>
      <c r="R30" s="1186"/>
      <c r="S30" s="396">
        <f t="shared" si="3"/>
        <v>153</v>
      </c>
      <c r="T30" s="396">
        <f t="shared" si="3"/>
        <v>333</v>
      </c>
      <c r="U30" s="396">
        <f t="shared" si="3"/>
        <v>753</v>
      </c>
      <c r="V30" s="396">
        <f t="shared" si="3"/>
        <v>695</v>
      </c>
      <c r="W30" s="396">
        <f t="shared" si="3"/>
        <v>114</v>
      </c>
      <c r="X30" s="396">
        <f t="shared" si="3"/>
        <v>50</v>
      </c>
      <c r="Y30" s="396">
        <f t="shared" si="3"/>
        <v>1892</v>
      </c>
      <c r="Z30" s="396">
        <f t="shared" si="3"/>
        <v>6012</v>
      </c>
      <c r="AA30" s="396">
        <f t="shared" si="3"/>
        <v>95697</v>
      </c>
      <c r="AB30" s="396">
        <f t="shared" si="3"/>
        <v>194967</v>
      </c>
      <c r="AC30" s="396">
        <f t="shared" si="3"/>
        <v>290664</v>
      </c>
      <c r="AD30" s="325"/>
      <c r="AE30" s="325"/>
      <c r="AF30" s="325"/>
      <c r="AG30" s="325"/>
      <c r="AH30" s="325"/>
      <c r="AI30" s="325"/>
      <c r="AJ30" s="325"/>
      <c r="AK30" s="325"/>
      <c r="AL30" s="325"/>
      <c r="AM30" s="325"/>
      <c r="AN30" s="1174" t="s">
        <v>175</v>
      </c>
      <c r="AO30" s="1174"/>
      <c r="AP30" s="249"/>
      <c r="AQ30" s="249"/>
      <c r="AR30" s="212"/>
    </row>
    <row r="31" spans="1:44" ht="18.95" customHeight="1" thickTop="1"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12"/>
    </row>
    <row r="32" spans="1:44" ht="18.95" customHeight="1"/>
    <row r="33" spans="3:19" ht="18.95" customHeight="1"/>
    <row r="34" spans="3:19" ht="18.95" customHeight="1"/>
    <row r="35" spans="3:19" ht="18.95" customHeight="1"/>
    <row r="36" spans="3:19" ht="18.95" customHeight="1"/>
    <row r="37" spans="3:19" ht="18.95" customHeight="1"/>
    <row r="38" spans="3:19" ht="18.95" customHeight="1"/>
    <row r="39" spans="3:19" ht="18.95" customHeight="1"/>
    <row r="40" spans="3:19" ht="18.95" customHeight="1"/>
    <row r="41" spans="3:19" ht="18.95" customHeight="1"/>
    <row r="42" spans="3:19" ht="18.95" customHeight="1"/>
    <row r="43" spans="3:19" ht="18.95" customHeight="1"/>
    <row r="44" spans="3:19" ht="18.95" customHeight="1"/>
    <row r="45" spans="3:19" ht="18.95" customHeight="1"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S45" s="166"/>
    </row>
    <row r="46" spans="3:19" ht="18.95" customHeight="1"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S46" s="166"/>
    </row>
    <row r="47" spans="3:19"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S47" s="166"/>
    </row>
    <row r="48" spans="3:19"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S48" s="166"/>
    </row>
  </sheetData>
  <protectedRanges>
    <protectedRange sqref="D20:N20" name="نطاق1"/>
  </protectedRanges>
  <mergeCells count="113">
    <mergeCell ref="A29:B29"/>
    <mergeCell ref="AN29:AO29"/>
    <mergeCell ref="A30:B30"/>
    <mergeCell ref="AN30:AO30"/>
    <mergeCell ref="AN26:AO26"/>
    <mergeCell ref="AN27:AO27"/>
    <mergeCell ref="AN28:AO28"/>
    <mergeCell ref="AN23:AO23"/>
    <mergeCell ref="AN24:AO24"/>
    <mergeCell ref="AN25:AO25"/>
    <mergeCell ref="A28:B28"/>
    <mergeCell ref="A25:B25"/>
    <mergeCell ref="O28:P28"/>
    <mergeCell ref="O29:P29"/>
    <mergeCell ref="O23:P23"/>
    <mergeCell ref="O24:P24"/>
    <mergeCell ref="Q30:R30"/>
    <mergeCell ref="A22:B22"/>
    <mergeCell ref="A14:A19"/>
    <mergeCell ref="A13:B13"/>
    <mergeCell ref="C6:C8"/>
    <mergeCell ref="D6:D8"/>
    <mergeCell ref="E6:E8"/>
    <mergeCell ref="A26:B26"/>
    <mergeCell ref="A27:B27"/>
    <mergeCell ref="A23:B23"/>
    <mergeCell ref="A24:B24"/>
    <mergeCell ref="A10:B10"/>
    <mergeCell ref="A11:B11"/>
    <mergeCell ref="A12:B12"/>
    <mergeCell ref="A20:B20"/>
    <mergeCell ref="A21:B21"/>
    <mergeCell ref="AN22:AO22"/>
    <mergeCell ref="K7:L7"/>
    <mergeCell ref="M7:N7"/>
    <mergeCell ref="S7:T7"/>
    <mergeCell ref="U7:V7"/>
    <mergeCell ref="W7:X7"/>
    <mergeCell ref="AN11:AO11"/>
    <mergeCell ref="AN12:AO12"/>
    <mergeCell ref="AO14:AO19"/>
    <mergeCell ref="AN13:AO13"/>
    <mergeCell ref="O13:P13"/>
    <mergeCell ref="P14:P19"/>
    <mergeCell ref="AN20:AO20"/>
    <mergeCell ref="AN21:AO21"/>
    <mergeCell ref="AN10:AO10"/>
    <mergeCell ref="O20:P20"/>
    <mergeCell ref="O21:P21"/>
    <mergeCell ref="O22:P22"/>
    <mergeCell ref="O10:P10"/>
    <mergeCell ref="O11:P11"/>
    <mergeCell ref="O12:P12"/>
    <mergeCell ref="I5:J5"/>
    <mergeCell ref="J6:J8"/>
    <mergeCell ref="AA5:AC5"/>
    <mergeCell ref="W6:X6"/>
    <mergeCell ref="Z6:Z8"/>
    <mergeCell ref="AA6:AA8"/>
    <mergeCell ref="AB6:AB8"/>
    <mergeCell ref="AC6:AC8"/>
    <mergeCell ref="K6:L6"/>
    <mergeCell ref="M6:N6"/>
    <mergeCell ref="S6:T6"/>
    <mergeCell ref="U6:V6"/>
    <mergeCell ref="AN3:AO3"/>
    <mergeCell ref="A4:B9"/>
    <mergeCell ref="C4:D4"/>
    <mergeCell ref="E4:F4"/>
    <mergeCell ref="I4:J4"/>
    <mergeCell ref="K4:N4"/>
    <mergeCell ref="S4:X4"/>
    <mergeCell ref="Y4:Z4"/>
    <mergeCell ref="AA4:AC4"/>
    <mergeCell ref="AN4:AO9"/>
    <mergeCell ref="C5:D5"/>
    <mergeCell ref="G4:H4"/>
    <mergeCell ref="G5:H5"/>
    <mergeCell ref="G6:G8"/>
    <mergeCell ref="H6:H8"/>
    <mergeCell ref="F6:F8"/>
    <mergeCell ref="E5:F5"/>
    <mergeCell ref="O3:P3"/>
    <mergeCell ref="O4:P9"/>
    <mergeCell ref="I6:I8"/>
    <mergeCell ref="K5:N5"/>
    <mergeCell ref="S5:X5"/>
    <mergeCell ref="Y6:Y8"/>
    <mergeCell ref="Y5:Z5"/>
    <mergeCell ref="A1:P1"/>
    <mergeCell ref="Q25:R25"/>
    <mergeCell ref="Q26:R26"/>
    <mergeCell ref="Q27:R27"/>
    <mergeCell ref="Q28:R28"/>
    <mergeCell ref="Q29:R29"/>
    <mergeCell ref="O30:P30"/>
    <mergeCell ref="A2:P2"/>
    <mergeCell ref="Q3:R3"/>
    <mergeCell ref="Q4:R9"/>
    <mergeCell ref="Q10:R10"/>
    <mergeCell ref="Q11:R11"/>
    <mergeCell ref="Q12:R12"/>
    <mergeCell ref="Q13:R13"/>
    <mergeCell ref="Q14:Q19"/>
    <mergeCell ref="Q20:R20"/>
    <mergeCell ref="Q21:R21"/>
    <mergeCell ref="Q22:R22"/>
    <mergeCell ref="Q23:R23"/>
    <mergeCell ref="Q24:R24"/>
    <mergeCell ref="O25:P25"/>
    <mergeCell ref="O26:P26"/>
    <mergeCell ref="O27:P27"/>
    <mergeCell ref="A3:B3"/>
  </mergeCells>
  <printOptions horizontalCentered="1"/>
  <pageMargins left="1" right="1" top="1" bottom="0.75" header="1" footer="0.75"/>
  <pageSetup paperSize="9" scale="80" firstPageNumber="57" orientation="landscape" useFirstPageNumber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2060"/>
  </sheetPr>
  <dimension ref="A1:Q118"/>
  <sheetViews>
    <sheetView rightToLeft="1" view="pageBreakPreview" zoomScale="75" zoomScaleSheetLayoutView="75" workbookViewId="0">
      <selection activeCell="K18" sqref="K18"/>
    </sheetView>
  </sheetViews>
  <sheetFormatPr defaultRowHeight="12.75"/>
  <cols>
    <col min="1" max="1" width="6.7109375" style="146" customWidth="1"/>
    <col min="2" max="2" width="17.5703125" style="146" customWidth="1"/>
    <col min="3" max="5" width="26.7109375" style="146" customWidth="1"/>
    <col min="6" max="6" width="23.28515625" style="146" customWidth="1"/>
    <col min="7" max="7" width="5.7109375" style="146" customWidth="1"/>
    <col min="8" max="16384" width="9.140625" style="146"/>
  </cols>
  <sheetData>
    <row r="1" spans="1:17" ht="25.5" customHeight="1">
      <c r="A1" s="1138" t="s">
        <v>764</v>
      </c>
      <c r="B1" s="1138"/>
      <c r="C1" s="1138"/>
      <c r="D1" s="1138"/>
      <c r="E1" s="1138"/>
      <c r="F1" s="1138"/>
      <c r="G1" s="1138"/>
      <c r="H1" s="189"/>
      <c r="I1" s="189"/>
      <c r="J1" s="189"/>
      <c r="K1" s="189"/>
    </row>
    <row r="2" spans="1:17" ht="25.5" customHeight="1">
      <c r="A2" s="1099" t="s">
        <v>885</v>
      </c>
      <c r="B2" s="1099"/>
      <c r="C2" s="1099"/>
      <c r="D2" s="1099"/>
      <c r="E2" s="1099"/>
      <c r="F2" s="1099"/>
      <c r="G2" s="1099"/>
      <c r="H2" s="189"/>
      <c r="I2" s="189"/>
      <c r="J2" s="189"/>
      <c r="K2" s="189"/>
    </row>
    <row r="3" spans="1:17" ht="20.25" customHeight="1" thickBot="1">
      <c r="A3" s="1100" t="s">
        <v>1068</v>
      </c>
      <c r="B3" s="1100"/>
      <c r="C3" s="1100"/>
      <c r="D3" s="169"/>
      <c r="E3" s="169"/>
      <c r="F3" s="1116" t="s">
        <v>970</v>
      </c>
      <c r="G3" s="1116"/>
      <c r="H3" s="217"/>
      <c r="I3" s="217"/>
      <c r="J3" s="217"/>
      <c r="K3" s="217"/>
      <c r="L3" s="217"/>
      <c r="M3" s="217"/>
      <c r="N3" s="217"/>
      <c r="O3" s="217"/>
      <c r="P3" s="217"/>
      <c r="Q3" s="217"/>
    </row>
    <row r="4" spans="1:17" ht="23.25" customHeight="1" thickTop="1" thickBot="1">
      <c r="A4" s="1072" t="s">
        <v>40</v>
      </c>
      <c r="B4" s="1072"/>
      <c r="C4" s="1200" t="s">
        <v>1067</v>
      </c>
      <c r="D4" s="1200"/>
      <c r="E4" s="1200"/>
      <c r="F4" s="1074" t="s">
        <v>174</v>
      </c>
      <c r="G4" s="1074"/>
      <c r="H4" s="217"/>
      <c r="I4" s="217"/>
      <c r="J4" s="217"/>
      <c r="K4" s="217"/>
      <c r="L4" s="217"/>
      <c r="M4" s="217"/>
      <c r="N4" s="217"/>
      <c r="O4" s="217"/>
      <c r="P4" s="217"/>
      <c r="Q4" s="217"/>
    </row>
    <row r="5" spans="1:17" ht="17.25" customHeight="1" thickTop="1">
      <c r="A5" s="1092"/>
      <c r="B5" s="1092"/>
      <c r="C5" s="106" t="s">
        <v>102</v>
      </c>
      <c r="D5" s="106" t="s">
        <v>103</v>
      </c>
      <c r="E5" s="106" t="s">
        <v>35</v>
      </c>
      <c r="F5" s="1096"/>
      <c r="G5" s="1096"/>
    </row>
    <row r="6" spans="1:17" ht="19.5" customHeight="1" thickBot="1">
      <c r="A6" s="1092"/>
      <c r="B6" s="1092"/>
      <c r="C6" s="515" t="s">
        <v>352</v>
      </c>
      <c r="D6" s="515" t="s">
        <v>353</v>
      </c>
      <c r="E6" s="515" t="s">
        <v>175</v>
      </c>
      <c r="F6" s="1096"/>
      <c r="G6" s="1096"/>
    </row>
    <row r="7" spans="1:17" ht="22.5" customHeight="1">
      <c r="A7" s="1137" t="s">
        <v>52</v>
      </c>
      <c r="B7" s="1137"/>
      <c r="C7" s="457">
        <v>6974</v>
      </c>
      <c r="D7" s="457">
        <v>8292</v>
      </c>
      <c r="E7" s="457">
        <v>15266</v>
      </c>
      <c r="F7" s="1058" t="s">
        <v>671</v>
      </c>
      <c r="G7" s="1058"/>
    </row>
    <row r="8" spans="1:17" ht="20.25" customHeight="1">
      <c r="A8" s="1081" t="s">
        <v>53</v>
      </c>
      <c r="B8" s="1081"/>
      <c r="C8" s="95">
        <v>4713</v>
      </c>
      <c r="D8" s="95">
        <v>7812</v>
      </c>
      <c r="E8" s="95">
        <v>12525</v>
      </c>
      <c r="F8" s="1059" t="s">
        <v>302</v>
      </c>
      <c r="G8" s="1059"/>
      <c r="J8" s="189"/>
    </row>
    <row r="9" spans="1:17" ht="20.25" customHeight="1">
      <c r="A9" s="1081" t="s">
        <v>54</v>
      </c>
      <c r="B9" s="1081"/>
      <c r="C9" s="95">
        <v>3646</v>
      </c>
      <c r="D9" s="95">
        <v>6449</v>
      </c>
      <c r="E9" s="95">
        <v>10095</v>
      </c>
      <c r="F9" s="1056" t="s">
        <v>184</v>
      </c>
      <c r="G9" s="1056"/>
    </row>
    <row r="10" spans="1:17" ht="20.25" customHeight="1">
      <c r="A10" s="1081" t="s">
        <v>55</v>
      </c>
      <c r="B10" s="1081"/>
      <c r="C10" s="95">
        <v>6538</v>
      </c>
      <c r="D10" s="95">
        <v>11181</v>
      </c>
      <c r="E10" s="95">
        <v>17719</v>
      </c>
      <c r="F10" s="1056" t="s">
        <v>185</v>
      </c>
      <c r="G10" s="1056"/>
    </row>
    <row r="11" spans="1:17" ht="20.25" customHeight="1">
      <c r="A11" s="1086" t="s">
        <v>299</v>
      </c>
      <c r="B11" s="508" t="s">
        <v>282</v>
      </c>
      <c r="C11" s="95">
        <v>1922</v>
      </c>
      <c r="D11" s="95">
        <v>9667</v>
      </c>
      <c r="E11" s="95">
        <v>11589</v>
      </c>
      <c r="F11" s="528" t="s">
        <v>306</v>
      </c>
      <c r="G11" s="1061" t="s">
        <v>173</v>
      </c>
    </row>
    <row r="12" spans="1:17" ht="20.25" customHeight="1">
      <c r="A12" s="1086"/>
      <c r="B12" s="508" t="s">
        <v>283</v>
      </c>
      <c r="C12" s="95">
        <v>3013</v>
      </c>
      <c r="D12" s="95">
        <v>11650</v>
      </c>
      <c r="E12" s="95">
        <v>14663</v>
      </c>
      <c r="F12" s="528" t="s">
        <v>307</v>
      </c>
      <c r="G12" s="1061"/>
    </row>
    <row r="13" spans="1:17" ht="20.25" customHeight="1">
      <c r="A13" s="1086"/>
      <c r="B13" s="508" t="s">
        <v>284</v>
      </c>
      <c r="C13" s="95">
        <v>2430</v>
      </c>
      <c r="D13" s="95">
        <v>5099</v>
      </c>
      <c r="E13" s="95">
        <v>7529</v>
      </c>
      <c r="F13" s="528" t="s">
        <v>308</v>
      </c>
      <c r="G13" s="1061"/>
    </row>
    <row r="14" spans="1:17" ht="20.25" customHeight="1">
      <c r="A14" s="1086"/>
      <c r="B14" s="508" t="s">
        <v>279</v>
      </c>
      <c r="C14" s="95">
        <v>2016</v>
      </c>
      <c r="D14" s="95">
        <v>7946</v>
      </c>
      <c r="E14" s="95">
        <v>9962</v>
      </c>
      <c r="F14" s="528" t="s">
        <v>309</v>
      </c>
      <c r="G14" s="1061"/>
    </row>
    <row r="15" spans="1:17" ht="20.25" customHeight="1">
      <c r="A15" s="1086"/>
      <c r="B15" s="508" t="s">
        <v>280</v>
      </c>
      <c r="C15" s="95">
        <v>2803</v>
      </c>
      <c r="D15" s="95">
        <v>11172</v>
      </c>
      <c r="E15" s="95">
        <v>13975</v>
      </c>
      <c r="F15" s="528" t="s">
        <v>310</v>
      </c>
      <c r="G15" s="1061"/>
    </row>
    <row r="16" spans="1:17" ht="20.25" customHeight="1">
      <c r="A16" s="1086"/>
      <c r="B16" s="508" t="s">
        <v>281</v>
      </c>
      <c r="C16" s="95">
        <v>2381</v>
      </c>
      <c r="D16" s="95">
        <v>6466</v>
      </c>
      <c r="E16" s="95">
        <v>8847</v>
      </c>
      <c r="F16" s="528" t="s">
        <v>311</v>
      </c>
      <c r="G16" s="1061"/>
    </row>
    <row r="17" spans="1:7" ht="20.25" customHeight="1">
      <c r="A17" s="1081" t="s">
        <v>63</v>
      </c>
      <c r="B17" s="1081"/>
      <c r="C17" s="95">
        <v>7162</v>
      </c>
      <c r="D17" s="95">
        <v>8979</v>
      </c>
      <c r="E17" s="95">
        <v>16141</v>
      </c>
      <c r="F17" s="1056" t="s">
        <v>297</v>
      </c>
      <c r="G17" s="1056"/>
    </row>
    <row r="18" spans="1:7" ht="20.25" customHeight="1">
      <c r="A18" s="1081" t="s">
        <v>64</v>
      </c>
      <c r="B18" s="1081"/>
      <c r="C18" s="95">
        <v>6056</v>
      </c>
      <c r="D18" s="95">
        <v>11481</v>
      </c>
      <c r="E18" s="95">
        <v>17537</v>
      </c>
      <c r="F18" s="1056" t="s">
        <v>186</v>
      </c>
      <c r="G18" s="1056"/>
    </row>
    <row r="19" spans="1:7" ht="20.25" customHeight="1">
      <c r="A19" s="1081" t="s">
        <v>65</v>
      </c>
      <c r="B19" s="1081"/>
      <c r="C19" s="95">
        <v>4266</v>
      </c>
      <c r="D19" s="95">
        <v>8404</v>
      </c>
      <c r="E19" s="95">
        <v>12670</v>
      </c>
      <c r="F19" s="1056" t="s">
        <v>187</v>
      </c>
      <c r="G19" s="1056"/>
    </row>
    <row r="20" spans="1:7" ht="20.25" customHeight="1">
      <c r="A20" s="1081" t="s">
        <v>66</v>
      </c>
      <c r="B20" s="1081"/>
      <c r="C20" s="95">
        <v>4566</v>
      </c>
      <c r="D20" s="95">
        <v>8994</v>
      </c>
      <c r="E20" s="95">
        <v>13560</v>
      </c>
      <c r="F20" s="1056" t="s">
        <v>303</v>
      </c>
      <c r="G20" s="1056"/>
    </row>
    <row r="21" spans="1:7" ht="20.25" customHeight="1">
      <c r="A21" s="1081" t="s">
        <v>134</v>
      </c>
      <c r="B21" s="1081"/>
      <c r="C21" s="95">
        <v>4978</v>
      </c>
      <c r="D21" s="95">
        <v>7791</v>
      </c>
      <c r="E21" s="95">
        <v>12769</v>
      </c>
      <c r="F21" s="1056" t="s">
        <v>304</v>
      </c>
      <c r="G21" s="1056"/>
    </row>
    <row r="22" spans="1:7" ht="20.25" customHeight="1">
      <c r="A22" s="1081" t="s">
        <v>68</v>
      </c>
      <c r="B22" s="1081"/>
      <c r="C22" s="95">
        <v>2581</v>
      </c>
      <c r="D22" s="95">
        <v>4248</v>
      </c>
      <c r="E22" s="95">
        <v>6829</v>
      </c>
      <c r="F22" s="1056" t="s">
        <v>305</v>
      </c>
      <c r="G22" s="1056"/>
    </row>
    <row r="23" spans="1:7" ht="20.25" customHeight="1">
      <c r="A23" s="1081" t="s">
        <v>69</v>
      </c>
      <c r="B23" s="1081"/>
      <c r="C23" s="95">
        <v>5674</v>
      </c>
      <c r="D23" s="95">
        <v>8215</v>
      </c>
      <c r="E23" s="95">
        <v>13889</v>
      </c>
      <c r="F23" s="1056" t="s">
        <v>191</v>
      </c>
      <c r="G23" s="1056"/>
    </row>
    <row r="24" spans="1:7" ht="20.25" customHeight="1">
      <c r="A24" s="1081" t="s">
        <v>70</v>
      </c>
      <c r="B24" s="1081"/>
      <c r="C24" s="95">
        <v>9438</v>
      </c>
      <c r="D24" s="95">
        <v>12027</v>
      </c>
      <c r="E24" s="95">
        <v>21465</v>
      </c>
      <c r="F24" s="1056" t="s">
        <v>192</v>
      </c>
      <c r="G24" s="1056"/>
    </row>
    <row r="25" spans="1:7" ht="20.25" customHeight="1">
      <c r="A25" s="1081" t="s">
        <v>71</v>
      </c>
      <c r="B25" s="1081"/>
      <c r="C25" s="95">
        <v>4958</v>
      </c>
      <c r="D25" s="95">
        <v>6746</v>
      </c>
      <c r="E25" s="95">
        <v>11704</v>
      </c>
      <c r="F25" s="1056" t="s">
        <v>193</v>
      </c>
      <c r="G25" s="1056"/>
    </row>
    <row r="26" spans="1:7" ht="20.25" customHeight="1" thickBot="1">
      <c r="A26" s="1202" t="s">
        <v>72</v>
      </c>
      <c r="B26" s="1202"/>
      <c r="C26" s="401">
        <v>5382</v>
      </c>
      <c r="D26" s="401">
        <v>15431</v>
      </c>
      <c r="E26" s="401">
        <v>20813</v>
      </c>
      <c r="F26" s="1185" t="s">
        <v>361</v>
      </c>
      <c r="G26" s="1185"/>
    </row>
    <row r="27" spans="1:7" ht="20.25" customHeight="1" thickBot="1">
      <c r="A27" s="1201" t="s">
        <v>32</v>
      </c>
      <c r="B27" s="1201"/>
      <c r="C27" s="455">
        <f>SUM(C7:C26)</f>
        <v>91497</v>
      </c>
      <c r="D27" s="455">
        <f t="shared" ref="D27:E27" si="0">SUM(D7:D26)</f>
        <v>178050</v>
      </c>
      <c r="E27" s="455">
        <f t="shared" si="0"/>
        <v>269547</v>
      </c>
      <c r="F27" s="1187" t="s">
        <v>175</v>
      </c>
      <c r="G27" s="1187"/>
    </row>
    <row r="28" spans="1:7" ht="13.5" thickTop="1">
      <c r="F28" s="458"/>
      <c r="G28" s="458"/>
    </row>
    <row r="29" spans="1:7">
      <c r="F29" s="458"/>
      <c r="G29" s="458"/>
    </row>
    <row r="30" spans="1:7">
      <c r="F30" s="458"/>
      <c r="G30" s="458"/>
    </row>
    <row r="31" spans="1:7">
      <c r="F31" s="458"/>
      <c r="G31" s="458"/>
    </row>
    <row r="32" spans="1:7">
      <c r="F32" s="458"/>
      <c r="G32" s="458"/>
    </row>
    <row r="33" spans="6:7">
      <c r="F33" s="458"/>
      <c r="G33" s="458"/>
    </row>
    <row r="34" spans="6:7">
      <c r="F34" s="458"/>
      <c r="G34" s="458"/>
    </row>
    <row r="35" spans="6:7">
      <c r="F35" s="458"/>
      <c r="G35" s="458"/>
    </row>
    <row r="36" spans="6:7">
      <c r="F36" s="458"/>
      <c r="G36" s="458"/>
    </row>
    <row r="37" spans="6:7">
      <c r="F37" s="458"/>
      <c r="G37" s="458"/>
    </row>
    <row r="38" spans="6:7">
      <c r="F38" s="458"/>
      <c r="G38" s="458"/>
    </row>
    <row r="39" spans="6:7">
      <c r="F39" s="458"/>
      <c r="G39" s="458"/>
    </row>
    <row r="40" spans="6:7">
      <c r="F40" s="458"/>
      <c r="G40" s="458"/>
    </row>
    <row r="41" spans="6:7">
      <c r="F41" s="458"/>
      <c r="G41" s="458"/>
    </row>
    <row r="42" spans="6:7">
      <c r="F42" s="458"/>
      <c r="G42" s="458"/>
    </row>
    <row r="43" spans="6:7">
      <c r="F43" s="458"/>
      <c r="G43" s="458"/>
    </row>
    <row r="44" spans="6:7">
      <c r="F44" s="458"/>
      <c r="G44" s="458"/>
    </row>
    <row r="45" spans="6:7">
      <c r="F45" s="458"/>
      <c r="G45" s="458"/>
    </row>
    <row r="46" spans="6:7">
      <c r="F46" s="458"/>
      <c r="G46" s="458"/>
    </row>
    <row r="47" spans="6:7">
      <c r="F47" s="458"/>
      <c r="G47" s="458"/>
    </row>
    <row r="48" spans="6:7">
      <c r="F48" s="458"/>
      <c r="G48" s="458"/>
    </row>
    <row r="49" spans="6:7">
      <c r="F49" s="458"/>
      <c r="G49" s="458"/>
    </row>
    <row r="50" spans="6:7">
      <c r="F50" s="458"/>
      <c r="G50" s="458"/>
    </row>
    <row r="51" spans="6:7">
      <c r="F51" s="458"/>
      <c r="G51" s="458"/>
    </row>
    <row r="52" spans="6:7">
      <c r="F52" s="458"/>
      <c r="G52" s="458"/>
    </row>
    <row r="53" spans="6:7">
      <c r="F53" s="458"/>
      <c r="G53" s="458"/>
    </row>
    <row r="54" spans="6:7">
      <c r="F54" s="458"/>
      <c r="G54" s="458"/>
    </row>
    <row r="55" spans="6:7">
      <c r="F55" s="458"/>
      <c r="G55" s="458"/>
    </row>
    <row r="56" spans="6:7">
      <c r="F56" s="458"/>
      <c r="G56" s="458"/>
    </row>
    <row r="57" spans="6:7">
      <c r="F57" s="458"/>
      <c r="G57" s="458"/>
    </row>
    <row r="58" spans="6:7">
      <c r="F58" s="458"/>
      <c r="G58" s="458"/>
    </row>
    <row r="59" spans="6:7">
      <c r="F59" s="458"/>
      <c r="G59" s="458"/>
    </row>
    <row r="60" spans="6:7">
      <c r="F60" s="458"/>
      <c r="G60" s="458"/>
    </row>
    <row r="61" spans="6:7">
      <c r="F61" s="458"/>
      <c r="G61" s="458"/>
    </row>
    <row r="62" spans="6:7">
      <c r="F62" s="458"/>
      <c r="G62" s="458"/>
    </row>
    <row r="63" spans="6:7">
      <c r="F63" s="458"/>
      <c r="G63" s="458"/>
    </row>
    <row r="64" spans="6:7">
      <c r="F64" s="458"/>
      <c r="G64" s="458"/>
    </row>
    <row r="65" spans="6:7">
      <c r="F65" s="458"/>
      <c r="G65" s="458"/>
    </row>
    <row r="66" spans="6:7">
      <c r="F66" s="458"/>
      <c r="G66" s="458"/>
    </row>
    <row r="67" spans="6:7">
      <c r="F67" s="458"/>
      <c r="G67" s="458"/>
    </row>
    <row r="68" spans="6:7">
      <c r="F68" s="458"/>
      <c r="G68" s="458"/>
    </row>
    <row r="69" spans="6:7">
      <c r="F69" s="458"/>
      <c r="G69" s="458"/>
    </row>
    <row r="70" spans="6:7">
      <c r="F70" s="458"/>
      <c r="G70" s="458"/>
    </row>
    <row r="71" spans="6:7">
      <c r="F71" s="458"/>
      <c r="G71" s="458"/>
    </row>
    <row r="72" spans="6:7">
      <c r="F72" s="458"/>
      <c r="G72" s="458"/>
    </row>
    <row r="73" spans="6:7">
      <c r="F73" s="458"/>
      <c r="G73" s="458"/>
    </row>
    <row r="74" spans="6:7">
      <c r="F74" s="458"/>
      <c r="G74" s="458"/>
    </row>
    <row r="75" spans="6:7">
      <c r="F75" s="458"/>
      <c r="G75" s="458"/>
    </row>
    <row r="76" spans="6:7">
      <c r="F76" s="458"/>
      <c r="G76" s="458"/>
    </row>
    <row r="77" spans="6:7">
      <c r="F77" s="458"/>
      <c r="G77" s="458"/>
    </row>
    <row r="115" spans="3:5">
      <c r="C115" s="202"/>
      <c r="D115" s="202"/>
      <c r="E115" s="202"/>
    </row>
    <row r="116" spans="3:5">
      <c r="C116" s="202"/>
      <c r="D116" s="202"/>
      <c r="E116" s="202"/>
    </row>
    <row r="117" spans="3:5">
      <c r="C117" s="202"/>
      <c r="D117" s="202"/>
      <c r="E117" s="202"/>
    </row>
    <row r="118" spans="3:5">
      <c r="C118" s="202"/>
      <c r="D118" s="202"/>
      <c r="E118" s="202"/>
    </row>
  </sheetData>
  <mergeCells count="39">
    <mergeCell ref="A18:B18"/>
    <mergeCell ref="F18:G18"/>
    <mergeCell ref="A25:B25"/>
    <mergeCell ref="F25:G25"/>
    <mergeCell ref="A26:B26"/>
    <mergeCell ref="F26:G26"/>
    <mergeCell ref="A19:B19"/>
    <mergeCell ref="F19:G19"/>
    <mergeCell ref="A20:B20"/>
    <mergeCell ref="F20:G20"/>
    <mergeCell ref="A21:B21"/>
    <mergeCell ref="F21:G21"/>
    <mergeCell ref="A9:B9"/>
    <mergeCell ref="F9:G9"/>
    <mergeCell ref="A10:B10"/>
    <mergeCell ref="F10:G10"/>
    <mergeCell ref="A27:B27"/>
    <mergeCell ref="F27:G27"/>
    <mergeCell ref="A22:B22"/>
    <mergeCell ref="F22:G22"/>
    <mergeCell ref="A23:B23"/>
    <mergeCell ref="F23:G23"/>
    <mergeCell ref="A24:B24"/>
    <mergeCell ref="F24:G24"/>
    <mergeCell ref="A11:A16"/>
    <mergeCell ref="G11:G16"/>
    <mergeCell ref="A17:B17"/>
    <mergeCell ref="F17:G17"/>
    <mergeCell ref="A1:G1"/>
    <mergeCell ref="A2:G2"/>
    <mergeCell ref="A3:C3"/>
    <mergeCell ref="F3:G3"/>
    <mergeCell ref="A8:B8"/>
    <mergeCell ref="F8:G8"/>
    <mergeCell ref="A7:B7"/>
    <mergeCell ref="C4:E4"/>
    <mergeCell ref="F4:G6"/>
    <mergeCell ref="A4:B6"/>
    <mergeCell ref="F7:G7"/>
  </mergeCells>
  <printOptions horizontalCentered="1"/>
  <pageMargins left="1.5" right="1.5" top="1" bottom="1" header="1" footer="1"/>
  <pageSetup paperSize="9" scale="80" firstPageNumber="58" orientation="landscape" useFirstPageNumber="1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002060"/>
  </sheetPr>
  <dimension ref="A1:AG118"/>
  <sheetViews>
    <sheetView rightToLeft="1" view="pageBreakPreview" topLeftCell="A8" zoomScale="80" zoomScaleSheetLayoutView="80" workbookViewId="0">
      <selection activeCell="K31" sqref="K31"/>
    </sheetView>
  </sheetViews>
  <sheetFormatPr defaultRowHeight="12.75"/>
  <cols>
    <col min="1" max="1" width="4.42578125" style="146" customWidth="1"/>
    <col min="2" max="2" width="9.7109375" style="146" customWidth="1"/>
    <col min="3" max="3" width="6" style="146" customWidth="1"/>
    <col min="4" max="4" width="8.42578125" style="146" customWidth="1"/>
    <col min="5" max="5" width="6" style="146" customWidth="1"/>
    <col min="6" max="6" width="8.140625" style="146" customWidth="1"/>
    <col min="7" max="7" width="6.140625" style="146" customWidth="1"/>
    <col min="8" max="8" width="8.5703125" style="146" customWidth="1"/>
    <col min="9" max="9" width="7" style="146" customWidth="1"/>
    <col min="10" max="10" width="9" style="146" customWidth="1"/>
    <col min="11" max="11" width="8.7109375" style="146" customWidth="1"/>
    <col min="12" max="12" width="8.42578125" style="146" customWidth="1"/>
    <col min="13" max="13" width="6.7109375" style="146" customWidth="1"/>
    <col min="14" max="14" width="8.5703125" style="146" customWidth="1"/>
    <col min="15" max="15" width="8.7109375" style="146" customWidth="1"/>
    <col min="16" max="16" width="9.42578125" style="146" customWidth="1"/>
    <col min="17" max="17" width="6.140625" style="146" customWidth="1"/>
    <col min="18" max="18" width="8.85546875" style="146" customWidth="1"/>
    <col min="19" max="19" width="7.42578125" style="146" customWidth="1"/>
    <col min="20" max="20" width="8.85546875" style="146" customWidth="1"/>
    <col min="21" max="21" width="7.85546875" style="146" customWidth="1"/>
    <col min="22" max="22" width="14.42578125" style="146" customWidth="1"/>
    <col min="23" max="23" width="4.5703125" style="146" customWidth="1"/>
    <col min="24" max="16384" width="9.140625" style="146"/>
  </cols>
  <sheetData>
    <row r="1" spans="1:33" ht="26.25" customHeight="1" thickBot="1">
      <c r="A1" s="1070" t="s">
        <v>1069</v>
      </c>
      <c r="B1" s="1070"/>
      <c r="C1" s="1070"/>
      <c r="D1" s="159"/>
      <c r="E1" s="159"/>
      <c r="F1" s="1140"/>
      <c r="G1" s="1140"/>
      <c r="H1" s="169"/>
      <c r="I1" s="169"/>
      <c r="J1" s="208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101" t="s">
        <v>1070</v>
      </c>
      <c r="V1" s="1101"/>
      <c r="W1" s="1101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pans="1:33" ht="20.25" customHeight="1" thickTop="1">
      <c r="A2" s="1072" t="s">
        <v>40</v>
      </c>
      <c r="B2" s="1072"/>
      <c r="C2" s="1072" t="s">
        <v>471</v>
      </c>
      <c r="D2" s="1072"/>
      <c r="E2" s="1072"/>
      <c r="F2" s="1072"/>
      <c r="G2" s="1072"/>
      <c r="H2" s="1072"/>
      <c r="I2" s="1072"/>
      <c r="J2" s="1072" t="s">
        <v>472</v>
      </c>
      <c r="K2" s="1072"/>
      <c r="L2" s="1072"/>
      <c r="M2" s="1072"/>
      <c r="N2" s="1072"/>
      <c r="O2" s="1072"/>
      <c r="P2" s="1072"/>
      <c r="Q2" s="1072"/>
      <c r="R2" s="1072"/>
      <c r="S2" s="1072" t="s">
        <v>473</v>
      </c>
      <c r="T2" s="1072"/>
      <c r="U2" s="1072"/>
      <c r="V2" s="1074" t="s">
        <v>174</v>
      </c>
      <c r="W2" s="1074"/>
      <c r="X2" s="606"/>
    </row>
    <row r="3" spans="1:33" ht="17.25" customHeight="1">
      <c r="A3" s="1092"/>
      <c r="B3" s="1092"/>
      <c r="C3" s="1203" t="s">
        <v>474</v>
      </c>
      <c r="D3" s="1203"/>
      <c r="E3" s="1203" t="s">
        <v>475</v>
      </c>
      <c r="F3" s="1203"/>
      <c r="G3" s="1203" t="s">
        <v>476</v>
      </c>
      <c r="H3" s="1203"/>
      <c r="I3" s="1203" t="s">
        <v>477</v>
      </c>
      <c r="J3" s="1203"/>
      <c r="K3" s="1203" t="s">
        <v>478</v>
      </c>
      <c r="L3" s="1203"/>
      <c r="M3" s="1203" t="s">
        <v>479</v>
      </c>
      <c r="N3" s="1203"/>
      <c r="O3" s="1203" t="s">
        <v>480</v>
      </c>
      <c r="P3" s="1203"/>
      <c r="Q3" s="1203" t="s">
        <v>424</v>
      </c>
      <c r="R3" s="1203"/>
      <c r="S3" s="1092"/>
      <c r="T3" s="1092"/>
      <c r="U3" s="1092"/>
      <c r="V3" s="1096"/>
      <c r="W3" s="1096"/>
      <c r="X3" s="606"/>
    </row>
    <row r="4" spans="1:33" ht="40.5" customHeight="1">
      <c r="A4" s="1092"/>
      <c r="B4" s="1092"/>
      <c r="C4" s="1094" t="s">
        <v>481</v>
      </c>
      <c r="D4" s="1094"/>
      <c r="E4" s="1094" t="s">
        <v>482</v>
      </c>
      <c r="F4" s="1094"/>
      <c r="G4" s="1094" t="s">
        <v>483</v>
      </c>
      <c r="H4" s="1094"/>
      <c r="I4" s="1094" t="s">
        <v>484</v>
      </c>
      <c r="J4" s="1094"/>
      <c r="K4" s="1094" t="s">
        <v>485</v>
      </c>
      <c r="L4" s="1094"/>
      <c r="M4" s="1094" t="s">
        <v>486</v>
      </c>
      <c r="N4" s="1094"/>
      <c r="O4" s="1094" t="s">
        <v>487</v>
      </c>
      <c r="P4" s="1094"/>
      <c r="Q4" s="1094" t="s">
        <v>431</v>
      </c>
      <c r="R4" s="1094"/>
      <c r="S4" s="1096" t="s">
        <v>175</v>
      </c>
      <c r="T4" s="1096"/>
      <c r="U4" s="1096"/>
      <c r="V4" s="1096"/>
      <c r="W4" s="1096"/>
      <c r="X4" s="606"/>
    </row>
    <row r="5" spans="1:33" ht="18.75" customHeight="1">
      <c r="A5" s="1092"/>
      <c r="B5" s="1092"/>
      <c r="C5" s="786" t="s">
        <v>102</v>
      </c>
      <c r="D5" s="786" t="s">
        <v>103</v>
      </c>
      <c r="E5" s="786" t="s">
        <v>102</v>
      </c>
      <c r="F5" s="786" t="s">
        <v>103</v>
      </c>
      <c r="G5" s="786" t="s">
        <v>102</v>
      </c>
      <c r="H5" s="786" t="s">
        <v>103</v>
      </c>
      <c r="I5" s="786" t="s">
        <v>102</v>
      </c>
      <c r="J5" s="786" t="s">
        <v>103</v>
      </c>
      <c r="K5" s="786" t="s">
        <v>102</v>
      </c>
      <c r="L5" s="786" t="s">
        <v>103</v>
      </c>
      <c r="M5" s="786" t="s">
        <v>102</v>
      </c>
      <c r="N5" s="786" t="s">
        <v>103</v>
      </c>
      <c r="O5" s="786" t="s">
        <v>102</v>
      </c>
      <c r="P5" s="786" t="s">
        <v>103</v>
      </c>
      <c r="Q5" s="786" t="s">
        <v>102</v>
      </c>
      <c r="R5" s="786" t="s">
        <v>103</v>
      </c>
      <c r="S5" s="786" t="s">
        <v>102</v>
      </c>
      <c r="T5" s="786" t="s">
        <v>103</v>
      </c>
      <c r="U5" s="786" t="s">
        <v>35</v>
      </c>
      <c r="V5" s="1096"/>
      <c r="W5" s="1096"/>
      <c r="X5" s="606"/>
    </row>
    <row r="6" spans="1:33" ht="28.5" customHeight="1" thickBot="1">
      <c r="A6" s="1092"/>
      <c r="B6" s="1092"/>
      <c r="C6" s="945" t="s">
        <v>352</v>
      </c>
      <c r="D6" s="945" t="s">
        <v>353</v>
      </c>
      <c r="E6" s="945" t="s">
        <v>352</v>
      </c>
      <c r="F6" s="945" t="s">
        <v>353</v>
      </c>
      <c r="G6" s="945" t="s">
        <v>352</v>
      </c>
      <c r="H6" s="945" t="s">
        <v>353</v>
      </c>
      <c r="I6" s="945" t="s">
        <v>352</v>
      </c>
      <c r="J6" s="945" t="s">
        <v>353</v>
      </c>
      <c r="K6" s="945" t="s">
        <v>352</v>
      </c>
      <c r="L6" s="945" t="s">
        <v>353</v>
      </c>
      <c r="M6" s="945" t="s">
        <v>352</v>
      </c>
      <c r="N6" s="945" t="s">
        <v>353</v>
      </c>
      <c r="O6" s="945" t="s">
        <v>352</v>
      </c>
      <c r="P6" s="945" t="s">
        <v>353</v>
      </c>
      <c r="Q6" s="945" t="s">
        <v>352</v>
      </c>
      <c r="R6" s="945" t="s">
        <v>353</v>
      </c>
      <c r="S6" s="945" t="s">
        <v>352</v>
      </c>
      <c r="T6" s="945" t="s">
        <v>353</v>
      </c>
      <c r="U6" s="945" t="s">
        <v>175</v>
      </c>
      <c r="V6" s="1096"/>
      <c r="W6" s="1096"/>
      <c r="X6" s="606"/>
    </row>
    <row r="7" spans="1:33" ht="18.95" customHeight="1">
      <c r="A7" s="1137" t="s">
        <v>52</v>
      </c>
      <c r="B7" s="1137"/>
      <c r="C7" s="288">
        <v>7</v>
      </c>
      <c r="D7" s="288">
        <v>1</v>
      </c>
      <c r="E7" s="288">
        <v>65</v>
      </c>
      <c r="F7" s="288">
        <v>45</v>
      </c>
      <c r="G7" s="288">
        <v>8</v>
      </c>
      <c r="H7" s="288">
        <v>17</v>
      </c>
      <c r="I7" s="288">
        <v>29</v>
      </c>
      <c r="J7" s="288">
        <v>40</v>
      </c>
      <c r="K7" s="288">
        <v>42</v>
      </c>
      <c r="L7" s="288">
        <v>230</v>
      </c>
      <c r="M7" s="288">
        <v>0</v>
      </c>
      <c r="N7" s="288">
        <v>373</v>
      </c>
      <c r="O7" s="288">
        <v>8</v>
      </c>
      <c r="P7" s="288">
        <v>17</v>
      </c>
      <c r="Q7" s="288">
        <v>0</v>
      </c>
      <c r="R7" s="288">
        <v>0</v>
      </c>
      <c r="S7" s="288">
        <f>SUM(C7,E7,G7,I7,K7,M7,O7,Q7)</f>
        <v>159</v>
      </c>
      <c r="T7" s="288">
        <f>SUM(D7,F7,H7,J7,L7,N7,P7,R7)</f>
        <v>723</v>
      </c>
      <c r="U7" s="288">
        <f>SUM(S7:T7)</f>
        <v>882</v>
      </c>
      <c r="V7" s="1204" t="s">
        <v>671</v>
      </c>
      <c r="W7" s="1204"/>
      <c r="X7" s="606"/>
    </row>
    <row r="8" spans="1:33" ht="18.95" customHeight="1">
      <c r="A8" s="1081" t="s">
        <v>53</v>
      </c>
      <c r="B8" s="1081"/>
      <c r="C8" s="78">
        <v>3</v>
      </c>
      <c r="D8" s="78">
        <v>1</v>
      </c>
      <c r="E8" s="78">
        <v>59</v>
      </c>
      <c r="F8" s="78">
        <v>53</v>
      </c>
      <c r="G8" s="78">
        <v>17</v>
      </c>
      <c r="H8" s="78">
        <v>21</v>
      </c>
      <c r="I8" s="78">
        <v>16</v>
      </c>
      <c r="J8" s="78">
        <v>25</v>
      </c>
      <c r="K8" s="78">
        <v>9</v>
      </c>
      <c r="L8" s="78">
        <v>121</v>
      </c>
      <c r="M8" s="78">
        <v>0</v>
      </c>
      <c r="N8" s="78">
        <v>231</v>
      </c>
      <c r="O8" s="78">
        <v>828</v>
      </c>
      <c r="P8" s="78">
        <v>590</v>
      </c>
      <c r="Q8" s="78">
        <v>0</v>
      </c>
      <c r="R8" s="78">
        <v>0</v>
      </c>
      <c r="S8" s="78">
        <f t="shared" ref="S8:S26" si="0">SUM(C8,E8,G8,I8,K8,M8,O8,Q8)</f>
        <v>932</v>
      </c>
      <c r="T8" s="78">
        <f t="shared" ref="T8:T26" si="1">SUM(D8,F8,H8,J8,L8,N8,P8,R8)</f>
        <v>1042</v>
      </c>
      <c r="U8" s="78">
        <f t="shared" ref="U8:U26" si="2">SUM(S8:T8)</f>
        <v>1974</v>
      </c>
      <c r="V8" s="1059" t="s">
        <v>302</v>
      </c>
      <c r="W8" s="1059"/>
      <c r="X8" s="606"/>
    </row>
    <row r="9" spans="1:33" ht="18.95" customHeight="1">
      <c r="A9" s="1081" t="s">
        <v>54</v>
      </c>
      <c r="B9" s="1081"/>
      <c r="C9" s="78">
        <v>0</v>
      </c>
      <c r="D9" s="78">
        <v>0</v>
      </c>
      <c r="E9" s="78">
        <v>41</v>
      </c>
      <c r="F9" s="78">
        <v>8</v>
      </c>
      <c r="G9" s="78">
        <v>2</v>
      </c>
      <c r="H9" s="78">
        <v>19</v>
      </c>
      <c r="I9" s="78">
        <v>7</v>
      </c>
      <c r="J9" s="78">
        <v>42</v>
      </c>
      <c r="K9" s="78">
        <v>16</v>
      </c>
      <c r="L9" s="78">
        <v>85</v>
      </c>
      <c r="M9" s="78">
        <v>0</v>
      </c>
      <c r="N9" s="78">
        <v>205</v>
      </c>
      <c r="O9" s="78">
        <v>57</v>
      </c>
      <c r="P9" s="78">
        <v>100</v>
      </c>
      <c r="Q9" s="78">
        <v>0</v>
      </c>
      <c r="R9" s="78">
        <v>0</v>
      </c>
      <c r="S9" s="78">
        <f t="shared" si="0"/>
        <v>123</v>
      </c>
      <c r="T9" s="78">
        <f t="shared" si="1"/>
        <v>459</v>
      </c>
      <c r="U9" s="78">
        <f t="shared" si="2"/>
        <v>582</v>
      </c>
      <c r="V9" s="1056" t="s">
        <v>184</v>
      </c>
      <c r="W9" s="1056"/>
      <c r="X9" s="606"/>
    </row>
    <row r="10" spans="1:33" ht="18.95" customHeight="1">
      <c r="A10" s="1081" t="s">
        <v>55</v>
      </c>
      <c r="B10" s="1081"/>
      <c r="C10" s="78">
        <v>0</v>
      </c>
      <c r="D10" s="78">
        <v>0</v>
      </c>
      <c r="E10" s="78">
        <v>52</v>
      </c>
      <c r="F10" s="78">
        <v>49</v>
      </c>
      <c r="G10" s="78">
        <v>5</v>
      </c>
      <c r="H10" s="78">
        <v>35</v>
      </c>
      <c r="I10" s="78">
        <v>22</v>
      </c>
      <c r="J10" s="78">
        <v>66</v>
      </c>
      <c r="K10" s="78">
        <v>29</v>
      </c>
      <c r="L10" s="78">
        <v>64</v>
      </c>
      <c r="M10" s="78">
        <v>0</v>
      </c>
      <c r="N10" s="78">
        <v>573</v>
      </c>
      <c r="O10" s="78">
        <v>0</v>
      </c>
      <c r="P10" s="78">
        <v>0</v>
      </c>
      <c r="Q10" s="78">
        <v>0</v>
      </c>
      <c r="R10" s="78">
        <v>0</v>
      </c>
      <c r="S10" s="78">
        <f t="shared" si="0"/>
        <v>108</v>
      </c>
      <c r="T10" s="78">
        <f t="shared" si="1"/>
        <v>787</v>
      </c>
      <c r="U10" s="78">
        <f t="shared" si="2"/>
        <v>895</v>
      </c>
      <c r="V10" s="1056" t="s">
        <v>185</v>
      </c>
      <c r="W10" s="1056"/>
      <c r="X10" s="606"/>
    </row>
    <row r="11" spans="1:33" ht="18.95" customHeight="1">
      <c r="A11" s="1086" t="s">
        <v>299</v>
      </c>
      <c r="B11" s="508" t="s">
        <v>282</v>
      </c>
      <c r="C11" s="78">
        <v>0</v>
      </c>
      <c r="D11" s="78">
        <v>0</v>
      </c>
      <c r="E11" s="78">
        <v>28</v>
      </c>
      <c r="F11" s="78">
        <v>37</v>
      </c>
      <c r="G11" s="78">
        <v>4</v>
      </c>
      <c r="H11" s="78">
        <v>61</v>
      </c>
      <c r="I11" s="78">
        <v>20</v>
      </c>
      <c r="J11" s="78">
        <v>93</v>
      </c>
      <c r="K11" s="78">
        <v>25</v>
      </c>
      <c r="L11" s="78">
        <v>194</v>
      </c>
      <c r="M11" s="78">
        <v>0</v>
      </c>
      <c r="N11" s="78">
        <v>406</v>
      </c>
      <c r="O11" s="78">
        <v>52</v>
      </c>
      <c r="P11" s="78">
        <v>147</v>
      </c>
      <c r="Q11" s="78">
        <v>0</v>
      </c>
      <c r="R11" s="78">
        <v>0</v>
      </c>
      <c r="S11" s="78">
        <f t="shared" si="0"/>
        <v>129</v>
      </c>
      <c r="T11" s="78">
        <f t="shared" si="1"/>
        <v>938</v>
      </c>
      <c r="U11" s="78">
        <f t="shared" si="2"/>
        <v>1067</v>
      </c>
      <c r="V11" s="528" t="s">
        <v>306</v>
      </c>
      <c r="W11" s="1061" t="s">
        <v>173</v>
      </c>
      <c r="X11" s="606"/>
    </row>
    <row r="12" spans="1:33" ht="18.95" customHeight="1">
      <c r="A12" s="1086"/>
      <c r="B12" s="508" t="s">
        <v>283</v>
      </c>
      <c r="C12" s="78">
        <v>0</v>
      </c>
      <c r="D12" s="78">
        <v>28</v>
      </c>
      <c r="E12" s="78">
        <v>25</v>
      </c>
      <c r="F12" s="78">
        <v>48</v>
      </c>
      <c r="G12" s="78">
        <v>3</v>
      </c>
      <c r="H12" s="78">
        <v>62</v>
      </c>
      <c r="I12" s="78">
        <v>13</v>
      </c>
      <c r="J12" s="78">
        <v>129</v>
      </c>
      <c r="K12" s="78">
        <v>19</v>
      </c>
      <c r="L12" s="78">
        <v>157</v>
      </c>
      <c r="M12" s="78">
        <v>0</v>
      </c>
      <c r="N12" s="78">
        <v>433</v>
      </c>
      <c r="O12" s="78">
        <v>11</v>
      </c>
      <c r="P12" s="78">
        <v>40</v>
      </c>
      <c r="Q12" s="78">
        <v>5</v>
      </c>
      <c r="R12" s="78">
        <v>36</v>
      </c>
      <c r="S12" s="78">
        <f t="shared" si="0"/>
        <v>76</v>
      </c>
      <c r="T12" s="78">
        <f t="shared" si="1"/>
        <v>933</v>
      </c>
      <c r="U12" s="78">
        <f t="shared" si="2"/>
        <v>1009</v>
      </c>
      <c r="V12" s="528" t="s">
        <v>307</v>
      </c>
      <c r="W12" s="1061"/>
      <c r="X12" s="606"/>
    </row>
    <row r="13" spans="1:33" ht="18.95" customHeight="1">
      <c r="A13" s="1086"/>
      <c r="B13" s="508" t="s">
        <v>284</v>
      </c>
      <c r="C13" s="78">
        <v>0</v>
      </c>
      <c r="D13" s="78">
        <v>0</v>
      </c>
      <c r="E13" s="78">
        <v>53</v>
      </c>
      <c r="F13" s="78">
        <v>27</v>
      </c>
      <c r="G13" s="78">
        <v>4</v>
      </c>
      <c r="H13" s="78">
        <v>31</v>
      </c>
      <c r="I13" s="78">
        <v>9</v>
      </c>
      <c r="J13" s="78">
        <v>25</v>
      </c>
      <c r="K13" s="78">
        <v>18</v>
      </c>
      <c r="L13" s="78">
        <v>106</v>
      </c>
      <c r="M13" s="78">
        <v>0</v>
      </c>
      <c r="N13" s="78">
        <v>281</v>
      </c>
      <c r="O13" s="78">
        <v>56</v>
      </c>
      <c r="P13" s="78">
        <v>72</v>
      </c>
      <c r="Q13" s="78">
        <v>22</v>
      </c>
      <c r="R13" s="78">
        <v>63</v>
      </c>
      <c r="S13" s="78">
        <f t="shared" si="0"/>
        <v>162</v>
      </c>
      <c r="T13" s="78">
        <f t="shared" si="1"/>
        <v>605</v>
      </c>
      <c r="U13" s="78">
        <f t="shared" si="2"/>
        <v>767</v>
      </c>
      <c r="V13" s="528" t="s">
        <v>308</v>
      </c>
      <c r="W13" s="1061"/>
      <c r="X13" s="606"/>
    </row>
    <row r="14" spans="1:33" ht="18.95" customHeight="1">
      <c r="A14" s="1086"/>
      <c r="B14" s="508" t="s">
        <v>752</v>
      </c>
      <c r="C14" s="78">
        <v>0</v>
      </c>
      <c r="D14" s="78">
        <v>1</v>
      </c>
      <c r="E14" s="78">
        <v>27</v>
      </c>
      <c r="F14" s="78">
        <v>40</v>
      </c>
      <c r="G14" s="78">
        <v>4</v>
      </c>
      <c r="H14" s="78">
        <v>46</v>
      </c>
      <c r="I14" s="78">
        <v>17</v>
      </c>
      <c r="J14" s="78">
        <v>112</v>
      </c>
      <c r="K14" s="78">
        <v>16</v>
      </c>
      <c r="L14" s="78">
        <v>188</v>
      </c>
      <c r="M14" s="78">
        <v>0</v>
      </c>
      <c r="N14" s="78">
        <v>288</v>
      </c>
      <c r="O14" s="78">
        <v>34</v>
      </c>
      <c r="P14" s="78">
        <v>56</v>
      </c>
      <c r="Q14" s="78">
        <v>0</v>
      </c>
      <c r="R14" s="78">
        <v>0</v>
      </c>
      <c r="S14" s="78">
        <f t="shared" si="0"/>
        <v>98</v>
      </c>
      <c r="T14" s="78">
        <f t="shared" si="1"/>
        <v>731</v>
      </c>
      <c r="U14" s="78">
        <f t="shared" si="2"/>
        <v>829</v>
      </c>
      <c r="V14" s="528" t="s">
        <v>309</v>
      </c>
      <c r="W14" s="1061"/>
      <c r="X14" s="606"/>
    </row>
    <row r="15" spans="1:33" ht="18.95" customHeight="1">
      <c r="A15" s="1086"/>
      <c r="B15" s="508" t="s">
        <v>753</v>
      </c>
      <c r="C15" s="78">
        <v>2</v>
      </c>
      <c r="D15" s="78">
        <v>6</v>
      </c>
      <c r="E15" s="78">
        <v>13</v>
      </c>
      <c r="F15" s="78">
        <v>47</v>
      </c>
      <c r="G15" s="78">
        <v>1</v>
      </c>
      <c r="H15" s="78">
        <v>57</v>
      </c>
      <c r="I15" s="78">
        <v>20</v>
      </c>
      <c r="J15" s="78">
        <v>112</v>
      </c>
      <c r="K15" s="78">
        <v>23</v>
      </c>
      <c r="L15" s="78">
        <v>233</v>
      </c>
      <c r="M15" s="78">
        <v>0</v>
      </c>
      <c r="N15" s="78">
        <v>447</v>
      </c>
      <c r="O15" s="78">
        <v>54</v>
      </c>
      <c r="P15" s="78">
        <v>125</v>
      </c>
      <c r="Q15" s="78">
        <v>0</v>
      </c>
      <c r="R15" s="78">
        <v>0</v>
      </c>
      <c r="S15" s="78">
        <f t="shared" si="0"/>
        <v>113</v>
      </c>
      <c r="T15" s="78">
        <f t="shared" si="1"/>
        <v>1027</v>
      </c>
      <c r="U15" s="78">
        <f t="shared" si="2"/>
        <v>1140</v>
      </c>
      <c r="V15" s="528" t="s">
        <v>310</v>
      </c>
      <c r="W15" s="1061"/>
      <c r="X15" s="606"/>
    </row>
    <row r="16" spans="1:33" ht="18.95" customHeight="1">
      <c r="A16" s="1086"/>
      <c r="B16" s="508" t="s">
        <v>754</v>
      </c>
      <c r="C16" s="78">
        <v>0</v>
      </c>
      <c r="D16" s="78">
        <v>3</v>
      </c>
      <c r="E16" s="78">
        <v>34</v>
      </c>
      <c r="F16" s="78">
        <v>22</v>
      </c>
      <c r="G16" s="78">
        <v>8</v>
      </c>
      <c r="H16" s="78">
        <v>40</v>
      </c>
      <c r="I16" s="78">
        <v>8</v>
      </c>
      <c r="J16" s="78">
        <v>40</v>
      </c>
      <c r="K16" s="78">
        <v>42</v>
      </c>
      <c r="L16" s="78">
        <v>211</v>
      </c>
      <c r="M16" s="78">
        <v>0</v>
      </c>
      <c r="N16" s="78">
        <v>272</v>
      </c>
      <c r="O16" s="78">
        <v>47</v>
      </c>
      <c r="P16" s="78">
        <v>40</v>
      </c>
      <c r="Q16" s="78">
        <v>4</v>
      </c>
      <c r="R16" s="78">
        <v>29</v>
      </c>
      <c r="S16" s="78">
        <f t="shared" si="0"/>
        <v>143</v>
      </c>
      <c r="T16" s="78">
        <f t="shared" si="1"/>
        <v>657</v>
      </c>
      <c r="U16" s="78">
        <f t="shared" si="2"/>
        <v>800</v>
      </c>
      <c r="V16" s="528" t="s">
        <v>311</v>
      </c>
      <c r="W16" s="1061"/>
      <c r="X16" s="606"/>
    </row>
    <row r="17" spans="1:24" ht="18.95" customHeight="1">
      <c r="A17" s="1081" t="s">
        <v>63</v>
      </c>
      <c r="B17" s="1081"/>
      <c r="C17" s="506">
        <v>10</v>
      </c>
      <c r="D17" s="506">
        <v>27</v>
      </c>
      <c r="E17" s="78">
        <v>49</v>
      </c>
      <c r="F17" s="506">
        <v>28</v>
      </c>
      <c r="G17" s="78">
        <v>5</v>
      </c>
      <c r="H17" s="506">
        <v>46</v>
      </c>
      <c r="I17" s="506">
        <v>16</v>
      </c>
      <c r="J17" s="251">
        <v>76</v>
      </c>
      <c r="K17" s="251">
        <v>69</v>
      </c>
      <c r="L17" s="251">
        <v>236</v>
      </c>
      <c r="M17" s="251">
        <v>0</v>
      </c>
      <c r="N17" s="78">
        <v>554</v>
      </c>
      <c r="O17" s="78">
        <v>384</v>
      </c>
      <c r="P17" s="78">
        <v>817</v>
      </c>
      <c r="Q17" s="78">
        <v>0</v>
      </c>
      <c r="R17" s="78">
        <v>0</v>
      </c>
      <c r="S17" s="78">
        <f t="shared" si="0"/>
        <v>533</v>
      </c>
      <c r="T17" s="78">
        <f t="shared" si="1"/>
        <v>1784</v>
      </c>
      <c r="U17" s="78">
        <f t="shared" si="2"/>
        <v>2317</v>
      </c>
      <c r="V17" s="1056" t="s">
        <v>297</v>
      </c>
      <c r="W17" s="1056"/>
      <c r="X17" s="606"/>
    </row>
    <row r="18" spans="1:24" ht="18.95" customHeight="1">
      <c r="A18" s="1081" t="s">
        <v>64</v>
      </c>
      <c r="B18" s="1081"/>
      <c r="C18" s="78">
        <v>25</v>
      </c>
      <c r="D18" s="78">
        <v>5</v>
      </c>
      <c r="E18" s="78">
        <v>76</v>
      </c>
      <c r="F18" s="78">
        <v>51</v>
      </c>
      <c r="G18" s="78">
        <v>3</v>
      </c>
      <c r="H18" s="78">
        <v>57</v>
      </c>
      <c r="I18" s="78">
        <v>23</v>
      </c>
      <c r="J18" s="78">
        <v>55</v>
      </c>
      <c r="K18" s="78">
        <v>45</v>
      </c>
      <c r="L18" s="78">
        <v>209</v>
      </c>
      <c r="M18" s="78">
        <v>0</v>
      </c>
      <c r="N18" s="78">
        <v>567</v>
      </c>
      <c r="O18" s="78">
        <v>10</v>
      </c>
      <c r="P18" s="78">
        <v>5</v>
      </c>
      <c r="Q18" s="78">
        <v>0</v>
      </c>
      <c r="R18" s="78">
        <v>0</v>
      </c>
      <c r="S18" s="78">
        <f t="shared" si="0"/>
        <v>182</v>
      </c>
      <c r="T18" s="78">
        <f t="shared" si="1"/>
        <v>949</v>
      </c>
      <c r="U18" s="78">
        <f t="shared" si="2"/>
        <v>1131</v>
      </c>
      <c r="V18" s="1056" t="s">
        <v>186</v>
      </c>
      <c r="W18" s="1056"/>
      <c r="X18" s="606"/>
    </row>
    <row r="19" spans="1:24" ht="18.95" customHeight="1">
      <c r="A19" s="1081" t="s">
        <v>65</v>
      </c>
      <c r="B19" s="1081"/>
      <c r="C19" s="78">
        <v>1</v>
      </c>
      <c r="D19" s="78">
        <v>2</v>
      </c>
      <c r="E19" s="78">
        <v>45</v>
      </c>
      <c r="F19" s="78">
        <v>17</v>
      </c>
      <c r="G19" s="78">
        <v>8</v>
      </c>
      <c r="H19" s="78">
        <v>41</v>
      </c>
      <c r="I19" s="78">
        <v>5</v>
      </c>
      <c r="J19" s="78">
        <v>19</v>
      </c>
      <c r="K19" s="78">
        <v>19</v>
      </c>
      <c r="L19" s="78">
        <v>65</v>
      </c>
      <c r="M19" s="78">
        <v>0</v>
      </c>
      <c r="N19" s="78">
        <v>393</v>
      </c>
      <c r="O19" s="78">
        <v>30</v>
      </c>
      <c r="P19" s="78">
        <v>24</v>
      </c>
      <c r="Q19" s="78">
        <v>11</v>
      </c>
      <c r="R19" s="78">
        <v>41</v>
      </c>
      <c r="S19" s="78">
        <f t="shared" si="0"/>
        <v>119</v>
      </c>
      <c r="T19" s="78">
        <f t="shared" si="1"/>
        <v>602</v>
      </c>
      <c r="U19" s="78">
        <f t="shared" si="2"/>
        <v>721</v>
      </c>
      <c r="V19" s="1056" t="s">
        <v>187</v>
      </c>
      <c r="W19" s="1056"/>
      <c r="X19" s="606"/>
    </row>
    <row r="20" spans="1:24" ht="18.95" customHeight="1">
      <c r="A20" s="1081" t="s">
        <v>66</v>
      </c>
      <c r="B20" s="1081"/>
      <c r="C20" s="78">
        <v>0</v>
      </c>
      <c r="D20" s="78">
        <v>1</v>
      </c>
      <c r="E20" s="78">
        <v>80</v>
      </c>
      <c r="F20" s="78">
        <v>52</v>
      </c>
      <c r="G20" s="78">
        <v>7</v>
      </c>
      <c r="H20" s="78">
        <v>34</v>
      </c>
      <c r="I20" s="78">
        <v>15</v>
      </c>
      <c r="J20" s="78">
        <v>18</v>
      </c>
      <c r="K20" s="78">
        <v>35</v>
      </c>
      <c r="L20" s="78">
        <v>162</v>
      </c>
      <c r="M20" s="78">
        <v>0</v>
      </c>
      <c r="N20" s="78">
        <v>410</v>
      </c>
      <c r="O20" s="78">
        <v>0</v>
      </c>
      <c r="P20" s="78">
        <v>0</v>
      </c>
      <c r="Q20" s="78">
        <v>0</v>
      </c>
      <c r="R20" s="78">
        <v>0</v>
      </c>
      <c r="S20" s="78">
        <f t="shared" si="0"/>
        <v>137</v>
      </c>
      <c r="T20" s="78">
        <f t="shared" si="1"/>
        <v>677</v>
      </c>
      <c r="U20" s="78">
        <f t="shared" si="2"/>
        <v>814</v>
      </c>
      <c r="V20" s="1056" t="s">
        <v>303</v>
      </c>
      <c r="W20" s="1056"/>
      <c r="X20" s="606"/>
    </row>
    <row r="21" spans="1:24" ht="18.95" customHeight="1">
      <c r="A21" s="1081" t="s">
        <v>134</v>
      </c>
      <c r="B21" s="1081"/>
      <c r="C21" s="78">
        <v>2</v>
      </c>
      <c r="D21" s="78">
        <v>2</v>
      </c>
      <c r="E21" s="78">
        <v>73</v>
      </c>
      <c r="F21" s="78">
        <v>28</v>
      </c>
      <c r="G21" s="78">
        <v>10</v>
      </c>
      <c r="H21" s="78">
        <v>26</v>
      </c>
      <c r="I21" s="78">
        <v>12</v>
      </c>
      <c r="J21" s="78">
        <v>16</v>
      </c>
      <c r="K21" s="78">
        <v>33</v>
      </c>
      <c r="L21" s="78">
        <v>253</v>
      </c>
      <c r="M21" s="78">
        <v>0</v>
      </c>
      <c r="N21" s="78">
        <v>432</v>
      </c>
      <c r="O21" s="78">
        <v>146</v>
      </c>
      <c r="P21" s="78">
        <v>177</v>
      </c>
      <c r="Q21" s="78">
        <v>0</v>
      </c>
      <c r="R21" s="78">
        <v>0</v>
      </c>
      <c r="S21" s="78">
        <f t="shared" si="0"/>
        <v>276</v>
      </c>
      <c r="T21" s="78">
        <f t="shared" si="1"/>
        <v>934</v>
      </c>
      <c r="U21" s="78">
        <f t="shared" si="2"/>
        <v>1210</v>
      </c>
      <c r="V21" s="1056" t="s">
        <v>304</v>
      </c>
      <c r="W21" s="1056"/>
      <c r="X21" s="606"/>
    </row>
    <row r="22" spans="1:24" ht="18.95" customHeight="1">
      <c r="A22" s="1081" t="s">
        <v>68</v>
      </c>
      <c r="B22" s="1081"/>
      <c r="C22" s="78">
        <v>5</v>
      </c>
      <c r="D22" s="78">
        <v>1</v>
      </c>
      <c r="E22" s="78">
        <v>36</v>
      </c>
      <c r="F22" s="78">
        <v>26</v>
      </c>
      <c r="G22" s="78">
        <v>34</v>
      </c>
      <c r="H22" s="78">
        <v>103</v>
      </c>
      <c r="I22" s="78">
        <v>14</v>
      </c>
      <c r="J22" s="78">
        <v>21</v>
      </c>
      <c r="K22" s="78">
        <v>27</v>
      </c>
      <c r="L22" s="78">
        <v>85</v>
      </c>
      <c r="M22" s="78">
        <v>0</v>
      </c>
      <c r="N22" s="78">
        <v>267</v>
      </c>
      <c r="O22" s="78">
        <v>101</v>
      </c>
      <c r="P22" s="78">
        <v>128</v>
      </c>
      <c r="Q22" s="78">
        <v>0</v>
      </c>
      <c r="R22" s="78">
        <v>0</v>
      </c>
      <c r="S22" s="78">
        <f t="shared" si="0"/>
        <v>217</v>
      </c>
      <c r="T22" s="78">
        <f t="shared" si="1"/>
        <v>631</v>
      </c>
      <c r="U22" s="78">
        <f t="shared" si="2"/>
        <v>848</v>
      </c>
      <c r="V22" s="1056" t="s">
        <v>305</v>
      </c>
      <c r="W22" s="1056"/>
      <c r="X22" s="606"/>
    </row>
    <row r="23" spans="1:24" ht="18.95" customHeight="1">
      <c r="A23" s="1081" t="s">
        <v>69</v>
      </c>
      <c r="B23" s="1081"/>
      <c r="C23" s="78">
        <v>3</v>
      </c>
      <c r="D23" s="78">
        <v>0</v>
      </c>
      <c r="E23" s="78">
        <v>48</v>
      </c>
      <c r="F23" s="78">
        <v>31</v>
      </c>
      <c r="G23" s="78">
        <v>14</v>
      </c>
      <c r="H23" s="78">
        <v>51</v>
      </c>
      <c r="I23" s="78">
        <v>13</v>
      </c>
      <c r="J23" s="78">
        <v>24</v>
      </c>
      <c r="K23" s="78">
        <v>23</v>
      </c>
      <c r="L23" s="78">
        <v>108</v>
      </c>
      <c r="M23" s="78">
        <v>0</v>
      </c>
      <c r="N23" s="78">
        <v>415</v>
      </c>
      <c r="O23" s="78">
        <v>51</v>
      </c>
      <c r="P23" s="78">
        <v>50</v>
      </c>
      <c r="Q23" s="78">
        <v>0</v>
      </c>
      <c r="R23" s="78">
        <v>0</v>
      </c>
      <c r="S23" s="78">
        <f t="shared" si="0"/>
        <v>152</v>
      </c>
      <c r="T23" s="78">
        <f t="shared" si="1"/>
        <v>679</v>
      </c>
      <c r="U23" s="78">
        <f t="shared" si="2"/>
        <v>831</v>
      </c>
      <c r="V23" s="1056" t="s">
        <v>191</v>
      </c>
      <c r="W23" s="1056"/>
      <c r="X23" s="606"/>
    </row>
    <row r="24" spans="1:24" ht="18.95" customHeight="1">
      <c r="A24" s="1081" t="s">
        <v>70</v>
      </c>
      <c r="B24" s="1081"/>
      <c r="C24" s="78">
        <v>4</v>
      </c>
      <c r="D24" s="78">
        <v>8</v>
      </c>
      <c r="E24" s="78">
        <v>63</v>
      </c>
      <c r="F24" s="78">
        <v>20</v>
      </c>
      <c r="G24" s="78">
        <v>14</v>
      </c>
      <c r="H24" s="78">
        <v>51</v>
      </c>
      <c r="I24" s="78">
        <v>30</v>
      </c>
      <c r="J24" s="78">
        <v>46</v>
      </c>
      <c r="K24" s="78">
        <v>24</v>
      </c>
      <c r="L24" s="78">
        <v>103</v>
      </c>
      <c r="M24" s="78">
        <v>0</v>
      </c>
      <c r="N24" s="78">
        <v>689</v>
      </c>
      <c r="O24" s="78">
        <v>90</v>
      </c>
      <c r="P24" s="78">
        <v>106</v>
      </c>
      <c r="Q24" s="78">
        <v>0</v>
      </c>
      <c r="R24" s="78">
        <v>0</v>
      </c>
      <c r="S24" s="78">
        <f t="shared" si="0"/>
        <v>225</v>
      </c>
      <c r="T24" s="78">
        <f t="shared" si="1"/>
        <v>1023</v>
      </c>
      <c r="U24" s="78">
        <f t="shared" si="2"/>
        <v>1248</v>
      </c>
      <c r="V24" s="1056" t="s">
        <v>192</v>
      </c>
      <c r="W24" s="1056"/>
      <c r="X24" s="606"/>
    </row>
    <row r="25" spans="1:24" ht="18.95" customHeight="1">
      <c r="A25" s="1081" t="s">
        <v>71</v>
      </c>
      <c r="B25" s="1081"/>
      <c r="C25" s="78">
        <v>7</v>
      </c>
      <c r="D25" s="78">
        <v>1</v>
      </c>
      <c r="E25" s="78">
        <v>50</v>
      </c>
      <c r="F25" s="78">
        <v>8</v>
      </c>
      <c r="G25" s="78">
        <v>6</v>
      </c>
      <c r="H25" s="78">
        <v>11</v>
      </c>
      <c r="I25" s="78">
        <v>9</v>
      </c>
      <c r="J25" s="78">
        <v>48</v>
      </c>
      <c r="K25" s="78">
        <v>19</v>
      </c>
      <c r="L25" s="78">
        <v>68</v>
      </c>
      <c r="M25" s="78">
        <v>0</v>
      </c>
      <c r="N25" s="78">
        <v>435</v>
      </c>
      <c r="O25" s="78">
        <v>89</v>
      </c>
      <c r="P25" s="78">
        <v>100</v>
      </c>
      <c r="Q25" s="78">
        <v>0</v>
      </c>
      <c r="R25" s="78">
        <v>0</v>
      </c>
      <c r="S25" s="78">
        <f t="shared" si="0"/>
        <v>180</v>
      </c>
      <c r="T25" s="78">
        <f t="shared" si="1"/>
        <v>671</v>
      </c>
      <c r="U25" s="78">
        <f t="shared" si="2"/>
        <v>851</v>
      </c>
      <c r="V25" s="1056" t="s">
        <v>193</v>
      </c>
      <c r="W25" s="1056"/>
      <c r="X25" s="606"/>
    </row>
    <row r="26" spans="1:24" ht="18.95" customHeight="1" thickBot="1">
      <c r="A26" s="1202" t="s">
        <v>72</v>
      </c>
      <c r="B26" s="1202"/>
      <c r="C26" s="362">
        <v>1</v>
      </c>
      <c r="D26" s="362">
        <v>2</v>
      </c>
      <c r="E26" s="362">
        <v>60</v>
      </c>
      <c r="F26" s="362">
        <v>32</v>
      </c>
      <c r="G26" s="362">
        <v>11</v>
      </c>
      <c r="H26" s="362">
        <v>74</v>
      </c>
      <c r="I26" s="362">
        <v>17</v>
      </c>
      <c r="J26" s="362">
        <v>80</v>
      </c>
      <c r="K26" s="362">
        <v>29</v>
      </c>
      <c r="L26" s="362">
        <v>233</v>
      </c>
      <c r="M26" s="362">
        <v>0</v>
      </c>
      <c r="N26" s="362">
        <v>625</v>
      </c>
      <c r="O26" s="362">
        <v>18</v>
      </c>
      <c r="P26" s="362">
        <v>19</v>
      </c>
      <c r="Q26" s="362">
        <v>0</v>
      </c>
      <c r="R26" s="362">
        <v>0</v>
      </c>
      <c r="S26" s="362">
        <f t="shared" si="0"/>
        <v>136</v>
      </c>
      <c r="T26" s="362">
        <f t="shared" si="1"/>
        <v>1065</v>
      </c>
      <c r="U26" s="362">
        <f t="shared" si="2"/>
        <v>1201</v>
      </c>
      <c r="V26" s="1185" t="s">
        <v>361</v>
      </c>
      <c r="W26" s="1185"/>
      <c r="X26" s="606"/>
    </row>
    <row r="27" spans="1:24" ht="18.95" customHeight="1" thickBot="1">
      <c r="A27" s="1201" t="s">
        <v>32</v>
      </c>
      <c r="B27" s="1201"/>
      <c r="C27" s="364">
        <f>SUM(C7:C26)</f>
        <v>70</v>
      </c>
      <c r="D27" s="364">
        <f t="shared" ref="D27:U27" si="3">SUM(D7:D26)</f>
        <v>89</v>
      </c>
      <c r="E27" s="364">
        <f t="shared" si="3"/>
        <v>977</v>
      </c>
      <c r="F27" s="364">
        <f t="shared" si="3"/>
        <v>669</v>
      </c>
      <c r="G27" s="364">
        <f t="shared" si="3"/>
        <v>168</v>
      </c>
      <c r="H27" s="364">
        <f t="shared" si="3"/>
        <v>883</v>
      </c>
      <c r="I27" s="364">
        <f t="shared" si="3"/>
        <v>315</v>
      </c>
      <c r="J27" s="364">
        <f t="shared" si="3"/>
        <v>1087</v>
      </c>
      <c r="K27" s="364">
        <f t="shared" si="3"/>
        <v>562</v>
      </c>
      <c r="L27" s="364">
        <f t="shared" si="3"/>
        <v>3111</v>
      </c>
      <c r="M27" s="364">
        <f t="shared" si="3"/>
        <v>0</v>
      </c>
      <c r="N27" s="364">
        <f t="shared" si="3"/>
        <v>8296</v>
      </c>
      <c r="O27" s="364">
        <f t="shared" si="3"/>
        <v>2066</v>
      </c>
      <c r="P27" s="364">
        <f t="shared" si="3"/>
        <v>2613</v>
      </c>
      <c r="Q27" s="364">
        <f t="shared" si="3"/>
        <v>42</v>
      </c>
      <c r="R27" s="364">
        <f t="shared" si="3"/>
        <v>169</v>
      </c>
      <c r="S27" s="364">
        <f t="shared" si="3"/>
        <v>4200</v>
      </c>
      <c r="T27" s="364">
        <f t="shared" si="3"/>
        <v>16917</v>
      </c>
      <c r="U27" s="364">
        <f t="shared" si="3"/>
        <v>21117</v>
      </c>
      <c r="V27" s="1187" t="s">
        <v>175</v>
      </c>
      <c r="W27" s="1187"/>
      <c r="X27" s="606"/>
    </row>
    <row r="28" spans="1:24" ht="18.95" customHeight="1" thickTop="1">
      <c r="V28" s="606"/>
      <c r="W28" s="606"/>
      <c r="X28" s="606"/>
    </row>
    <row r="29" spans="1:24" ht="18.95" customHeight="1"/>
    <row r="30" spans="1:24" ht="18.95" customHeight="1"/>
    <row r="31" spans="1:24" ht="18.95" customHeight="1">
      <c r="H31" s="146" t="s">
        <v>1372</v>
      </c>
    </row>
    <row r="32" spans="1:24" ht="18.95" customHeight="1">
      <c r="I32" s="146" t="s">
        <v>256</v>
      </c>
    </row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115" spans="3:9">
      <c r="C115" s="202"/>
      <c r="D115" s="202"/>
      <c r="E115" s="202"/>
      <c r="F115" s="202"/>
      <c r="G115" s="202"/>
      <c r="H115" s="202"/>
      <c r="I115" s="202"/>
    </row>
    <row r="116" spans="3:9">
      <c r="C116" s="202"/>
      <c r="D116" s="202"/>
      <c r="E116" s="202"/>
      <c r="F116" s="202"/>
      <c r="G116" s="202"/>
      <c r="H116" s="202"/>
      <c r="I116" s="202"/>
    </row>
    <row r="117" spans="3:9">
      <c r="C117" s="202"/>
      <c r="D117" s="202"/>
      <c r="E117" s="202"/>
      <c r="F117" s="202"/>
      <c r="G117" s="202"/>
      <c r="H117" s="202"/>
      <c r="I117" s="202"/>
    </row>
    <row r="118" spans="3:9">
      <c r="C118" s="202"/>
      <c r="D118" s="202"/>
      <c r="E118" s="202"/>
      <c r="F118" s="202"/>
      <c r="G118" s="202"/>
      <c r="H118" s="202"/>
      <c r="I118" s="202"/>
    </row>
  </sheetData>
  <protectedRanges>
    <protectedRange sqref="C17:H17" name="نطاق1"/>
  </protectedRanges>
  <mergeCells count="57">
    <mergeCell ref="J2:R2"/>
    <mergeCell ref="V7:W7"/>
    <mergeCell ref="A23:B23"/>
    <mergeCell ref="V23:W23"/>
    <mergeCell ref="A27:B27"/>
    <mergeCell ref="V27:W27"/>
    <mergeCell ref="A24:B24"/>
    <mergeCell ref="V24:W24"/>
    <mergeCell ref="A25:B25"/>
    <mergeCell ref="V25:W25"/>
    <mergeCell ref="A26:B26"/>
    <mergeCell ref="V26:W26"/>
    <mergeCell ref="A20:B20"/>
    <mergeCell ref="V20:W20"/>
    <mergeCell ref="A21:B21"/>
    <mergeCell ref="V21:W21"/>
    <mergeCell ref="A22:B22"/>
    <mergeCell ref="V22:W22"/>
    <mergeCell ref="A17:B17"/>
    <mergeCell ref="V17:W17"/>
    <mergeCell ref="A18:B18"/>
    <mergeCell ref="V18:W18"/>
    <mergeCell ref="A19:B19"/>
    <mergeCell ref="V19:W19"/>
    <mergeCell ref="O3:P3"/>
    <mergeCell ref="V8:W8"/>
    <mergeCell ref="A10:B10"/>
    <mergeCell ref="V10:W10"/>
    <mergeCell ref="A11:A16"/>
    <mergeCell ref="W11:W16"/>
    <mergeCell ref="A9:B9"/>
    <mergeCell ref="V9:W9"/>
    <mergeCell ref="A8:B8"/>
    <mergeCell ref="Q4:R4"/>
    <mergeCell ref="Q3:R3"/>
    <mergeCell ref="A7:B7"/>
    <mergeCell ref="F1:G1"/>
    <mergeCell ref="C4:D4"/>
    <mergeCell ref="E4:F4"/>
    <mergeCell ref="G4:H4"/>
    <mergeCell ref="G3:H3"/>
    <mergeCell ref="U1:W1"/>
    <mergeCell ref="A2:B6"/>
    <mergeCell ref="C2:I2"/>
    <mergeCell ref="S2:U3"/>
    <mergeCell ref="V2:W6"/>
    <mergeCell ref="C3:D3"/>
    <mergeCell ref="E3:F3"/>
    <mergeCell ref="M4:N4"/>
    <mergeCell ref="O4:P4"/>
    <mergeCell ref="S4:U4"/>
    <mergeCell ref="I4:J4"/>
    <mergeCell ref="K4:L4"/>
    <mergeCell ref="I3:J3"/>
    <mergeCell ref="K3:L3"/>
    <mergeCell ref="M3:N3"/>
    <mergeCell ref="A1:C1"/>
  </mergeCells>
  <printOptions horizontalCentered="1"/>
  <pageMargins left="0.5" right="0.5" top="1" bottom="1" header="1" footer="1"/>
  <pageSetup paperSize="9" scale="75" firstPageNumber="60" orientation="landscape" useFirstPageNumber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2060"/>
  </sheetPr>
  <dimension ref="A1:Y30"/>
  <sheetViews>
    <sheetView rightToLeft="1" view="pageBreakPreview" zoomScale="75" zoomScaleSheetLayoutView="75" workbookViewId="0">
      <selection activeCell="A2" sqref="A2:B5"/>
    </sheetView>
  </sheetViews>
  <sheetFormatPr defaultRowHeight="12.75"/>
  <cols>
    <col min="1" max="1" width="4" style="220" customWidth="1"/>
    <col min="2" max="2" width="12" style="220" customWidth="1"/>
    <col min="3" max="11" width="14.140625" style="220" customWidth="1"/>
    <col min="12" max="12" width="16.7109375" style="220" customWidth="1"/>
    <col min="13" max="13" width="5" style="220" customWidth="1"/>
    <col min="14" max="16384" width="9.140625" style="220"/>
  </cols>
  <sheetData>
    <row r="1" spans="1:25" ht="37.5" customHeight="1" thickBot="1">
      <c r="A1" s="1070" t="s">
        <v>1071</v>
      </c>
      <c r="B1" s="1070"/>
      <c r="C1" s="1070"/>
      <c r="D1" s="1070"/>
      <c r="E1" s="1070"/>
      <c r="F1" s="1070"/>
      <c r="G1" s="1070"/>
      <c r="H1" s="1070"/>
      <c r="I1" s="1070"/>
      <c r="J1" s="218"/>
      <c r="K1" s="218"/>
      <c r="L1" s="1140" t="s">
        <v>1070</v>
      </c>
      <c r="M1" s="1140"/>
      <c r="N1" s="218"/>
      <c r="O1" s="218"/>
      <c r="P1" s="218"/>
      <c r="Q1" s="218"/>
      <c r="R1" s="218"/>
      <c r="S1" s="218"/>
      <c r="T1" s="218"/>
      <c r="U1" s="219"/>
      <c r="V1" s="1205" t="s">
        <v>256</v>
      </c>
      <c r="W1" s="1205"/>
      <c r="X1" s="1205"/>
      <c r="Y1" s="1205"/>
    </row>
    <row r="2" spans="1:25" ht="19.5" customHeight="1" thickTop="1">
      <c r="A2" s="1072" t="s">
        <v>40</v>
      </c>
      <c r="B2" s="1072"/>
      <c r="C2" s="1072" t="s">
        <v>469</v>
      </c>
      <c r="D2" s="1072"/>
      <c r="E2" s="1072"/>
      <c r="F2" s="1072" t="s">
        <v>471</v>
      </c>
      <c r="G2" s="1072"/>
      <c r="H2" s="1072"/>
      <c r="I2" s="1072" t="s">
        <v>763</v>
      </c>
      <c r="J2" s="1072"/>
      <c r="K2" s="1072"/>
      <c r="L2" s="1074" t="s">
        <v>174</v>
      </c>
      <c r="M2" s="1074"/>
    </row>
    <row r="3" spans="1:25" ht="23.25" customHeight="1">
      <c r="A3" s="1092"/>
      <c r="B3" s="1092"/>
      <c r="C3" s="1096" t="s">
        <v>762</v>
      </c>
      <c r="D3" s="1096"/>
      <c r="E3" s="1096"/>
      <c r="F3" s="1206" t="s">
        <v>472</v>
      </c>
      <c r="G3" s="1206"/>
      <c r="H3" s="1206"/>
      <c r="I3" s="1206" t="s">
        <v>175</v>
      </c>
      <c r="J3" s="1206"/>
      <c r="K3" s="1206"/>
      <c r="L3" s="1096"/>
      <c r="M3" s="1096"/>
    </row>
    <row r="4" spans="1:25" ht="19.5" customHeight="1">
      <c r="A4" s="1092"/>
      <c r="B4" s="1092"/>
      <c r="C4" s="786" t="s">
        <v>102</v>
      </c>
      <c r="D4" s="786" t="s">
        <v>103</v>
      </c>
      <c r="E4" s="786" t="s">
        <v>35</v>
      </c>
      <c r="F4" s="786" t="s">
        <v>102</v>
      </c>
      <c r="G4" s="786" t="s">
        <v>103</v>
      </c>
      <c r="H4" s="786" t="s">
        <v>35</v>
      </c>
      <c r="I4" s="786" t="s">
        <v>102</v>
      </c>
      <c r="J4" s="786" t="s">
        <v>103</v>
      </c>
      <c r="K4" s="786" t="s">
        <v>35</v>
      </c>
      <c r="L4" s="1096"/>
      <c r="M4" s="1096"/>
    </row>
    <row r="5" spans="1:25" ht="22.5" customHeight="1" thickBot="1">
      <c r="A5" s="1092"/>
      <c r="B5" s="1092"/>
      <c r="C5" s="945" t="s">
        <v>352</v>
      </c>
      <c r="D5" s="945" t="s">
        <v>353</v>
      </c>
      <c r="E5" s="945" t="s">
        <v>175</v>
      </c>
      <c r="F5" s="945" t="s">
        <v>352</v>
      </c>
      <c r="G5" s="945" t="s">
        <v>353</v>
      </c>
      <c r="H5" s="945" t="s">
        <v>175</v>
      </c>
      <c r="I5" s="945" t="s">
        <v>352</v>
      </c>
      <c r="J5" s="945" t="s">
        <v>353</v>
      </c>
      <c r="K5" s="945" t="s">
        <v>175</v>
      </c>
      <c r="L5" s="1096"/>
      <c r="M5" s="1096"/>
    </row>
    <row r="6" spans="1:25" ht="20.25" customHeight="1">
      <c r="A6" s="1137" t="s">
        <v>52</v>
      </c>
      <c r="B6" s="1137"/>
      <c r="C6" s="610">
        <v>6974</v>
      </c>
      <c r="D6" s="610">
        <v>8292</v>
      </c>
      <c r="E6" s="610">
        <v>15266</v>
      </c>
      <c r="F6" s="610">
        <v>159</v>
      </c>
      <c r="G6" s="610">
        <v>723</v>
      </c>
      <c r="H6" s="610">
        <v>882</v>
      </c>
      <c r="I6" s="611">
        <f>SUM(C6,F6)</f>
        <v>7133</v>
      </c>
      <c r="J6" s="611">
        <f t="shared" ref="J6:K6" si="0">SUM(D6,G6)</f>
        <v>9015</v>
      </c>
      <c r="K6" s="611">
        <f t="shared" si="0"/>
        <v>16148</v>
      </c>
      <c r="L6" s="1058" t="s">
        <v>671</v>
      </c>
      <c r="M6" s="1058"/>
    </row>
    <row r="7" spans="1:25" ht="20.25" customHeight="1">
      <c r="A7" s="1081" t="s">
        <v>53</v>
      </c>
      <c r="B7" s="1081"/>
      <c r="C7" s="593">
        <v>4713</v>
      </c>
      <c r="D7" s="593">
        <v>7812</v>
      </c>
      <c r="E7" s="593">
        <v>12525</v>
      </c>
      <c r="F7" s="593">
        <v>932</v>
      </c>
      <c r="G7" s="593">
        <v>1042</v>
      </c>
      <c r="H7" s="593">
        <v>1974</v>
      </c>
      <c r="I7" s="157">
        <f t="shared" ref="I7:I25" si="1">SUM(C7,F7)</f>
        <v>5645</v>
      </c>
      <c r="J7" s="157">
        <f t="shared" ref="J7:J25" si="2">SUM(D7,G7)</f>
        <v>8854</v>
      </c>
      <c r="K7" s="157">
        <f t="shared" ref="K7:K25" si="3">SUM(E7,H7)</f>
        <v>14499</v>
      </c>
      <c r="L7" s="1059" t="s">
        <v>302</v>
      </c>
      <c r="M7" s="1059"/>
    </row>
    <row r="8" spans="1:25" ht="20.25" customHeight="1">
      <c r="A8" s="1081" t="s">
        <v>54</v>
      </c>
      <c r="B8" s="1081"/>
      <c r="C8" s="593">
        <v>3646</v>
      </c>
      <c r="D8" s="593">
        <v>6449</v>
      </c>
      <c r="E8" s="593">
        <v>10095</v>
      </c>
      <c r="F8" s="593">
        <v>123</v>
      </c>
      <c r="G8" s="593">
        <v>459</v>
      </c>
      <c r="H8" s="593">
        <v>582</v>
      </c>
      <c r="I8" s="157">
        <f t="shared" si="1"/>
        <v>3769</v>
      </c>
      <c r="J8" s="157">
        <f t="shared" si="2"/>
        <v>6908</v>
      </c>
      <c r="K8" s="157">
        <f t="shared" si="3"/>
        <v>10677</v>
      </c>
      <c r="L8" s="1056" t="s">
        <v>184</v>
      </c>
      <c r="M8" s="1056"/>
    </row>
    <row r="9" spans="1:25" ht="20.25" customHeight="1">
      <c r="A9" s="1081" t="s">
        <v>55</v>
      </c>
      <c r="B9" s="1081"/>
      <c r="C9" s="593">
        <v>6538</v>
      </c>
      <c r="D9" s="593">
        <v>11181</v>
      </c>
      <c r="E9" s="593">
        <v>17719</v>
      </c>
      <c r="F9" s="593">
        <v>108</v>
      </c>
      <c r="G9" s="593">
        <v>787</v>
      </c>
      <c r="H9" s="593">
        <v>895</v>
      </c>
      <c r="I9" s="157">
        <f t="shared" si="1"/>
        <v>6646</v>
      </c>
      <c r="J9" s="157">
        <f t="shared" si="2"/>
        <v>11968</v>
      </c>
      <c r="K9" s="157">
        <f t="shared" si="3"/>
        <v>18614</v>
      </c>
      <c r="L9" s="1056" t="s">
        <v>185</v>
      </c>
      <c r="M9" s="1056"/>
    </row>
    <row r="10" spans="1:25" ht="20.25" customHeight="1">
      <c r="A10" s="1086" t="s">
        <v>299</v>
      </c>
      <c r="B10" s="508" t="s">
        <v>282</v>
      </c>
      <c r="C10" s="593">
        <v>1922</v>
      </c>
      <c r="D10" s="593">
        <v>9667</v>
      </c>
      <c r="E10" s="593">
        <v>11589</v>
      </c>
      <c r="F10" s="593">
        <v>129</v>
      </c>
      <c r="G10" s="593">
        <v>938</v>
      </c>
      <c r="H10" s="593">
        <v>1067</v>
      </c>
      <c r="I10" s="157">
        <f t="shared" si="1"/>
        <v>2051</v>
      </c>
      <c r="J10" s="157">
        <f t="shared" si="2"/>
        <v>10605</v>
      </c>
      <c r="K10" s="157">
        <f t="shared" si="3"/>
        <v>12656</v>
      </c>
      <c r="L10" s="528" t="s">
        <v>306</v>
      </c>
      <c r="M10" s="1061" t="s">
        <v>173</v>
      </c>
    </row>
    <row r="11" spans="1:25" ht="20.25" customHeight="1">
      <c r="A11" s="1086"/>
      <c r="B11" s="508" t="s">
        <v>283</v>
      </c>
      <c r="C11" s="593">
        <v>3013</v>
      </c>
      <c r="D11" s="593">
        <v>11650</v>
      </c>
      <c r="E11" s="593">
        <v>14663</v>
      </c>
      <c r="F11" s="593">
        <v>76</v>
      </c>
      <c r="G11" s="593">
        <v>933</v>
      </c>
      <c r="H11" s="593">
        <v>1009</v>
      </c>
      <c r="I11" s="157">
        <f t="shared" si="1"/>
        <v>3089</v>
      </c>
      <c r="J11" s="157">
        <f t="shared" si="2"/>
        <v>12583</v>
      </c>
      <c r="K11" s="157">
        <f t="shared" si="3"/>
        <v>15672</v>
      </c>
      <c r="L11" s="528" t="s">
        <v>307</v>
      </c>
      <c r="M11" s="1061"/>
    </row>
    <row r="12" spans="1:25" ht="20.25" customHeight="1">
      <c r="A12" s="1086"/>
      <c r="B12" s="508" t="s">
        <v>284</v>
      </c>
      <c r="C12" s="593">
        <v>2430</v>
      </c>
      <c r="D12" s="593">
        <v>5099</v>
      </c>
      <c r="E12" s="593">
        <v>7529</v>
      </c>
      <c r="F12" s="593">
        <v>162</v>
      </c>
      <c r="G12" s="593">
        <v>605</v>
      </c>
      <c r="H12" s="593">
        <v>767</v>
      </c>
      <c r="I12" s="157">
        <f t="shared" si="1"/>
        <v>2592</v>
      </c>
      <c r="J12" s="157">
        <f t="shared" si="2"/>
        <v>5704</v>
      </c>
      <c r="K12" s="157">
        <f t="shared" si="3"/>
        <v>8296</v>
      </c>
      <c r="L12" s="528" t="s">
        <v>308</v>
      </c>
      <c r="M12" s="1061"/>
    </row>
    <row r="13" spans="1:25" ht="20.25" customHeight="1">
      <c r="A13" s="1086"/>
      <c r="B13" s="508" t="s">
        <v>279</v>
      </c>
      <c r="C13" s="593">
        <v>2016</v>
      </c>
      <c r="D13" s="593">
        <v>7946</v>
      </c>
      <c r="E13" s="593">
        <v>9962</v>
      </c>
      <c r="F13" s="593">
        <v>98</v>
      </c>
      <c r="G13" s="593">
        <v>731</v>
      </c>
      <c r="H13" s="593">
        <v>829</v>
      </c>
      <c r="I13" s="157">
        <f t="shared" si="1"/>
        <v>2114</v>
      </c>
      <c r="J13" s="157">
        <f t="shared" si="2"/>
        <v>8677</v>
      </c>
      <c r="K13" s="157">
        <f t="shared" si="3"/>
        <v>10791</v>
      </c>
      <c r="L13" s="528" t="s">
        <v>309</v>
      </c>
      <c r="M13" s="1061"/>
    </row>
    <row r="14" spans="1:25" ht="20.25" customHeight="1">
      <c r="A14" s="1086"/>
      <c r="B14" s="508" t="s">
        <v>280</v>
      </c>
      <c r="C14" s="593">
        <v>2803</v>
      </c>
      <c r="D14" s="593">
        <v>11172</v>
      </c>
      <c r="E14" s="593">
        <v>13975</v>
      </c>
      <c r="F14" s="593">
        <v>113</v>
      </c>
      <c r="G14" s="593">
        <v>1027</v>
      </c>
      <c r="H14" s="593">
        <v>1140</v>
      </c>
      <c r="I14" s="157">
        <f t="shared" si="1"/>
        <v>2916</v>
      </c>
      <c r="J14" s="157">
        <f t="shared" si="2"/>
        <v>12199</v>
      </c>
      <c r="K14" s="157">
        <f t="shared" si="3"/>
        <v>15115</v>
      </c>
      <c r="L14" s="528" t="s">
        <v>310</v>
      </c>
      <c r="M14" s="1061"/>
    </row>
    <row r="15" spans="1:25" ht="20.25" customHeight="1">
      <c r="A15" s="1086"/>
      <c r="B15" s="508" t="s">
        <v>281</v>
      </c>
      <c r="C15" s="593">
        <v>2381</v>
      </c>
      <c r="D15" s="593">
        <v>6466</v>
      </c>
      <c r="E15" s="593">
        <v>8847</v>
      </c>
      <c r="F15" s="593">
        <v>143</v>
      </c>
      <c r="G15" s="593">
        <v>657</v>
      </c>
      <c r="H15" s="593">
        <v>800</v>
      </c>
      <c r="I15" s="157">
        <f t="shared" si="1"/>
        <v>2524</v>
      </c>
      <c r="J15" s="157">
        <f t="shared" si="2"/>
        <v>7123</v>
      </c>
      <c r="K15" s="157">
        <f t="shared" si="3"/>
        <v>9647</v>
      </c>
      <c r="L15" s="528" t="s">
        <v>311</v>
      </c>
      <c r="M15" s="1061"/>
    </row>
    <row r="16" spans="1:25" ht="20.25" customHeight="1">
      <c r="A16" s="1081" t="s">
        <v>63</v>
      </c>
      <c r="B16" s="1081"/>
      <c r="C16" s="593">
        <v>7162</v>
      </c>
      <c r="D16" s="593">
        <v>8979</v>
      </c>
      <c r="E16" s="593">
        <v>16141</v>
      </c>
      <c r="F16" s="593">
        <v>533</v>
      </c>
      <c r="G16" s="593">
        <v>1784</v>
      </c>
      <c r="H16" s="593">
        <v>2317</v>
      </c>
      <c r="I16" s="157">
        <f t="shared" si="1"/>
        <v>7695</v>
      </c>
      <c r="J16" s="157">
        <f t="shared" si="2"/>
        <v>10763</v>
      </c>
      <c r="K16" s="157">
        <f t="shared" si="3"/>
        <v>18458</v>
      </c>
      <c r="L16" s="1056" t="s">
        <v>297</v>
      </c>
      <c r="M16" s="1056"/>
    </row>
    <row r="17" spans="1:17" ht="20.25" customHeight="1">
      <c r="A17" s="1081" t="s">
        <v>64</v>
      </c>
      <c r="B17" s="1081"/>
      <c r="C17" s="593">
        <v>6056</v>
      </c>
      <c r="D17" s="593">
        <v>11481</v>
      </c>
      <c r="E17" s="593">
        <v>17537</v>
      </c>
      <c r="F17" s="593">
        <v>182</v>
      </c>
      <c r="G17" s="593">
        <v>949</v>
      </c>
      <c r="H17" s="593">
        <v>1131</v>
      </c>
      <c r="I17" s="157">
        <f t="shared" si="1"/>
        <v>6238</v>
      </c>
      <c r="J17" s="157">
        <f t="shared" si="2"/>
        <v>12430</v>
      </c>
      <c r="K17" s="157">
        <f t="shared" si="3"/>
        <v>18668</v>
      </c>
      <c r="L17" s="1056" t="s">
        <v>186</v>
      </c>
      <c r="M17" s="1056"/>
    </row>
    <row r="18" spans="1:17" ht="20.25" customHeight="1">
      <c r="A18" s="1081" t="s">
        <v>65</v>
      </c>
      <c r="B18" s="1081"/>
      <c r="C18" s="593">
        <v>4266</v>
      </c>
      <c r="D18" s="593">
        <v>8404</v>
      </c>
      <c r="E18" s="593">
        <v>12670</v>
      </c>
      <c r="F18" s="593">
        <v>119</v>
      </c>
      <c r="G18" s="593">
        <v>602</v>
      </c>
      <c r="H18" s="593">
        <v>721</v>
      </c>
      <c r="I18" s="157">
        <f t="shared" si="1"/>
        <v>4385</v>
      </c>
      <c r="J18" s="157">
        <f t="shared" si="2"/>
        <v>9006</v>
      </c>
      <c r="K18" s="157">
        <f t="shared" si="3"/>
        <v>13391</v>
      </c>
      <c r="L18" s="1056" t="s">
        <v>187</v>
      </c>
      <c r="M18" s="1056"/>
    </row>
    <row r="19" spans="1:17" ht="20.25" customHeight="1">
      <c r="A19" s="1081" t="s">
        <v>66</v>
      </c>
      <c r="B19" s="1081"/>
      <c r="C19" s="593">
        <v>4566</v>
      </c>
      <c r="D19" s="593">
        <v>8994</v>
      </c>
      <c r="E19" s="593">
        <v>13560</v>
      </c>
      <c r="F19" s="593">
        <v>137</v>
      </c>
      <c r="G19" s="593">
        <v>677</v>
      </c>
      <c r="H19" s="593">
        <v>814</v>
      </c>
      <c r="I19" s="157">
        <f t="shared" si="1"/>
        <v>4703</v>
      </c>
      <c r="J19" s="157">
        <f t="shared" si="2"/>
        <v>9671</v>
      </c>
      <c r="K19" s="157">
        <f t="shared" si="3"/>
        <v>14374</v>
      </c>
      <c r="L19" s="1056" t="s">
        <v>303</v>
      </c>
      <c r="M19" s="1056"/>
    </row>
    <row r="20" spans="1:17" ht="20.25" customHeight="1">
      <c r="A20" s="1081" t="s">
        <v>134</v>
      </c>
      <c r="B20" s="1081"/>
      <c r="C20" s="593">
        <v>4978</v>
      </c>
      <c r="D20" s="593">
        <v>7791</v>
      </c>
      <c r="E20" s="593">
        <v>12769</v>
      </c>
      <c r="F20" s="593">
        <v>276</v>
      </c>
      <c r="G20" s="593">
        <v>934</v>
      </c>
      <c r="H20" s="593">
        <v>1210</v>
      </c>
      <c r="I20" s="157">
        <f t="shared" si="1"/>
        <v>5254</v>
      </c>
      <c r="J20" s="157">
        <f t="shared" si="2"/>
        <v>8725</v>
      </c>
      <c r="K20" s="157">
        <f t="shared" si="3"/>
        <v>13979</v>
      </c>
      <c r="L20" s="1056" t="s">
        <v>304</v>
      </c>
      <c r="M20" s="1056"/>
      <c r="Q20" s="220" t="s">
        <v>1372</v>
      </c>
    </row>
    <row r="21" spans="1:17" ht="20.25" customHeight="1">
      <c r="A21" s="1081" t="s">
        <v>68</v>
      </c>
      <c r="B21" s="1081"/>
      <c r="C21" s="593">
        <v>2581</v>
      </c>
      <c r="D21" s="593">
        <v>4248</v>
      </c>
      <c r="E21" s="593">
        <v>6829</v>
      </c>
      <c r="F21" s="593">
        <v>217</v>
      </c>
      <c r="G21" s="593">
        <v>631</v>
      </c>
      <c r="H21" s="593">
        <v>848</v>
      </c>
      <c r="I21" s="157">
        <f t="shared" si="1"/>
        <v>2798</v>
      </c>
      <c r="J21" s="157">
        <f t="shared" si="2"/>
        <v>4879</v>
      </c>
      <c r="K21" s="157">
        <f t="shared" si="3"/>
        <v>7677</v>
      </c>
      <c r="L21" s="1056" t="s">
        <v>305</v>
      </c>
      <c r="M21" s="1056"/>
    </row>
    <row r="22" spans="1:17" ht="20.25" customHeight="1">
      <c r="A22" s="1081" t="s">
        <v>69</v>
      </c>
      <c r="B22" s="1081"/>
      <c r="C22" s="593">
        <v>5674</v>
      </c>
      <c r="D22" s="593">
        <v>8215</v>
      </c>
      <c r="E22" s="593">
        <v>13889</v>
      </c>
      <c r="F22" s="593">
        <v>152</v>
      </c>
      <c r="G22" s="593">
        <v>679</v>
      </c>
      <c r="H22" s="593">
        <v>831</v>
      </c>
      <c r="I22" s="157">
        <f t="shared" si="1"/>
        <v>5826</v>
      </c>
      <c r="J22" s="157">
        <f t="shared" si="2"/>
        <v>8894</v>
      </c>
      <c r="K22" s="157">
        <f t="shared" si="3"/>
        <v>14720</v>
      </c>
      <c r="L22" s="1056" t="s">
        <v>191</v>
      </c>
      <c r="M22" s="1056"/>
    </row>
    <row r="23" spans="1:17" ht="20.25" customHeight="1">
      <c r="A23" s="1081" t="s">
        <v>70</v>
      </c>
      <c r="B23" s="1081"/>
      <c r="C23" s="593">
        <v>9438</v>
      </c>
      <c r="D23" s="593">
        <v>12027</v>
      </c>
      <c r="E23" s="593">
        <v>21465</v>
      </c>
      <c r="F23" s="593">
        <v>225</v>
      </c>
      <c r="G23" s="593">
        <v>1023</v>
      </c>
      <c r="H23" s="593">
        <v>1248</v>
      </c>
      <c r="I23" s="157">
        <f t="shared" si="1"/>
        <v>9663</v>
      </c>
      <c r="J23" s="157">
        <f t="shared" si="2"/>
        <v>13050</v>
      </c>
      <c r="K23" s="157">
        <f t="shared" si="3"/>
        <v>22713</v>
      </c>
      <c r="L23" s="1056" t="s">
        <v>192</v>
      </c>
      <c r="M23" s="1056"/>
    </row>
    <row r="24" spans="1:17" ht="20.25" customHeight="1">
      <c r="A24" s="1081" t="s">
        <v>71</v>
      </c>
      <c r="B24" s="1081"/>
      <c r="C24" s="593">
        <v>4958</v>
      </c>
      <c r="D24" s="593">
        <v>6746</v>
      </c>
      <c r="E24" s="593">
        <v>11704</v>
      </c>
      <c r="F24" s="593">
        <v>180</v>
      </c>
      <c r="G24" s="593">
        <v>671</v>
      </c>
      <c r="H24" s="593">
        <v>851</v>
      </c>
      <c r="I24" s="157">
        <f t="shared" si="1"/>
        <v>5138</v>
      </c>
      <c r="J24" s="157">
        <f t="shared" si="2"/>
        <v>7417</v>
      </c>
      <c r="K24" s="157">
        <f t="shared" si="3"/>
        <v>12555</v>
      </c>
      <c r="L24" s="1056" t="s">
        <v>193</v>
      </c>
      <c r="M24" s="1056"/>
    </row>
    <row r="25" spans="1:17" ht="20.25" customHeight="1" thickBot="1">
      <c r="A25" s="1202" t="s">
        <v>72</v>
      </c>
      <c r="B25" s="1202"/>
      <c r="C25" s="612">
        <v>5382</v>
      </c>
      <c r="D25" s="612">
        <v>15431</v>
      </c>
      <c r="E25" s="612">
        <v>20813</v>
      </c>
      <c r="F25" s="612">
        <v>136</v>
      </c>
      <c r="G25" s="612">
        <v>1065</v>
      </c>
      <c r="H25" s="612">
        <v>1201</v>
      </c>
      <c r="I25" s="613">
        <f t="shared" si="1"/>
        <v>5518</v>
      </c>
      <c r="J25" s="613">
        <f t="shared" si="2"/>
        <v>16496</v>
      </c>
      <c r="K25" s="613">
        <f t="shared" si="3"/>
        <v>22014</v>
      </c>
      <c r="L25" s="1185" t="s">
        <v>361</v>
      </c>
      <c r="M25" s="1185"/>
    </row>
    <row r="26" spans="1:17" ht="20.25" customHeight="1" thickBot="1">
      <c r="A26" s="1201" t="s">
        <v>32</v>
      </c>
      <c r="B26" s="1201"/>
      <c r="C26" s="609">
        <f>SUM(C6:C25)</f>
        <v>91497</v>
      </c>
      <c r="D26" s="609">
        <f t="shared" ref="D26:K26" si="4">SUM(D6:D25)</f>
        <v>178050</v>
      </c>
      <c r="E26" s="609">
        <f t="shared" si="4"/>
        <v>269547</v>
      </c>
      <c r="F26" s="609">
        <f t="shared" si="4"/>
        <v>4200</v>
      </c>
      <c r="G26" s="609">
        <f t="shared" si="4"/>
        <v>16917</v>
      </c>
      <c r="H26" s="609">
        <f t="shared" si="4"/>
        <v>21117</v>
      </c>
      <c r="I26" s="609">
        <f t="shared" si="4"/>
        <v>95697</v>
      </c>
      <c r="J26" s="609">
        <f t="shared" si="4"/>
        <v>194967</v>
      </c>
      <c r="K26" s="609">
        <f t="shared" si="4"/>
        <v>290664</v>
      </c>
      <c r="L26" s="1187" t="s">
        <v>175</v>
      </c>
      <c r="M26" s="1187"/>
    </row>
    <row r="27" spans="1:17" ht="13.5" thickTop="1">
      <c r="C27" s="608"/>
      <c r="D27" s="608"/>
      <c r="E27" s="608"/>
      <c r="F27" s="608"/>
      <c r="G27" s="608"/>
      <c r="H27" s="608"/>
      <c r="I27" s="608"/>
      <c r="J27" s="608"/>
      <c r="K27" s="608"/>
      <c r="L27" s="607"/>
      <c r="M27" s="607"/>
    </row>
    <row r="28" spans="1:17">
      <c r="C28" s="608"/>
      <c r="D28" s="608"/>
      <c r="E28" s="608"/>
      <c r="F28" s="608"/>
      <c r="G28" s="608"/>
      <c r="H28" s="608"/>
      <c r="I28" s="608"/>
      <c r="J28" s="608"/>
      <c r="K28" s="608"/>
      <c r="L28" s="607"/>
      <c r="M28" s="607"/>
    </row>
    <row r="29" spans="1:17">
      <c r="C29" s="608"/>
      <c r="D29" s="608"/>
      <c r="E29" s="608"/>
      <c r="F29" s="608"/>
      <c r="G29" s="608"/>
      <c r="H29" s="608"/>
      <c r="I29" s="608"/>
      <c r="J29" s="608"/>
      <c r="K29" s="608"/>
    </row>
    <row r="30" spans="1:17">
      <c r="C30" s="608"/>
      <c r="D30" s="608"/>
      <c r="E30" s="608"/>
      <c r="F30" s="608"/>
      <c r="G30" s="608"/>
      <c r="H30" s="608"/>
      <c r="I30" s="608"/>
      <c r="J30" s="608"/>
      <c r="K30" s="608"/>
    </row>
  </sheetData>
  <mergeCells count="43">
    <mergeCell ref="A26:B26"/>
    <mergeCell ref="L26:M26"/>
    <mergeCell ref="A23:B23"/>
    <mergeCell ref="L23:M23"/>
    <mergeCell ref="A24:B24"/>
    <mergeCell ref="L24:M24"/>
    <mergeCell ref="A25:B25"/>
    <mergeCell ref="L25:M25"/>
    <mergeCell ref="A20:B20"/>
    <mergeCell ref="L20:M20"/>
    <mergeCell ref="A21:B21"/>
    <mergeCell ref="L21:M21"/>
    <mergeCell ref="A22:B22"/>
    <mergeCell ref="L22:M22"/>
    <mergeCell ref="A17:B17"/>
    <mergeCell ref="L17:M17"/>
    <mergeCell ref="A18:B18"/>
    <mergeCell ref="L18:M18"/>
    <mergeCell ref="A19:B19"/>
    <mergeCell ref="L19:M19"/>
    <mergeCell ref="A9:B9"/>
    <mergeCell ref="L9:M9"/>
    <mergeCell ref="A10:A15"/>
    <mergeCell ref="M10:M15"/>
    <mergeCell ref="A16:B16"/>
    <mergeCell ref="L16:M16"/>
    <mergeCell ref="A8:B8"/>
    <mergeCell ref="L8:M8"/>
    <mergeCell ref="A2:B5"/>
    <mergeCell ref="L2:M5"/>
    <mergeCell ref="L6:M6"/>
    <mergeCell ref="C2:E2"/>
    <mergeCell ref="C3:E3"/>
    <mergeCell ref="I2:K2"/>
    <mergeCell ref="I3:K3"/>
    <mergeCell ref="F2:H2"/>
    <mergeCell ref="F3:H3"/>
    <mergeCell ref="A1:I1"/>
    <mergeCell ref="L1:M1"/>
    <mergeCell ref="V1:Y1"/>
    <mergeCell ref="A7:B7"/>
    <mergeCell ref="L7:M7"/>
    <mergeCell ref="A6:B6"/>
  </mergeCells>
  <printOptions horizontalCentered="1"/>
  <pageMargins left="0.5" right="0.5" top="1" bottom="1" header="1" footer="1"/>
  <pageSetup paperSize="9" scale="80" firstPageNumber="59" orientation="landscape" useFirstPageNumber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Y121"/>
  <sheetViews>
    <sheetView rightToLeft="1" view="pageBreakPreview" zoomScale="75" zoomScaleSheetLayoutView="75" workbookViewId="0">
      <selection activeCell="C8" sqref="C8:M9"/>
    </sheetView>
  </sheetViews>
  <sheetFormatPr defaultRowHeight="12.75"/>
  <cols>
    <col min="1" max="1" width="4.85546875" style="146" customWidth="1"/>
    <col min="2" max="2" width="11.85546875" style="146" customWidth="1"/>
    <col min="3" max="13" width="10.28515625" style="146" customWidth="1"/>
    <col min="14" max="14" width="16.7109375" style="146" customWidth="1"/>
    <col min="15" max="15" width="4.85546875" style="146" customWidth="1"/>
    <col min="16" max="18" width="9.140625" style="146"/>
    <col min="19" max="19" width="11.5703125" style="146" bestFit="1" customWidth="1"/>
    <col min="20" max="16384" width="9.140625" style="146"/>
  </cols>
  <sheetData>
    <row r="1" spans="1:25" ht="24" customHeight="1">
      <c r="A1" s="1138" t="s">
        <v>767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89"/>
      <c r="Q1" s="189"/>
      <c r="R1" s="189"/>
      <c r="S1" s="189"/>
    </row>
    <row r="2" spans="1:25" ht="21.75" customHeight="1">
      <c r="A2" s="1099" t="s">
        <v>768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89"/>
      <c r="Q2" s="189"/>
      <c r="R2" s="189"/>
      <c r="S2" s="189"/>
    </row>
    <row r="3" spans="1:25" ht="18.75" customHeight="1" thickBot="1">
      <c r="A3" s="1100" t="s">
        <v>1072</v>
      </c>
      <c r="B3" s="1100"/>
      <c r="C3" s="169"/>
      <c r="D3" s="169"/>
      <c r="E3" s="169"/>
      <c r="F3" s="169"/>
      <c r="G3" s="169"/>
      <c r="H3" s="169"/>
      <c r="I3" s="169"/>
      <c r="J3" s="208"/>
      <c r="K3" s="154"/>
      <c r="L3" s="154"/>
      <c r="M3" s="154"/>
      <c r="N3" s="1116" t="s">
        <v>971</v>
      </c>
      <c r="O3" s="1116"/>
      <c r="P3" s="217"/>
      <c r="Q3" s="217"/>
      <c r="R3" s="217"/>
      <c r="S3" s="217"/>
      <c r="T3" s="217"/>
      <c r="U3" s="217"/>
      <c r="V3" s="217"/>
      <c r="W3" s="217"/>
      <c r="X3" s="217"/>
      <c r="Y3" s="217"/>
    </row>
    <row r="4" spans="1:25" ht="22.5" customHeight="1" thickTop="1">
      <c r="A4" s="1072" t="s">
        <v>40</v>
      </c>
      <c r="B4" s="1072"/>
      <c r="C4" s="1072" t="s">
        <v>488</v>
      </c>
      <c r="D4" s="1072"/>
      <c r="E4" s="1072"/>
      <c r="F4" s="1072"/>
      <c r="G4" s="1072"/>
      <c r="H4" s="1072"/>
      <c r="I4" s="1072"/>
      <c r="J4" s="1072"/>
      <c r="K4" s="1072" t="s">
        <v>473</v>
      </c>
      <c r="L4" s="1072"/>
      <c r="M4" s="1072"/>
      <c r="N4" s="1074" t="s">
        <v>174</v>
      </c>
      <c r="O4" s="1074"/>
      <c r="S4" s="146" t="s">
        <v>489</v>
      </c>
    </row>
    <row r="5" spans="1:25" ht="19.5" customHeight="1">
      <c r="A5" s="1092"/>
      <c r="B5" s="1092"/>
      <c r="C5" s="1096" t="s">
        <v>490</v>
      </c>
      <c r="D5" s="1096"/>
      <c r="E5" s="1096"/>
      <c r="F5" s="1096"/>
      <c r="G5" s="1096"/>
      <c r="H5" s="1096"/>
      <c r="I5" s="1096"/>
      <c r="J5" s="1096"/>
      <c r="K5" s="1092"/>
      <c r="L5" s="1092"/>
      <c r="M5" s="1092"/>
      <c r="N5" s="1096"/>
      <c r="O5" s="1096"/>
    </row>
    <row r="6" spans="1:25" ht="18" customHeight="1">
      <c r="A6" s="1092"/>
      <c r="B6" s="1092"/>
      <c r="C6" s="1207" t="s">
        <v>491</v>
      </c>
      <c r="D6" s="1207"/>
      <c r="E6" s="1208" t="s">
        <v>492</v>
      </c>
      <c r="F6" s="1208"/>
      <c r="G6" s="1208" t="s">
        <v>493</v>
      </c>
      <c r="H6" s="1208"/>
      <c r="I6" s="1209" t="s">
        <v>494</v>
      </c>
      <c r="J6" s="1209"/>
      <c r="K6" s="1092"/>
      <c r="L6" s="1092"/>
      <c r="M6" s="1092"/>
      <c r="N6" s="1096"/>
      <c r="O6" s="1096"/>
    </row>
    <row r="7" spans="1:25" ht="15.75" customHeight="1">
      <c r="A7" s="1092"/>
      <c r="B7" s="1092"/>
      <c r="C7" s="1096" t="s">
        <v>495</v>
      </c>
      <c r="D7" s="1096"/>
      <c r="E7" s="1208"/>
      <c r="F7" s="1208"/>
      <c r="G7" s="1208"/>
      <c r="H7" s="1208"/>
      <c r="I7" s="1092" t="s">
        <v>496</v>
      </c>
      <c r="J7" s="1092"/>
      <c r="K7" s="1096" t="s">
        <v>175</v>
      </c>
      <c r="L7" s="1096"/>
      <c r="M7" s="1096"/>
      <c r="N7" s="1096"/>
      <c r="O7" s="1096"/>
    </row>
    <row r="8" spans="1:25" ht="17.2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35</v>
      </c>
      <c r="N8" s="1096"/>
      <c r="O8" s="1096"/>
    </row>
    <row r="9" spans="1:25" ht="17.25" customHeight="1" thickBot="1">
      <c r="A9" s="1092"/>
      <c r="B9" s="1092"/>
      <c r="C9" s="945" t="s">
        <v>352</v>
      </c>
      <c r="D9" s="945" t="s">
        <v>353</v>
      </c>
      <c r="E9" s="945" t="s">
        <v>352</v>
      </c>
      <c r="F9" s="945" t="s">
        <v>353</v>
      </c>
      <c r="G9" s="945" t="s">
        <v>352</v>
      </c>
      <c r="H9" s="945" t="s">
        <v>353</v>
      </c>
      <c r="I9" s="945" t="s">
        <v>352</v>
      </c>
      <c r="J9" s="945" t="s">
        <v>353</v>
      </c>
      <c r="K9" s="945" t="s">
        <v>352</v>
      </c>
      <c r="L9" s="945" t="s">
        <v>353</v>
      </c>
      <c r="M9" s="945" t="s">
        <v>175</v>
      </c>
      <c r="N9" s="1096"/>
      <c r="O9" s="1096"/>
    </row>
    <row r="10" spans="1:25" ht="18.95" customHeight="1">
      <c r="A10" s="1137" t="s">
        <v>52</v>
      </c>
      <c r="B10" s="1137"/>
      <c r="C10" s="288">
        <v>717</v>
      </c>
      <c r="D10" s="288">
        <v>1050</v>
      </c>
      <c r="E10" s="288">
        <v>2461</v>
      </c>
      <c r="F10" s="288">
        <v>1413</v>
      </c>
      <c r="G10" s="288">
        <v>2079</v>
      </c>
      <c r="H10" s="288">
        <v>1613</v>
      </c>
      <c r="I10" s="288">
        <v>1876</v>
      </c>
      <c r="J10" s="288">
        <v>4939</v>
      </c>
      <c r="K10" s="288">
        <f>SUM(C10,E10,G10,I10)</f>
        <v>7133</v>
      </c>
      <c r="L10" s="288">
        <f>SUM(D10,F10,H10,J10)</f>
        <v>9015</v>
      </c>
      <c r="M10" s="288">
        <f>SUM(K10:L10)</f>
        <v>16148</v>
      </c>
      <c r="N10" s="1058" t="s">
        <v>671</v>
      </c>
      <c r="O10" s="1058"/>
    </row>
    <row r="11" spans="1:25" ht="18.95" customHeight="1">
      <c r="A11" s="1081" t="s">
        <v>53</v>
      </c>
      <c r="B11" s="1081"/>
      <c r="C11" s="78">
        <v>538</v>
      </c>
      <c r="D11" s="78">
        <v>697</v>
      </c>
      <c r="E11" s="78">
        <v>1070</v>
      </c>
      <c r="F11" s="78">
        <v>1168</v>
      </c>
      <c r="G11" s="78">
        <v>1850</v>
      </c>
      <c r="H11" s="78">
        <v>2108</v>
      </c>
      <c r="I11" s="78">
        <v>2187</v>
      </c>
      <c r="J11" s="78">
        <v>4881</v>
      </c>
      <c r="K11" s="78">
        <f t="shared" ref="K11:K29" si="0">SUM(C11,E11,G11,I11)</f>
        <v>5645</v>
      </c>
      <c r="L11" s="78">
        <f t="shared" ref="L11:L29" si="1">SUM(D11,F11,H11,J11)</f>
        <v>8854</v>
      </c>
      <c r="M11" s="78">
        <f t="shared" ref="M11:M29" si="2">SUM(K11:L11)</f>
        <v>14499</v>
      </c>
      <c r="N11" s="1059" t="s">
        <v>302</v>
      </c>
      <c r="O11" s="1059"/>
      <c r="S11" s="225"/>
    </row>
    <row r="12" spans="1:25" ht="18.95" customHeight="1">
      <c r="A12" s="1081" t="s">
        <v>54</v>
      </c>
      <c r="B12" s="1081"/>
      <c r="C12" s="78">
        <v>471</v>
      </c>
      <c r="D12" s="78">
        <v>747</v>
      </c>
      <c r="E12" s="78">
        <v>1043</v>
      </c>
      <c r="F12" s="78">
        <v>1082</v>
      </c>
      <c r="G12" s="78">
        <v>1018</v>
      </c>
      <c r="H12" s="78">
        <v>1205</v>
      </c>
      <c r="I12" s="78">
        <v>1237</v>
      </c>
      <c r="J12" s="78">
        <v>3874</v>
      </c>
      <c r="K12" s="78">
        <f t="shared" si="0"/>
        <v>3769</v>
      </c>
      <c r="L12" s="78">
        <f t="shared" si="1"/>
        <v>6908</v>
      </c>
      <c r="M12" s="78">
        <f t="shared" si="2"/>
        <v>10677</v>
      </c>
      <c r="N12" s="1056" t="s">
        <v>184</v>
      </c>
      <c r="O12" s="1056"/>
    </row>
    <row r="13" spans="1:25" ht="18.95" customHeight="1">
      <c r="A13" s="1081" t="s">
        <v>55</v>
      </c>
      <c r="B13" s="1081"/>
      <c r="C13" s="78">
        <v>1147</v>
      </c>
      <c r="D13" s="78">
        <v>1390</v>
      </c>
      <c r="E13" s="78">
        <v>1486</v>
      </c>
      <c r="F13" s="78">
        <v>1812</v>
      </c>
      <c r="G13" s="78">
        <v>1503</v>
      </c>
      <c r="H13" s="78">
        <v>1993</v>
      </c>
      <c r="I13" s="78">
        <v>2510</v>
      </c>
      <c r="J13" s="78">
        <v>6773</v>
      </c>
      <c r="K13" s="78">
        <f t="shared" si="0"/>
        <v>6646</v>
      </c>
      <c r="L13" s="78">
        <f t="shared" si="1"/>
        <v>11968</v>
      </c>
      <c r="M13" s="78">
        <f t="shared" si="2"/>
        <v>18614</v>
      </c>
      <c r="N13" s="1056" t="s">
        <v>185</v>
      </c>
      <c r="O13" s="1056"/>
    </row>
    <row r="14" spans="1:25" ht="18.95" customHeight="1">
      <c r="A14" s="1086" t="s">
        <v>299</v>
      </c>
      <c r="B14" s="508" t="s">
        <v>282</v>
      </c>
      <c r="C14" s="78">
        <v>474</v>
      </c>
      <c r="D14" s="78">
        <v>1744</v>
      </c>
      <c r="E14" s="78">
        <v>470</v>
      </c>
      <c r="F14" s="78">
        <v>1275</v>
      </c>
      <c r="G14" s="78">
        <v>600</v>
      </c>
      <c r="H14" s="78">
        <v>1985</v>
      </c>
      <c r="I14" s="78">
        <v>507</v>
      </c>
      <c r="J14" s="78">
        <v>5601</v>
      </c>
      <c r="K14" s="78">
        <f t="shared" si="0"/>
        <v>2051</v>
      </c>
      <c r="L14" s="78">
        <f t="shared" si="1"/>
        <v>10605</v>
      </c>
      <c r="M14" s="78">
        <f t="shared" si="2"/>
        <v>12656</v>
      </c>
      <c r="N14" s="528" t="s">
        <v>306</v>
      </c>
      <c r="O14" s="1061" t="s">
        <v>173</v>
      </c>
    </row>
    <row r="15" spans="1:25" ht="18.95" customHeight="1">
      <c r="A15" s="1086"/>
      <c r="B15" s="508" t="s">
        <v>283</v>
      </c>
      <c r="C15" s="78">
        <v>791</v>
      </c>
      <c r="D15" s="78">
        <v>2893</v>
      </c>
      <c r="E15" s="78">
        <v>866</v>
      </c>
      <c r="F15" s="78">
        <v>1686</v>
      </c>
      <c r="G15" s="78">
        <v>846</v>
      </c>
      <c r="H15" s="78">
        <v>2136</v>
      </c>
      <c r="I15" s="78">
        <v>586</v>
      </c>
      <c r="J15" s="78">
        <v>5868</v>
      </c>
      <c r="K15" s="78">
        <f t="shared" si="0"/>
        <v>3089</v>
      </c>
      <c r="L15" s="78">
        <f t="shared" si="1"/>
        <v>12583</v>
      </c>
      <c r="M15" s="78">
        <f t="shared" si="2"/>
        <v>15672</v>
      </c>
      <c r="N15" s="528" t="s">
        <v>307</v>
      </c>
      <c r="O15" s="1061"/>
    </row>
    <row r="16" spans="1:25" ht="18.95" customHeight="1">
      <c r="A16" s="1086"/>
      <c r="B16" s="508" t="s">
        <v>284</v>
      </c>
      <c r="C16" s="78">
        <v>573</v>
      </c>
      <c r="D16" s="78">
        <v>713</v>
      </c>
      <c r="E16" s="78">
        <v>656</v>
      </c>
      <c r="F16" s="78">
        <v>606</v>
      </c>
      <c r="G16" s="78">
        <v>987</v>
      </c>
      <c r="H16" s="78">
        <v>1114</v>
      </c>
      <c r="I16" s="78">
        <v>376</v>
      </c>
      <c r="J16" s="78">
        <v>3271</v>
      </c>
      <c r="K16" s="78">
        <f t="shared" si="0"/>
        <v>2592</v>
      </c>
      <c r="L16" s="78">
        <f t="shared" si="1"/>
        <v>5704</v>
      </c>
      <c r="M16" s="78">
        <f t="shared" si="2"/>
        <v>8296</v>
      </c>
      <c r="N16" s="528" t="s">
        <v>308</v>
      </c>
      <c r="O16" s="1061"/>
    </row>
    <row r="17" spans="1:15" ht="18.95" customHeight="1">
      <c r="A17" s="1086"/>
      <c r="B17" s="508" t="s">
        <v>279</v>
      </c>
      <c r="C17" s="78">
        <v>534</v>
      </c>
      <c r="D17" s="78">
        <v>1464</v>
      </c>
      <c r="E17" s="78">
        <v>641</v>
      </c>
      <c r="F17" s="78">
        <v>1185</v>
      </c>
      <c r="G17" s="78">
        <v>642</v>
      </c>
      <c r="H17" s="78">
        <v>1719</v>
      </c>
      <c r="I17" s="78">
        <v>297</v>
      </c>
      <c r="J17" s="78">
        <v>4309</v>
      </c>
      <c r="K17" s="78">
        <f t="shared" si="0"/>
        <v>2114</v>
      </c>
      <c r="L17" s="78">
        <f t="shared" si="1"/>
        <v>8677</v>
      </c>
      <c r="M17" s="78">
        <f t="shared" si="2"/>
        <v>10791</v>
      </c>
      <c r="N17" s="528" t="s">
        <v>309</v>
      </c>
      <c r="O17" s="1061"/>
    </row>
    <row r="18" spans="1:15" ht="18.95" customHeight="1">
      <c r="A18" s="1086"/>
      <c r="B18" s="508" t="s">
        <v>280</v>
      </c>
      <c r="C18" s="78">
        <v>783</v>
      </c>
      <c r="D18" s="78">
        <v>2080</v>
      </c>
      <c r="E18" s="78">
        <v>711</v>
      </c>
      <c r="F18" s="78">
        <v>1489</v>
      </c>
      <c r="G18" s="78">
        <v>667</v>
      </c>
      <c r="H18" s="78">
        <v>2017</v>
      </c>
      <c r="I18" s="78">
        <v>755</v>
      </c>
      <c r="J18" s="78">
        <v>6613</v>
      </c>
      <c r="K18" s="78">
        <f t="shared" si="0"/>
        <v>2916</v>
      </c>
      <c r="L18" s="78">
        <f t="shared" si="1"/>
        <v>12199</v>
      </c>
      <c r="M18" s="78">
        <f t="shared" si="2"/>
        <v>15115</v>
      </c>
      <c r="N18" s="528" t="s">
        <v>310</v>
      </c>
      <c r="O18" s="1061"/>
    </row>
    <row r="19" spans="1:15" ht="18.95" customHeight="1">
      <c r="A19" s="1086"/>
      <c r="B19" s="508" t="s">
        <v>281</v>
      </c>
      <c r="C19" s="78">
        <v>568</v>
      </c>
      <c r="D19" s="78">
        <v>1171</v>
      </c>
      <c r="E19" s="78">
        <v>618</v>
      </c>
      <c r="F19" s="78">
        <v>786</v>
      </c>
      <c r="G19" s="78">
        <v>858</v>
      </c>
      <c r="H19" s="78">
        <v>1229</v>
      </c>
      <c r="I19" s="78">
        <v>480</v>
      </c>
      <c r="J19" s="78">
        <v>3937</v>
      </c>
      <c r="K19" s="78">
        <f t="shared" si="0"/>
        <v>2524</v>
      </c>
      <c r="L19" s="78">
        <f t="shared" si="1"/>
        <v>7123</v>
      </c>
      <c r="M19" s="78">
        <f t="shared" si="2"/>
        <v>9647</v>
      </c>
      <c r="N19" s="528" t="s">
        <v>311</v>
      </c>
      <c r="O19" s="1061"/>
    </row>
    <row r="20" spans="1:15" ht="18.95" customHeight="1">
      <c r="A20" s="1081" t="s">
        <v>63</v>
      </c>
      <c r="B20" s="1081"/>
      <c r="C20" s="506">
        <v>1673</v>
      </c>
      <c r="D20" s="506">
        <v>2003</v>
      </c>
      <c r="E20" s="78">
        <v>2053</v>
      </c>
      <c r="F20" s="506">
        <v>2331</v>
      </c>
      <c r="G20" s="78">
        <v>2212</v>
      </c>
      <c r="H20" s="506">
        <v>3409</v>
      </c>
      <c r="I20" s="506">
        <v>1757</v>
      </c>
      <c r="J20" s="251">
        <v>3020</v>
      </c>
      <c r="K20" s="78">
        <f t="shared" si="0"/>
        <v>7695</v>
      </c>
      <c r="L20" s="78">
        <f t="shared" si="1"/>
        <v>10763</v>
      </c>
      <c r="M20" s="78">
        <f t="shared" si="2"/>
        <v>18458</v>
      </c>
      <c r="N20" s="1056" t="s">
        <v>297</v>
      </c>
      <c r="O20" s="1056"/>
    </row>
    <row r="21" spans="1:15" ht="18.95" customHeight="1">
      <c r="A21" s="1081" t="s">
        <v>64</v>
      </c>
      <c r="B21" s="1081"/>
      <c r="C21" s="78">
        <v>1261</v>
      </c>
      <c r="D21" s="78">
        <v>1853</v>
      </c>
      <c r="E21" s="78">
        <v>1457</v>
      </c>
      <c r="F21" s="78">
        <v>1653</v>
      </c>
      <c r="G21" s="78">
        <v>1458</v>
      </c>
      <c r="H21" s="78">
        <v>2296</v>
      </c>
      <c r="I21" s="78">
        <v>2062</v>
      </c>
      <c r="J21" s="78">
        <v>6628</v>
      </c>
      <c r="K21" s="78">
        <f t="shared" si="0"/>
        <v>6238</v>
      </c>
      <c r="L21" s="78">
        <f t="shared" si="1"/>
        <v>12430</v>
      </c>
      <c r="M21" s="78">
        <f t="shared" si="2"/>
        <v>18668</v>
      </c>
      <c r="N21" s="1056" t="s">
        <v>186</v>
      </c>
      <c r="O21" s="1056"/>
    </row>
    <row r="22" spans="1:15" ht="18.95" customHeight="1">
      <c r="A22" s="1081" t="s">
        <v>65</v>
      </c>
      <c r="B22" s="1081"/>
      <c r="C22" s="78">
        <v>961</v>
      </c>
      <c r="D22" s="78">
        <v>1586</v>
      </c>
      <c r="E22" s="78">
        <v>958</v>
      </c>
      <c r="F22" s="78">
        <v>1019</v>
      </c>
      <c r="G22" s="78">
        <v>1274</v>
      </c>
      <c r="H22" s="78">
        <v>1585</v>
      </c>
      <c r="I22" s="78">
        <v>1192</v>
      </c>
      <c r="J22" s="78">
        <v>4816</v>
      </c>
      <c r="K22" s="78">
        <f t="shared" si="0"/>
        <v>4385</v>
      </c>
      <c r="L22" s="78">
        <f t="shared" si="1"/>
        <v>9006</v>
      </c>
      <c r="M22" s="78">
        <f t="shared" si="2"/>
        <v>13391</v>
      </c>
      <c r="N22" s="1056" t="s">
        <v>187</v>
      </c>
      <c r="O22" s="1056"/>
    </row>
    <row r="23" spans="1:15" ht="18.95" customHeight="1">
      <c r="A23" s="1081" t="s">
        <v>66</v>
      </c>
      <c r="B23" s="1081"/>
      <c r="C23" s="78">
        <v>1067</v>
      </c>
      <c r="D23" s="78">
        <v>2498</v>
      </c>
      <c r="E23" s="78">
        <v>848</v>
      </c>
      <c r="F23" s="78">
        <v>1182</v>
      </c>
      <c r="G23" s="78">
        <v>1482</v>
      </c>
      <c r="H23" s="78">
        <v>1488</v>
      </c>
      <c r="I23" s="78">
        <v>1306</v>
      </c>
      <c r="J23" s="78">
        <v>4503</v>
      </c>
      <c r="K23" s="78">
        <f t="shared" si="0"/>
        <v>4703</v>
      </c>
      <c r="L23" s="78">
        <f t="shared" si="1"/>
        <v>9671</v>
      </c>
      <c r="M23" s="78">
        <f t="shared" si="2"/>
        <v>14374</v>
      </c>
      <c r="N23" s="1056" t="s">
        <v>303</v>
      </c>
      <c r="O23" s="1056"/>
    </row>
    <row r="24" spans="1:15" ht="18.95" customHeight="1">
      <c r="A24" s="1081" t="s">
        <v>134</v>
      </c>
      <c r="B24" s="1081"/>
      <c r="C24" s="78">
        <v>740</v>
      </c>
      <c r="D24" s="78">
        <v>973</v>
      </c>
      <c r="E24" s="78">
        <v>1217</v>
      </c>
      <c r="F24" s="78">
        <v>1462</v>
      </c>
      <c r="G24" s="78">
        <v>1533</v>
      </c>
      <c r="H24" s="78">
        <v>1906</v>
      </c>
      <c r="I24" s="78">
        <v>1764</v>
      </c>
      <c r="J24" s="78">
        <v>4384</v>
      </c>
      <c r="K24" s="78">
        <f t="shared" si="0"/>
        <v>5254</v>
      </c>
      <c r="L24" s="78">
        <f t="shared" si="1"/>
        <v>8725</v>
      </c>
      <c r="M24" s="78">
        <f t="shared" si="2"/>
        <v>13979</v>
      </c>
      <c r="N24" s="1056" t="s">
        <v>304</v>
      </c>
      <c r="O24" s="1056"/>
    </row>
    <row r="25" spans="1:15" ht="18.95" customHeight="1">
      <c r="A25" s="1081" t="s">
        <v>68</v>
      </c>
      <c r="B25" s="1081"/>
      <c r="C25" s="78">
        <v>264</v>
      </c>
      <c r="D25" s="78">
        <v>495</v>
      </c>
      <c r="E25" s="78">
        <v>630</v>
      </c>
      <c r="F25" s="78">
        <v>785</v>
      </c>
      <c r="G25" s="78">
        <v>1208</v>
      </c>
      <c r="H25" s="78">
        <v>1135</v>
      </c>
      <c r="I25" s="78">
        <v>696</v>
      </c>
      <c r="J25" s="78">
        <v>2464</v>
      </c>
      <c r="K25" s="78">
        <f t="shared" si="0"/>
        <v>2798</v>
      </c>
      <c r="L25" s="78">
        <f t="shared" si="1"/>
        <v>4879</v>
      </c>
      <c r="M25" s="78">
        <f t="shared" si="2"/>
        <v>7677</v>
      </c>
      <c r="N25" s="1056" t="s">
        <v>305</v>
      </c>
      <c r="O25" s="1056"/>
    </row>
    <row r="26" spans="1:15" ht="18.95" customHeight="1">
      <c r="A26" s="1081" t="s">
        <v>69</v>
      </c>
      <c r="B26" s="1081"/>
      <c r="C26" s="78">
        <v>1397</v>
      </c>
      <c r="D26" s="78">
        <v>1396</v>
      </c>
      <c r="E26" s="78">
        <v>1270</v>
      </c>
      <c r="F26" s="78">
        <v>1203</v>
      </c>
      <c r="G26" s="78">
        <v>1374</v>
      </c>
      <c r="H26" s="78">
        <v>1462</v>
      </c>
      <c r="I26" s="78">
        <v>1785</v>
      </c>
      <c r="J26" s="78">
        <v>4833</v>
      </c>
      <c r="K26" s="78">
        <f t="shared" si="0"/>
        <v>5826</v>
      </c>
      <c r="L26" s="78">
        <f t="shared" si="1"/>
        <v>8894</v>
      </c>
      <c r="M26" s="78">
        <f t="shared" si="2"/>
        <v>14720</v>
      </c>
      <c r="N26" s="1056" t="s">
        <v>191</v>
      </c>
      <c r="O26" s="1056"/>
    </row>
    <row r="27" spans="1:15" ht="18.95" customHeight="1">
      <c r="A27" s="1081" t="s">
        <v>70</v>
      </c>
      <c r="B27" s="1081"/>
      <c r="C27" s="78">
        <v>1254</v>
      </c>
      <c r="D27" s="78">
        <v>1410</v>
      </c>
      <c r="E27" s="78">
        <v>1968</v>
      </c>
      <c r="F27" s="78">
        <v>1775</v>
      </c>
      <c r="G27" s="78">
        <v>2896</v>
      </c>
      <c r="H27" s="78">
        <v>2709</v>
      </c>
      <c r="I27" s="78">
        <v>3545</v>
      </c>
      <c r="J27" s="78">
        <v>7156</v>
      </c>
      <c r="K27" s="78">
        <f t="shared" si="0"/>
        <v>9663</v>
      </c>
      <c r="L27" s="78">
        <f t="shared" si="1"/>
        <v>13050</v>
      </c>
      <c r="M27" s="78">
        <f t="shared" si="2"/>
        <v>22713</v>
      </c>
      <c r="N27" s="1056" t="s">
        <v>192</v>
      </c>
      <c r="O27" s="1056"/>
    </row>
    <row r="28" spans="1:15" ht="18.95" customHeight="1">
      <c r="A28" s="1081" t="s">
        <v>71</v>
      </c>
      <c r="B28" s="1081"/>
      <c r="C28" s="78">
        <v>642</v>
      </c>
      <c r="D28" s="78">
        <v>811</v>
      </c>
      <c r="E28" s="78">
        <v>1377</v>
      </c>
      <c r="F28" s="78">
        <v>1611</v>
      </c>
      <c r="G28" s="78">
        <v>1557</v>
      </c>
      <c r="H28" s="78">
        <v>2014</v>
      </c>
      <c r="I28" s="78">
        <v>1562</v>
      </c>
      <c r="J28" s="78">
        <v>2981</v>
      </c>
      <c r="K28" s="78">
        <f t="shared" si="0"/>
        <v>5138</v>
      </c>
      <c r="L28" s="78">
        <f t="shared" si="1"/>
        <v>7417</v>
      </c>
      <c r="M28" s="78">
        <f t="shared" si="2"/>
        <v>12555</v>
      </c>
      <c r="N28" s="1056" t="s">
        <v>193</v>
      </c>
      <c r="O28" s="1056"/>
    </row>
    <row r="29" spans="1:15" ht="18.95" customHeight="1" thickBot="1">
      <c r="A29" s="1202" t="s">
        <v>72</v>
      </c>
      <c r="B29" s="1202"/>
      <c r="C29" s="362">
        <v>883</v>
      </c>
      <c r="D29" s="362">
        <v>2803</v>
      </c>
      <c r="E29" s="362">
        <v>1171</v>
      </c>
      <c r="F29" s="362">
        <v>2232</v>
      </c>
      <c r="G29" s="362">
        <v>1759</v>
      </c>
      <c r="H29" s="362">
        <v>3081</v>
      </c>
      <c r="I29" s="362">
        <v>1705</v>
      </c>
      <c r="J29" s="362">
        <v>8380</v>
      </c>
      <c r="K29" s="362">
        <f t="shared" si="0"/>
        <v>5518</v>
      </c>
      <c r="L29" s="362">
        <f t="shared" si="1"/>
        <v>16496</v>
      </c>
      <c r="M29" s="362">
        <f t="shared" si="2"/>
        <v>22014</v>
      </c>
      <c r="N29" s="1185" t="s">
        <v>298</v>
      </c>
      <c r="O29" s="1185"/>
    </row>
    <row r="30" spans="1:15" ht="18.95" customHeight="1" thickBot="1">
      <c r="A30" s="1201" t="s">
        <v>32</v>
      </c>
      <c r="B30" s="1201"/>
      <c r="C30" s="364">
        <f>SUM(C10:C29)</f>
        <v>16738</v>
      </c>
      <c r="D30" s="364">
        <f t="shared" ref="D30:M30" si="3">SUM(D10:D29)</f>
        <v>29777</v>
      </c>
      <c r="E30" s="364">
        <f t="shared" si="3"/>
        <v>22971</v>
      </c>
      <c r="F30" s="364">
        <f t="shared" si="3"/>
        <v>27755</v>
      </c>
      <c r="G30" s="364">
        <f t="shared" si="3"/>
        <v>27803</v>
      </c>
      <c r="H30" s="364">
        <f t="shared" si="3"/>
        <v>38204</v>
      </c>
      <c r="I30" s="364">
        <f t="shared" si="3"/>
        <v>28185</v>
      </c>
      <c r="J30" s="364">
        <f t="shared" si="3"/>
        <v>99231</v>
      </c>
      <c r="K30" s="364">
        <f t="shared" si="3"/>
        <v>95697</v>
      </c>
      <c r="L30" s="364">
        <f t="shared" si="3"/>
        <v>194967</v>
      </c>
      <c r="M30" s="364">
        <f t="shared" si="3"/>
        <v>290664</v>
      </c>
      <c r="N30" s="1187" t="s">
        <v>175</v>
      </c>
      <c r="O30" s="1187"/>
    </row>
    <row r="31" spans="1:15" ht="18.95" customHeight="1" thickTop="1"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58"/>
      <c r="O31" s="458"/>
    </row>
    <row r="32" spans="1:15" ht="18.95" customHeight="1">
      <c r="N32" s="458"/>
      <c r="O32" s="458"/>
    </row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118" spans="3:9">
      <c r="C118" s="202"/>
      <c r="D118" s="202"/>
      <c r="E118" s="202"/>
      <c r="F118" s="202"/>
      <c r="G118" s="202"/>
      <c r="H118" s="202"/>
      <c r="I118" s="202"/>
    </row>
    <row r="119" spans="3:9">
      <c r="C119" s="202"/>
      <c r="D119" s="202"/>
      <c r="E119" s="202"/>
      <c r="F119" s="202"/>
      <c r="G119" s="202"/>
      <c r="H119" s="202"/>
      <c r="I119" s="202"/>
    </row>
    <row r="120" spans="3:9">
      <c r="C120" s="202"/>
      <c r="D120" s="202"/>
      <c r="E120" s="202"/>
      <c r="F120" s="202"/>
      <c r="G120" s="202"/>
      <c r="H120" s="202"/>
      <c r="I120" s="202"/>
    </row>
    <row r="121" spans="3:9">
      <c r="C121" s="202"/>
      <c r="D121" s="202"/>
      <c r="E121" s="202"/>
      <c r="F121" s="202"/>
      <c r="G121" s="202"/>
      <c r="H121" s="202"/>
      <c r="I121" s="202"/>
    </row>
  </sheetData>
  <protectedRanges>
    <protectedRange sqref="C20:H20" name="نطاق1"/>
  </protectedRanges>
  <mergeCells count="48">
    <mergeCell ref="A28:B28"/>
    <mergeCell ref="N28:O28"/>
    <mergeCell ref="A29:B29"/>
    <mergeCell ref="N29:O29"/>
    <mergeCell ref="A30:B30"/>
    <mergeCell ref="N30:O30"/>
    <mergeCell ref="A25:B25"/>
    <mergeCell ref="N25:O25"/>
    <mergeCell ref="A26:B26"/>
    <mergeCell ref="N26:O26"/>
    <mergeCell ref="A27:B27"/>
    <mergeCell ref="N27:O27"/>
    <mergeCell ref="A22:B22"/>
    <mergeCell ref="N22:O22"/>
    <mergeCell ref="A23:B23"/>
    <mergeCell ref="N23:O23"/>
    <mergeCell ref="A24:B24"/>
    <mergeCell ref="N24:O24"/>
    <mergeCell ref="A14:A19"/>
    <mergeCell ref="O14:O19"/>
    <mergeCell ref="A20:B20"/>
    <mergeCell ref="N20:O20"/>
    <mergeCell ref="A21:B21"/>
    <mergeCell ref="N21:O21"/>
    <mergeCell ref="A13:B13"/>
    <mergeCell ref="N13:O13"/>
    <mergeCell ref="A10:B10"/>
    <mergeCell ref="E6:F7"/>
    <mergeCell ref="G6:H7"/>
    <mergeCell ref="I6:J6"/>
    <mergeCell ref="C7:D7"/>
    <mergeCell ref="I7:J7"/>
    <mergeCell ref="K7:M7"/>
    <mergeCell ref="N10:O10"/>
    <mergeCell ref="A11:B11"/>
    <mergeCell ref="N11:O11"/>
    <mergeCell ref="A12:B12"/>
    <mergeCell ref="N12:O12"/>
    <mergeCell ref="A1:O1"/>
    <mergeCell ref="A2:O2"/>
    <mergeCell ref="A3:B3"/>
    <mergeCell ref="N3:O3"/>
    <mergeCell ref="A4:B9"/>
    <mergeCell ref="C4:J4"/>
    <mergeCell ref="K4:M6"/>
    <mergeCell ref="N4:O9"/>
    <mergeCell ref="C5:J5"/>
    <mergeCell ref="C6:D6"/>
  </mergeCells>
  <printOptions horizontalCentered="1"/>
  <pageMargins left="1" right="1" top="1" bottom="1" header="1" footer="1"/>
  <pageSetup paperSize="9" scale="80" firstPageNumber="61" orientation="landscape" useFirstPageNumber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D121"/>
  <sheetViews>
    <sheetView rightToLeft="1" view="pageBreakPreview" zoomScale="75" zoomScaleSheetLayoutView="75" workbookViewId="0">
      <selection activeCell="V10" sqref="V10"/>
    </sheetView>
  </sheetViews>
  <sheetFormatPr defaultRowHeight="12.75"/>
  <cols>
    <col min="1" max="1" width="3.28515625" style="146" customWidth="1"/>
    <col min="2" max="2" width="10.28515625" style="146" customWidth="1"/>
    <col min="3" max="3" width="7.5703125" style="146" customWidth="1"/>
    <col min="4" max="4" width="9.140625" style="146" customWidth="1"/>
    <col min="5" max="5" width="7.140625" style="146" customWidth="1"/>
    <col min="6" max="6" width="9.85546875" style="146" customWidth="1"/>
    <col min="7" max="7" width="7.5703125" style="146" customWidth="1"/>
    <col min="8" max="8" width="8.5703125" style="146" customWidth="1"/>
    <col min="9" max="9" width="8.28515625" style="146" customWidth="1"/>
    <col min="10" max="10" width="9.140625" style="146" customWidth="1"/>
    <col min="11" max="11" width="6.85546875" style="146" customWidth="1"/>
    <col min="12" max="12" width="8.42578125" style="146" customWidth="1"/>
    <col min="13" max="13" width="7.140625" style="146" customWidth="1"/>
    <col min="14" max="15" width="9.28515625" style="146" customWidth="1"/>
    <col min="16" max="16" width="7.85546875" style="146" customWidth="1"/>
    <col min="17" max="17" width="10" style="146" customWidth="1"/>
    <col min="18" max="18" width="9" style="146" customWidth="1"/>
    <col min="19" max="19" width="15.28515625" style="146" customWidth="1"/>
    <col min="20" max="20" width="4" style="146" customWidth="1"/>
    <col min="21" max="23" width="9.140625" style="146"/>
    <col min="24" max="24" width="11.5703125" style="146" bestFit="1" customWidth="1"/>
    <col min="25" max="16384" width="9.140625" style="146"/>
  </cols>
  <sheetData>
    <row r="1" spans="1:30" ht="25.5" customHeight="1">
      <c r="A1" s="1138" t="s">
        <v>765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89"/>
      <c r="V1" s="189"/>
      <c r="W1" s="189"/>
      <c r="X1" s="189"/>
    </row>
    <row r="2" spans="1:30" ht="33.75" customHeight="1">
      <c r="A2" s="1099" t="s">
        <v>766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89"/>
      <c r="V2" s="189"/>
      <c r="W2" s="189"/>
      <c r="X2" s="189"/>
    </row>
    <row r="3" spans="1:30" ht="18" customHeight="1" thickBot="1">
      <c r="A3" s="1100" t="s">
        <v>1073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208"/>
      <c r="M3" s="154"/>
      <c r="N3" s="154"/>
      <c r="O3" s="154"/>
      <c r="P3" s="154"/>
      <c r="Q3" s="154"/>
      <c r="R3" s="154"/>
      <c r="S3" s="1116" t="s">
        <v>1074</v>
      </c>
      <c r="T3" s="1116"/>
      <c r="U3" s="217"/>
      <c r="V3" s="217"/>
      <c r="W3" s="217"/>
      <c r="X3" s="217"/>
      <c r="Y3" s="217"/>
      <c r="Z3" s="217"/>
      <c r="AA3" s="217"/>
      <c r="AB3" s="217"/>
      <c r="AC3" s="217"/>
      <c r="AD3" s="217"/>
    </row>
    <row r="4" spans="1:30" ht="46.5" customHeight="1" thickTop="1">
      <c r="A4" s="1072" t="s">
        <v>40</v>
      </c>
      <c r="B4" s="1072"/>
      <c r="C4" s="1072" t="s">
        <v>497</v>
      </c>
      <c r="D4" s="1072"/>
      <c r="E4" s="1072"/>
      <c r="F4" s="1072"/>
      <c r="G4" s="1072"/>
      <c r="H4" s="1072"/>
      <c r="I4" s="1072"/>
      <c r="J4" s="1072"/>
      <c r="K4" s="1072"/>
      <c r="L4" s="1072"/>
      <c r="M4" s="1072" t="s">
        <v>473</v>
      </c>
      <c r="N4" s="1072"/>
      <c r="O4" s="1072"/>
      <c r="P4" s="1102" t="s">
        <v>498</v>
      </c>
      <c r="Q4" s="1102"/>
      <c r="R4" s="1102"/>
      <c r="S4" s="1072" t="s">
        <v>174</v>
      </c>
      <c r="T4" s="1072"/>
      <c r="X4" s="146" t="s">
        <v>489</v>
      </c>
    </row>
    <row r="5" spans="1:30" ht="20.25" customHeight="1">
      <c r="A5" s="1092"/>
      <c r="B5" s="1092"/>
      <c r="C5" s="1096" t="s">
        <v>499</v>
      </c>
      <c r="D5" s="1096"/>
      <c r="E5" s="1096"/>
      <c r="F5" s="1096"/>
      <c r="G5" s="1096"/>
      <c r="H5" s="1096"/>
      <c r="I5" s="1096"/>
      <c r="J5" s="1096"/>
      <c r="K5" s="1096"/>
      <c r="L5" s="1096"/>
      <c r="M5" s="1092"/>
      <c r="N5" s="1092"/>
      <c r="O5" s="1092"/>
      <c r="P5" s="1094" t="s">
        <v>500</v>
      </c>
      <c r="Q5" s="1094"/>
      <c r="R5" s="1094"/>
      <c r="S5" s="1092"/>
      <c r="T5" s="1092"/>
    </row>
    <row r="6" spans="1:30" ht="19.5" customHeight="1">
      <c r="A6" s="1092"/>
      <c r="B6" s="1092"/>
      <c r="C6" s="1207" t="s">
        <v>501</v>
      </c>
      <c r="D6" s="1207"/>
      <c r="E6" s="1208" t="s">
        <v>502</v>
      </c>
      <c r="F6" s="1208"/>
      <c r="G6" s="1208" t="s">
        <v>503</v>
      </c>
      <c r="H6" s="1208"/>
      <c r="I6" s="1208" t="s">
        <v>504</v>
      </c>
      <c r="J6" s="1208"/>
      <c r="K6" s="1209" t="s">
        <v>505</v>
      </c>
      <c r="L6" s="1209"/>
      <c r="M6" s="1096" t="s">
        <v>175</v>
      </c>
      <c r="N6" s="1096"/>
      <c r="O6" s="1096"/>
      <c r="P6" s="1094"/>
      <c r="Q6" s="1094"/>
      <c r="R6" s="1094"/>
      <c r="S6" s="1092"/>
      <c r="T6" s="1092"/>
    </row>
    <row r="7" spans="1:30" ht="23.25" customHeight="1">
      <c r="A7" s="1092"/>
      <c r="B7" s="1092"/>
      <c r="C7" s="1096" t="s">
        <v>506</v>
      </c>
      <c r="D7" s="1096"/>
      <c r="E7" s="1208"/>
      <c r="F7" s="1208"/>
      <c r="G7" s="1208"/>
      <c r="H7" s="1208"/>
      <c r="I7" s="1208"/>
      <c r="J7" s="1208"/>
      <c r="K7" s="1096" t="s">
        <v>507</v>
      </c>
      <c r="L7" s="1096"/>
      <c r="M7" s="1096"/>
      <c r="N7" s="1096"/>
      <c r="O7" s="1096"/>
      <c r="P7" s="1094"/>
      <c r="Q7" s="1094"/>
      <c r="R7" s="1094"/>
      <c r="S7" s="1092"/>
      <c r="T7" s="1092"/>
    </row>
    <row r="8" spans="1:30" ht="1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102</v>
      </c>
      <c r="N8" s="786" t="s">
        <v>103</v>
      </c>
      <c r="O8" s="786" t="s">
        <v>35</v>
      </c>
      <c r="P8" s="786" t="s">
        <v>102</v>
      </c>
      <c r="Q8" s="786" t="s">
        <v>103</v>
      </c>
      <c r="R8" s="786" t="s">
        <v>35</v>
      </c>
      <c r="S8" s="1092"/>
      <c r="T8" s="1092"/>
    </row>
    <row r="9" spans="1:30" ht="19.5" customHeight="1" thickBot="1">
      <c r="A9" s="1092"/>
      <c r="B9" s="1092"/>
      <c r="C9" s="945" t="s">
        <v>352</v>
      </c>
      <c r="D9" s="945" t="s">
        <v>353</v>
      </c>
      <c r="E9" s="945" t="s">
        <v>352</v>
      </c>
      <c r="F9" s="945" t="s">
        <v>353</v>
      </c>
      <c r="G9" s="945" t="s">
        <v>352</v>
      </c>
      <c r="H9" s="945" t="s">
        <v>353</v>
      </c>
      <c r="I9" s="945" t="s">
        <v>352</v>
      </c>
      <c r="J9" s="945" t="s">
        <v>353</v>
      </c>
      <c r="K9" s="945" t="s">
        <v>352</v>
      </c>
      <c r="L9" s="939" t="s">
        <v>353</v>
      </c>
      <c r="M9" s="945" t="s">
        <v>352</v>
      </c>
      <c r="N9" s="945" t="s">
        <v>353</v>
      </c>
      <c r="O9" s="945" t="s">
        <v>175</v>
      </c>
      <c r="P9" s="945" t="s">
        <v>352</v>
      </c>
      <c r="Q9" s="945" t="s">
        <v>353</v>
      </c>
      <c r="R9" s="945" t="s">
        <v>175</v>
      </c>
      <c r="S9" s="1092"/>
      <c r="T9" s="1092"/>
    </row>
    <row r="10" spans="1:30" ht="18" customHeight="1">
      <c r="A10" s="1137" t="s">
        <v>52</v>
      </c>
      <c r="B10" s="1137"/>
      <c r="C10" s="288">
        <v>460</v>
      </c>
      <c r="D10" s="288">
        <v>683</v>
      </c>
      <c r="E10" s="288">
        <v>2386</v>
      </c>
      <c r="F10" s="288">
        <v>2638</v>
      </c>
      <c r="G10" s="288">
        <v>2174</v>
      </c>
      <c r="H10" s="288">
        <v>2605</v>
      </c>
      <c r="I10" s="288">
        <v>1863</v>
      </c>
      <c r="J10" s="288">
        <v>2713</v>
      </c>
      <c r="K10" s="288">
        <v>250</v>
      </c>
      <c r="L10" s="288">
        <v>376</v>
      </c>
      <c r="M10" s="288">
        <f>SUM(C10,E10,G10,I10,K10)</f>
        <v>7133</v>
      </c>
      <c r="N10" s="288">
        <f>SUM(D10,F10,H10,J10,L10)</f>
        <v>9015</v>
      </c>
      <c r="O10" s="288">
        <f>SUM(M10:N10)</f>
        <v>16148</v>
      </c>
      <c r="P10" s="288">
        <v>714</v>
      </c>
      <c r="Q10" s="288">
        <v>824</v>
      </c>
      <c r="R10" s="288">
        <f>SUM(P10:Q10)</f>
        <v>1538</v>
      </c>
      <c r="S10" s="1199" t="s">
        <v>671</v>
      </c>
      <c r="T10" s="1199"/>
    </row>
    <row r="11" spans="1:30" ht="18" customHeight="1">
      <c r="A11" s="1081" t="s">
        <v>53</v>
      </c>
      <c r="B11" s="1081"/>
      <c r="C11" s="78">
        <v>506</v>
      </c>
      <c r="D11" s="78">
        <v>626</v>
      </c>
      <c r="E11" s="78">
        <v>1361</v>
      </c>
      <c r="F11" s="78">
        <v>1963</v>
      </c>
      <c r="G11" s="78">
        <v>2283</v>
      </c>
      <c r="H11" s="78">
        <v>3226</v>
      </c>
      <c r="I11" s="78">
        <v>1389</v>
      </c>
      <c r="J11" s="78">
        <v>2877</v>
      </c>
      <c r="K11" s="78">
        <v>106</v>
      </c>
      <c r="L11" s="78">
        <v>162</v>
      </c>
      <c r="M11" s="78">
        <f t="shared" ref="M11:M29" si="0">SUM(C11,E11,G11,I11,K11)</f>
        <v>5645</v>
      </c>
      <c r="N11" s="78">
        <f t="shared" ref="N11:N29" si="1">SUM(D11,F11,H11,J11,L11)</f>
        <v>8854</v>
      </c>
      <c r="O11" s="78">
        <f t="shared" ref="O11:O29" si="2">SUM(M11:N11)</f>
        <v>14499</v>
      </c>
      <c r="P11" s="78">
        <v>1637</v>
      </c>
      <c r="Q11" s="78">
        <v>2251</v>
      </c>
      <c r="R11" s="78">
        <f t="shared" ref="R11:R29" si="3">SUM(P11:Q11)</f>
        <v>3888</v>
      </c>
      <c r="S11" s="1091" t="s">
        <v>302</v>
      </c>
      <c r="T11" s="1091"/>
      <c r="X11" s="225"/>
    </row>
    <row r="12" spans="1:30" ht="18" customHeight="1">
      <c r="A12" s="1081" t="s">
        <v>54</v>
      </c>
      <c r="B12" s="1081"/>
      <c r="C12" s="78">
        <v>425</v>
      </c>
      <c r="D12" s="78">
        <v>828</v>
      </c>
      <c r="E12" s="78">
        <v>1058</v>
      </c>
      <c r="F12" s="78">
        <v>1664</v>
      </c>
      <c r="G12" s="78">
        <v>1256</v>
      </c>
      <c r="H12" s="78">
        <v>2268</v>
      </c>
      <c r="I12" s="78">
        <v>913</v>
      </c>
      <c r="J12" s="78">
        <v>1930</v>
      </c>
      <c r="K12" s="78">
        <v>117</v>
      </c>
      <c r="L12" s="78">
        <v>218</v>
      </c>
      <c r="M12" s="78">
        <f t="shared" si="0"/>
        <v>3769</v>
      </c>
      <c r="N12" s="78">
        <f t="shared" si="1"/>
        <v>6908</v>
      </c>
      <c r="O12" s="78">
        <f t="shared" si="2"/>
        <v>10677</v>
      </c>
      <c r="P12" s="78">
        <v>780</v>
      </c>
      <c r="Q12" s="78">
        <v>1776</v>
      </c>
      <c r="R12" s="78">
        <f t="shared" si="3"/>
        <v>2556</v>
      </c>
      <c r="S12" s="1082" t="s">
        <v>184</v>
      </c>
      <c r="T12" s="1082"/>
    </row>
    <row r="13" spans="1:30" ht="18" customHeight="1">
      <c r="A13" s="1081" t="s">
        <v>55</v>
      </c>
      <c r="B13" s="1081"/>
      <c r="C13" s="78">
        <v>604</v>
      </c>
      <c r="D13" s="78">
        <v>1030</v>
      </c>
      <c r="E13" s="78">
        <v>1942</v>
      </c>
      <c r="F13" s="78">
        <v>3350</v>
      </c>
      <c r="G13" s="78">
        <v>2120</v>
      </c>
      <c r="H13" s="78">
        <v>4161</v>
      </c>
      <c r="I13" s="78">
        <v>1701</v>
      </c>
      <c r="J13" s="78">
        <v>3007</v>
      </c>
      <c r="K13" s="78">
        <v>279</v>
      </c>
      <c r="L13" s="78">
        <v>420</v>
      </c>
      <c r="M13" s="78">
        <f t="shared" si="0"/>
        <v>6646</v>
      </c>
      <c r="N13" s="78">
        <f t="shared" si="1"/>
        <v>11968</v>
      </c>
      <c r="O13" s="78">
        <f t="shared" si="2"/>
        <v>18614</v>
      </c>
      <c r="P13" s="78">
        <v>2248</v>
      </c>
      <c r="Q13" s="78">
        <v>5598</v>
      </c>
      <c r="R13" s="78">
        <f t="shared" si="3"/>
        <v>7846</v>
      </c>
      <c r="S13" s="1082" t="s">
        <v>185</v>
      </c>
      <c r="T13" s="1082"/>
    </row>
    <row r="14" spans="1:30" ht="18" customHeight="1">
      <c r="A14" s="1086" t="s">
        <v>299</v>
      </c>
      <c r="B14" s="508" t="s">
        <v>282</v>
      </c>
      <c r="C14" s="78">
        <v>289</v>
      </c>
      <c r="D14" s="78">
        <v>1364</v>
      </c>
      <c r="E14" s="78">
        <v>753</v>
      </c>
      <c r="F14" s="78">
        <v>2873</v>
      </c>
      <c r="G14" s="78">
        <v>510</v>
      </c>
      <c r="H14" s="78">
        <v>3674</v>
      </c>
      <c r="I14" s="78">
        <v>413</v>
      </c>
      <c r="J14" s="78">
        <v>2394</v>
      </c>
      <c r="K14" s="78">
        <v>86</v>
      </c>
      <c r="L14" s="78">
        <v>300</v>
      </c>
      <c r="M14" s="78">
        <f t="shared" si="0"/>
        <v>2051</v>
      </c>
      <c r="N14" s="78">
        <f t="shared" si="1"/>
        <v>10605</v>
      </c>
      <c r="O14" s="78">
        <f t="shared" si="2"/>
        <v>12656</v>
      </c>
      <c r="P14" s="78">
        <v>873</v>
      </c>
      <c r="Q14" s="78">
        <v>3130</v>
      </c>
      <c r="R14" s="78">
        <f t="shared" si="3"/>
        <v>4003</v>
      </c>
      <c r="S14" s="522" t="s">
        <v>306</v>
      </c>
      <c r="T14" s="1154" t="s">
        <v>173</v>
      </c>
    </row>
    <row r="15" spans="1:30" ht="18" customHeight="1">
      <c r="A15" s="1086"/>
      <c r="B15" s="508" t="s">
        <v>283</v>
      </c>
      <c r="C15" s="78">
        <v>596</v>
      </c>
      <c r="D15" s="78">
        <v>2193</v>
      </c>
      <c r="E15" s="78">
        <v>975</v>
      </c>
      <c r="F15" s="78">
        <v>3461</v>
      </c>
      <c r="G15" s="78">
        <v>965</v>
      </c>
      <c r="H15" s="78">
        <v>4246</v>
      </c>
      <c r="I15" s="78">
        <v>467</v>
      </c>
      <c r="J15" s="78">
        <v>2420</v>
      </c>
      <c r="K15" s="78">
        <v>86</v>
      </c>
      <c r="L15" s="78">
        <v>263</v>
      </c>
      <c r="M15" s="78">
        <f t="shared" si="0"/>
        <v>3089</v>
      </c>
      <c r="N15" s="78">
        <f t="shared" si="1"/>
        <v>12583</v>
      </c>
      <c r="O15" s="78">
        <f t="shared" si="2"/>
        <v>15672</v>
      </c>
      <c r="P15" s="78">
        <v>841</v>
      </c>
      <c r="Q15" s="78">
        <v>2165</v>
      </c>
      <c r="R15" s="78">
        <f t="shared" si="3"/>
        <v>3006</v>
      </c>
      <c r="S15" s="522" t="s">
        <v>307</v>
      </c>
      <c r="T15" s="1154"/>
    </row>
    <row r="16" spans="1:30" ht="18" customHeight="1">
      <c r="A16" s="1086"/>
      <c r="B16" s="508" t="s">
        <v>284</v>
      </c>
      <c r="C16" s="78">
        <v>362</v>
      </c>
      <c r="D16" s="78">
        <v>665</v>
      </c>
      <c r="E16" s="78">
        <v>950</v>
      </c>
      <c r="F16" s="78">
        <v>1585</v>
      </c>
      <c r="G16" s="78">
        <v>840</v>
      </c>
      <c r="H16" s="78">
        <v>2559</v>
      </c>
      <c r="I16" s="78">
        <v>393</v>
      </c>
      <c r="J16" s="78">
        <v>818</v>
      </c>
      <c r="K16" s="78">
        <v>47</v>
      </c>
      <c r="L16" s="78">
        <v>77</v>
      </c>
      <c r="M16" s="78">
        <f t="shared" si="0"/>
        <v>2592</v>
      </c>
      <c r="N16" s="78">
        <f t="shared" si="1"/>
        <v>5704</v>
      </c>
      <c r="O16" s="78">
        <f t="shared" si="2"/>
        <v>8296</v>
      </c>
      <c r="P16" s="78">
        <v>1225</v>
      </c>
      <c r="Q16" s="78">
        <v>2286</v>
      </c>
      <c r="R16" s="78">
        <f t="shared" si="3"/>
        <v>3511</v>
      </c>
      <c r="S16" s="522" t="s">
        <v>308</v>
      </c>
      <c r="T16" s="1154"/>
    </row>
    <row r="17" spans="1:20" ht="18" customHeight="1">
      <c r="A17" s="1086"/>
      <c r="B17" s="508" t="s">
        <v>279</v>
      </c>
      <c r="C17" s="78">
        <v>370</v>
      </c>
      <c r="D17" s="78">
        <v>1110</v>
      </c>
      <c r="E17" s="78">
        <v>856</v>
      </c>
      <c r="F17" s="78">
        <v>2279</v>
      </c>
      <c r="G17" s="78">
        <v>582</v>
      </c>
      <c r="H17" s="78">
        <v>2871</v>
      </c>
      <c r="I17" s="78">
        <v>255</v>
      </c>
      <c r="J17" s="78">
        <v>2081</v>
      </c>
      <c r="K17" s="78">
        <v>51</v>
      </c>
      <c r="L17" s="78">
        <v>336</v>
      </c>
      <c r="M17" s="78">
        <f t="shared" si="0"/>
        <v>2114</v>
      </c>
      <c r="N17" s="78">
        <f t="shared" si="1"/>
        <v>8677</v>
      </c>
      <c r="O17" s="78">
        <f t="shared" si="2"/>
        <v>10791</v>
      </c>
      <c r="P17" s="78">
        <v>1091</v>
      </c>
      <c r="Q17" s="78">
        <v>3247</v>
      </c>
      <c r="R17" s="78">
        <f t="shared" si="3"/>
        <v>4338</v>
      </c>
      <c r="S17" s="522" t="s">
        <v>309</v>
      </c>
      <c r="T17" s="1154"/>
    </row>
    <row r="18" spans="1:20" ht="18" customHeight="1">
      <c r="A18" s="1086"/>
      <c r="B18" s="508" t="s">
        <v>280</v>
      </c>
      <c r="C18" s="78">
        <v>359</v>
      </c>
      <c r="D18" s="78">
        <v>1393</v>
      </c>
      <c r="E18" s="78">
        <v>1101</v>
      </c>
      <c r="F18" s="78">
        <v>3438</v>
      </c>
      <c r="G18" s="78">
        <v>784</v>
      </c>
      <c r="H18" s="78">
        <v>4234</v>
      </c>
      <c r="I18" s="78">
        <v>570</v>
      </c>
      <c r="J18" s="78">
        <v>2756</v>
      </c>
      <c r="K18" s="78">
        <v>102</v>
      </c>
      <c r="L18" s="78">
        <v>378</v>
      </c>
      <c r="M18" s="78">
        <f t="shared" si="0"/>
        <v>2916</v>
      </c>
      <c r="N18" s="78">
        <f t="shared" si="1"/>
        <v>12199</v>
      </c>
      <c r="O18" s="78">
        <f t="shared" si="2"/>
        <v>15115</v>
      </c>
      <c r="P18" s="78">
        <v>1317</v>
      </c>
      <c r="Q18" s="78">
        <v>4112</v>
      </c>
      <c r="R18" s="78">
        <f t="shared" si="3"/>
        <v>5429</v>
      </c>
      <c r="S18" s="522" t="s">
        <v>310</v>
      </c>
      <c r="T18" s="1154"/>
    </row>
    <row r="19" spans="1:20" ht="18" customHeight="1">
      <c r="A19" s="1086"/>
      <c r="B19" s="508" t="s">
        <v>281</v>
      </c>
      <c r="C19" s="78">
        <v>346</v>
      </c>
      <c r="D19" s="78">
        <v>779</v>
      </c>
      <c r="E19" s="78">
        <v>1056</v>
      </c>
      <c r="F19" s="78">
        <v>1819</v>
      </c>
      <c r="G19" s="78">
        <v>676</v>
      </c>
      <c r="H19" s="78">
        <v>2691</v>
      </c>
      <c r="I19" s="78">
        <v>387</v>
      </c>
      <c r="J19" s="78">
        <v>1623</v>
      </c>
      <c r="K19" s="78">
        <v>59</v>
      </c>
      <c r="L19" s="78">
        <v>211</v>
      </c>
      <c r="M19" s="78">
        <f t="shared" si="0"/>
        <v>2524</v>
      </c>
      <c r="N19" s="78">
        <f t="shared" si="1"/>
        <v>7123</v>
      </c>
      <c r="O19" s="78">
        <f t="shared" si="2"/>
        <v>9647</v>
      </c>
      <c r="P19" s="78">
        <v>1234</v>
      </c>
      <c r="Q19" s="78">
        <v>2591</v>
      </c>
      <c r="R19" s="78">
        <f t="shared" si="3"/>
        <v>3825</v>
      </c>
      <c r="S19" s="522" t="s">
        <v>311</v>
      </c>
      <c r="T19" s="1154"/>
    </row>
    <row r="20" spans="1:20" ht="18" customHeight="1">
      <c r="A20" s="1081" t="s">
        <v>63</v>
      </c>
      <c r="B20" s="1081"/>
      <c r="C20" s="506">
        <v>1173</v>
      </c>
      <c r="D20" s="506">
        <v>1582</v>
      </c>
      <c r="E20" s="78">
        <v>2542</v>
      </c>
      <c r="F20" s="506">
        <v>3538</v>
      </c>
      <c r="G20" s="506">
        <v>2220</v>
      </c>
      <c r="H20" s="506">
        <v>3260</v>
      </c>
      <c r="I20" s="78">
        <v>1415</v>
      </c>
      <c r="J20" s="506">
        <v>2055</v>
      </c>
      <c r="K20" s="506">
        <v>345</v>
      </c>
      <c r="L20" s="251">
        <v>328</v>
      </c>
      <c r="M20" s="78">
        <f t="shared" si="0"/>
        <v>7695</v>
      </c>
      <c r="N20" s="78">
        <f t="shared" si="1"/>
        <v>10763</v>
      </c>
      <c r="O20" s="78">
        <f t="shared" si="2"/>
        <v>18458</v>
      </c>
      <c r="P20" s="78">
        <v>1660</v>
      </c>
      <c r="Q20" s="78">
        <v>1263</v>
      </c>
      <c r="R20" s="78">
        <f t="shared" si="3"/>
        <v>2923</v>
      </c>
      <c r="S20" s="1082" t="s">
        <v>297</v>
      </c>
      <c r="T20" s="1082"/>
    </row>
    <row r="21" spans="1:20" ht="18" customHeight="1">
      <c r="A21" s="1081" t="s">
        <v>64</v>
      </c>
      <c r="B21" s="1081"/>
      <c r="C21" s="78">
        <v>803</v>
      </c>
      <c r="D21" s="78">
        <v>1497</v>
      </c>
      <c r="E21" s="78">
        <v>1907</v>
      </c>
      <c r="F21" s="78">
        <v>3540</v>
      </c>
      <c r="G21" s="78">
        <v>1957</v>
      </c>
      <c r="H21" s="78">
        <v>4499</v>
      </c>
      <c r="I21" s="78">
        <v>1349</v>
      </c>
      <c r="J21" s="78">
        <v>2412</v>
      </c>
      <c r="K21" s="78">
        <v>222</v>
      </c>
      <c r="L21" s="78">
        <v>482</v>
      </c>
      <c r="M21" s="78">
        <f t="shared" si="0"/>
        <v>6238</v>
      </c>
      <c r="N21" s="78">
        <f t="shared" si="1"/>
        <v>12430</v>
      </c>
      <c r="O21" s="78">
        <f t="shared" si="2"/>
        <v>18668</v>
      </c>
      <c r="P21" s="78">
        <v>1536</v>
      </c>
      <c r="Q21" s="78">
        <v>2327</v>
      </c>
      <c r="R21" s="78">
        <f t="shared" si="3"/>
        <v>3863</v>
      </c>
      <c r="S21" s="1082" t="s">
        <v>186</v>
      </c>
      <c r="T21" s="1082"/>
    </row>
    <row r="22" spans="1:20" ht="18" customHeight="1">
      <c r="A22" s="1081" t="s">
        <v>65</v>
      </c>
      <c r="B22" s="1081"/>
      <c r="C22" s="78">
        <v>613</v>
      </c>
      <c r="D22" s="78">
        <v>1113</v>
      </c>
      <c r="E22" s="78">
        <v>1518</v>
      </c>
      <c r="F22" s="78">
        <v>2581</v>
      </c>
      <c r="G22" s="78">
        <v>1269</v>
      </c>
      <c r="H22" s="78">
        <v>3317</v>
      </c>
      <c r="I22" s="78">
        <v>900</v>
      </c>
      <c r="J22" s="78">
        <v>1787</v>
      </c>
      <c r="K22" s="78">
        <v>85</v>
      </c>
      <c r="L22" s="78">
        <v>208</v>
      </c>
      <c r="M22" s="78">
        <f t="shared" si="0"/>
        <v>4385</v>
      </c>
      <c r="N22" s="78">
        <f t="shared" si="1"/>
        <v>9006</v>
      </c>
      <c r="O22" s="78">
        <f t="shared" si="2"/>
        <v>13391</v>
      </c>
      <c r="P22" s="78">
        <v>1657</v>
      </c>
      <c r="Q22" s="78">
        <v>2635</v>
      </c>
      <c r="R22" s="78">
        <f t="shared" si="3"/>
        <v>4292</v>
      </c>
      <c r="S22" s="1082" t="s">
        <v>187</v>
      </c>
      <c r="T22" s="1082"/>
    </row>
    <row r="23" spans="1:20" ht="18" customHeight="1">
      <c r="A23" s="1081" t="s">
        <v>66</v>
      </c>
      <c r="B23" s="1081"/>
      <c r="C23" s="78">
        <v>730</v>
      </c>
      <c r="D23" s="78">
        <v>1902</v>
      </c>
      <c r="E23" s="78">
        <v>1531</v>
      </c>
      <c r="F23" s="78">
        <v>2615</v>
      </c>
      <c r="G23" s="78">
        <v>1308</v>
      </c>
      <c r="H23" s="78">
        <v>3065</v>
      </c>
      <c r="I23" s="78">
        <v>961</v>
      </c>
      <c r="J23" s="78">
        <v>1843</v>
      </c>
      <c r="K23" s="78">
        <v>173</v>
      </c>
      <c r="L23" s="78">
        <v>246</v>
      </c>
      <c r="M23" s="78">
        <f t="shared" si="0"/>
        <v>4703</v>
      </c>
      <c r="N23" s="78">
        <f t="shared" si="1"/>
        <v>9671</v>
      </c>
      <c r="O23" s="78">
        <f t="shared" si="2"/>
        <v>14374</v>
      </c>
      <c r="P23" s="78">
        <v>1101</v>
      </c>
      <c r="Q23" s="78">
        <v>1681</v>
      </c>
      <c r="R23" s="78">
        <f t="shared" si="3"/>
        <v>2782</v>
      </c>
      <c r="S23" s="1082" t="s">
        <v>303</v>
      </c>
      <c r="T23" s="1082"/>
    </row>
    <row r="24" spans="1:20" ht="18" customHeight="1">
      <c r="A24" s="1081" t="s">
        <v>134</v>
      </c>
      <c r="B24" s="1081"/>
      <c r="C24" s="78">
        <v>676</v>
      </c>
      <c r="D24" s="78">
        <v>1022</v>
      </c>
      <c r="E24" s="78">
        <v>1631</v>
      </c>
      <c r="F24" s="78">
        <v>2719</v>
      </c>
      <c r="G24" s="78">
        <v>1647</v>
      </c>
      <c r="H24" s="78">
        <v>2893</v>
      </c>
      <c r="I24" s="78">
        <v>1140</v>
      </c>
      <c r="J24" s="78">
        <v>1824</v>
      </c>
      <c r="K24" s="78">
        <v>160</v>
      </c>
      <c r="L24" s="78">
        <v>267</v>
      </c>
      <c r="M24" s="78">
        <f t="shared" si="0"/>
        <v>5254</v>
      </c>
      <c r="N24" s="78">
        <f t="shared" si="1"/>
        <v>8725</v>
      </c>
      <c r="O24" s="78">
        <f t="shared" si="2"/>
        <v>13979</v>
      </c>
      <c r="P24" s="78">
        <v>1326</v>
      </c>
      <c r="Q24" s="78">
        <v>1685</v>
      </c>
      <c r="R24" s="78">
        <f t="shared" si="3"/>
        <v>3011</v>
      </c>
      <c r="S24" s="1082" t="s">
        <v>304</v>
      </c>
      <c r="T24" s="1082"/>
    </row>
    <row r="25" spans="1:20" ht="18" customHeight="1">
      <c r="A25" s="1081" t="s">
        <v>68</v>
      </c>
      <c r="B25" s="1081"/>
      <c r="C25" s="78">
        <v>279</v>
      </c>
      <c r="D25" s="78">
        <v>542</v>
      </c>
      <c r="E25" s="78">
        <v>965</v>
      </c>
      <c r="F25" s="78">
        <v>1676</v>
      </c>
      <c r="G25" s="78">
        <v>864</v>
      </c>
      <c r="H25" s="78">
        <v>1504</v>
      </c>
      <c r="I25" s="78">
        <v>639</v>
      </c>
      <c r="J25" s="78">
        <v>976</v>
      </c>
      <c r="K25" s="78">
        <v>51</v>
      </c>
      <c r="L25" s="78">
        <v>181</v>
      </c>
      <c r="M25" s="78">
        <f t="shared" si="0"/>
        <v>2798</v>
      </c>
      <c r="N25" s="78">
        <f t="shared" si="1"/>
        <v>4879</v>
      </c>
      <c r="O25" s="78">
        <f t="shared" si="2"/>
        <v>7677</v>
      </c>
      <c r="P25" s="78">
        <v>775</v>
      </c>
      <c r="Q25" s="78">
        <v>1135</v>
      </c>
      <c r="R25" s="78">
        <f t="shared" si="3"/>
        <v>1910</v>
      </c>
      <c r="S25" s="1082" t="s">
        <v>305</v>
      </c>
      <c r="T25" s="1082"/>
    </row>
    <row r="26" spans="1:20" ht="18" customHeight="1">
      <c r="A26" s="1081" t="s">
        <v>69</v>
      </c>
      <c r="B26" s="1081"/>
      <c r="C26" s="78">
        <v>652</v>
      </c>
      <c r="D26" s="78">
        <v>847</v>
      </c>
      <c r="E26" s="78">
        <v>1761</v>
      </c>
      <c r="F26" s="78">
        <v>2383</v>
      </c>
      <c r="G26" s="78">
        <v>1855</v>
      </c>
      <c r="H26" s="78">
        <v>3191</v>
      </c>
      <c r="I26" s="78">
        <v>1397</v>
      </c>
      <c r="J26" s="78">
        <v>2154</v>
      </c>
      <c r="K26" s="78">
        <v>161</v>
      </c>
      <c r="L26" s="78">
        <v>319</v>
      </c>
      <c r="M26" s="78">
        <f t="shared" si="0"/>
        <v>5826</v>
      </c>
      <c r="N26" s="78">
        <f t="shared" si="1"/>
        <v>8894</v>
      </c>
      <c r="O26" s="78">
        <f t="shared" si="2"/>
        <v>14720</v>
      </c>
      <c r="P26" s="78">
        <v>2274</v>
      </c>
      <c r="Q26" s="78">
        <v>2909</v>
      </c>
      <c r="R26" s="78">
        <f t="shared" si="3"/>
        <v>5183</v>
      </c>
      <c r="S26" s="1082" t="s">
        <v>191</v>
      </c>
      <c r="T26" s="1082"/>
    </row>
    <row r="27" spans="1:20" ht="18" customHeight="1">
      <c r="A27" s="1081" t="s">
        <v>70</v>
      </c>
      <c r="B27" s="1081"/>
      <c r="C27" s="78">
        <v>1036</v>
      </c>
      <c r="D27" s="78">
        <v>1283</v>
      </c>
      <c r="E27" s="78">
        <v>3099</v>
      </c>
      <c r="F27" s="78">
        <v>3667</v>
      </c>
      <c r="G27" s="78">
        <v>2999</v>
      </c>
      <c r="H27" s="78">
        <v>5003</v>
      </c>
      <c r="I27" s="78">
        <v>2201</v>
      </c>
      <c r="J27" s="78">
        <v>2784</v>
      </c>
      <c r="K27" s="78">
        <v>328</v>
      </c>
      <c r="L27" s="78">
        <v>313</v>
      </c>
      <c r="M27" s="78">
        <f t="shared" si="0"/>
        <v>9663</v>
      </c>
      <c r="N27" s="78">
        <f t="shared" si="1"/>
        <v>13050</v>
      </c>
      <c r="O27" s="78">
        <f t="shared" si="2"/>
        <v>22713</v>
      </c>
      <c r="P27" s="78">
        <v>2165</v>
      </c>
      <c r="Q27" s="78">
        <v>2224</v>
      </c>
      <c r="R27" s="78">
        <f t="shared" si="3"/>
        <v>4389</v>
      </c>
      <c r="S27" s="1082" t="s">
        <v>192</v>
      </c>
      <c r="T27" s="1082"/>
    </row>
    <row r="28" spans="1:20" ht="18" customHeight="1">
      <c r="A28" s="1081" t="s">
        <v>71</v>
      </c>
      <c r="B28" s="1081"/>
      <c r="C28" s="78">
        <v>365</v>
      </c>
      <c r="D28" s="78">
        <v>896</v>
      </c>
      <c r="E28" s="78">
        <v>1962</v>
      </c>
      <c r="F28" s="78">
        <v>2455</v>
      </c>
      <c r="G28" s="78">
        <v>1422</v>
      </c>
      <c r="H28" s="78">
        <v>2616</v>
      </c>
      <c r="I28" s="78">
        <v>1096</v>
      </c>
      <c r="J28" s="78">
        <v>1157</v>
      </c>
      <c r="K28" s="78">
        <v>293</v>
      </c>
      <c r="L28" s="78">
        <v>293</v>
      </c>
      <c r="M28" s="78">
        <f t="shared" si="0"/>
        <v>5138</v>
      </c>
      <c r="N28" s="78">
        <f t="shared" si="1"/>
        <v>7417</v>
      </c>
      <c r="O28" s="78">
        <f t="shared" si="2"/>
        <v>12555</v>
      </c>
      <c r="P28" s="78">
        <v>1541</v>
      </c>
      <c r="Q28" s="78">
        <v>1762</v>
      </c>
      <c r="R28" s="78">
        <f t="shared" si="3"/>
        <v>3303</v>
      </c>
      <c r="S28" s="1082" t="s">
        <v>193</v>
      </c>
      <c r="T28" s="1082"/>
    </row>
    <row r="29" spans="1:20" ht="18" customHeight="1" thickBot="1">
      <c r="A29" s="1202" t="s">
        <v>72</v>
      </c>
      <c r="B29" s="1202"/>
      <c r="C29" s="362">
        <v>507</v>
      </c>
      <c r="D29" s="362">
        <v>2067</v>
      </c>
      <c r="E29" s="362">
        <v>1613</v>
      </c>
      <c r="F29" s="362">
        <v>4481</v>
      </c>
      <c r="G29" s="362">
        <v>1744</v>
      </c>
      <c r="H29" s="362">
        <v>5805</v>
      </c>
      <c r="I29" s="362">
        <v>1291</v>
      </c>
      <c r="J29" s="362">
        <v>3588</v>
      </c>
      <c r="K29" s="362">
        <v>363</v>
      </c>
      <c r="L29" s="362">
        <v>555</v>
      </c>
      <c r="M29" s="362">
        <f t="shared" si="0"/>
        <v>5518</v>
      </c>
      <c r="N29" s="362">
        <f t="shared" si="1"/>
        <v>16496</v>
      </c>
      <c r="O29" s="362">
        <f t="shared" si="2"/>
        <v>22014</v>
      </c>
      <c r="P29" s="362">
        <v>582</v>
      </c>
      <c r="Q29" s="362">
        <v>1634</v>
      </c>
      <c r="R29" s="362">
        <f t="shared" si="3"/>
        <v>2216</v>
      </c>
      <c r="S29" s="1172" t="s">
        <v>298</v>
      </c>
      <c r="T29" s="1172"/>
    </row>
    <row r="30" spans="1:20" ht="18" customHeight="1" thickBot="1">
      <c r="A30" s="1201" t="s">
        <v>32</v>
      </c>
      <c r="B30" s="1201"/>
      <c r="C30" s="364">
        <f>SUM(C10:C29)</f>
        <v>11151</v>
      </c>
      <c r="D30" s="364">
        <f t="shared" ref="D30:R30" si="4">SUM(D10:D29)</f>
        <v>23422</v>
      </c>
      <c r="E30" s="364">
        <f t="shared" si="4"/>
        <v>30967</v>
      </c>
      <c r="F30" s="364">
        <f t="shared" si="4"/>
        <v>54725</v>
      </c>
      <c r="G30" s="364">
        <f t="shared" si="4"/>
        <v>29475</v>
      </c>
      <c r="H30" s="364">
        <f t="shared" si="4"/>
        <v>67688</v>
      </c>
      <c r="I30" s="364">
        <f t="shared" si="4"/>
        <v>20740</v>
      </c>
      <c r="J30" s="364">
        <f t="shared" si="4"/>
        <v>43199</v>
      </c>
      <c r="K30" s="364">
        <f t="shared" si="4"/>
        <v>3364</v>
      </c>
      <c r="L30" s="364">
        <f t="shared" si="4"/>
        <v>5933</v>
      </c>
      <c r="M30" s="364">
        <f t="shared" si="4"/>
        <v>95697</v>
      </c>
      <c r="N30" s="364">
        <f t="shared" si="4"/>
        <v>194967</v>
      </c>
      <c r="O30" s="364">
        <f t="shared" si="4"/>
        <v>290664</v>
      </c>
      <c r="P30" s="364">
        <f t="shared" si="4"/>
        <v>26577</v>
      </c>
      <c r="Q30" s="364">
        <f t="shared" si="4"/>
        <v>47235</v>
      </c>
      <c r="R30" s="364">
        <f t="shared" si="4"/>
        <v>73812</v>
      </c>
      <c r="S30" s="1174" t="s">
        <v>175</v>
      </c>
      <c r="T30" s="1174"/>
    </row>
    <row r="31" spans="1:20" ht="18.95" customHeight="1" thickTop="1"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</row>
    <row r="32" spans="1:20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  <row r="59" ht="18.95" customHeight="1"/>
    <row r="60" ht="18.95" customHeight="1"/>
    <row r="61" ht="18.95" customHeight="1"/>
    <row r="62" ht="18.95" customHeight="1"/>
    <row r="63" ht="18.95" customHeight="1"/>
    <row r="64" ht="18.95" customHeight="1"/>
    <row r="65" ht="18.95" customHeight="1"/>
    <row r="66" ht="18.95" customHeight="1"/>
    <row r="67" ht="18.95" customHeight="1"/>
    <row r="68" ht="18.95" customHeight="1"/>
    <row r="118" spans="3:11">
      <c r="C118" s="202"/>
      <c r="D118" s="202"/>
      <c r="E118" s="202"/>
      <c r="F118" s="202"/>
      <c r="G118" s="202"/>
      <c r="H118" s="202"/>
      <c r="I118" s="202"/>
      <c r="J118" s="202"/>
      <c r="K118" s="202"/>
    </row>
    <row r="119" spans="3:11">
      <c r="C119" s="202"/>
      <c r="D119" s="202"/>
      <c r="E119" s="202"/>
      <c r="F119" s="202"/>
      <c r="G119" s="202"/>
      <c r="H119" s="202"/>
      <c r="I119" s="202"/>
      <c r="J119" s="202"/>
      <c r="K119" s="202"/>
    </row>
    <row r="120" spans="3:11">
      <c r="C120" s="202"/>
      <c r="D120" s="202"/>
      <c r="E120" s="202"/>
      <c r="F120" s="202"/>
      <c r="G120" s="202"/>
      <c r="H120" s="202"/>
      <c r="I120" s="202"/>
      <c r="J120" s="202"/>
      <c r="K120" s="202"/>
    </row>
    <row r="121" spans="3:11">
      <c r="C121" s="202"/>
      <c r="D121" s="202"/>
      <c r="E121" s="202"/>
      <c r="F121" s="202"/>
      <c r="G121" s="202"/>
      <c r="H121" s="202"/>
      <c r="I121" s="202"/>
      <c r="J121" s="202"/>
      <c r="K121" s="202"/>
    </row>
  </sheetData>
  <protectedRanges>
    <protectedRange sqref="C20:J20" name="نطاق1"/>
  </protectedRanges>
  <mergeCells count="51">
    <mergeCell ref="A25:B25"/>
    <mergeCell ref="S25:T25"/>
    <mergeCell ref="A26:B26"/>
    <mergeCell ref="S26:T26"/>
    <mergeCell ref="A30:B30"/>
    <mergeCell ref="S30:T30"/>
    <mergeCell ref="A27:B27"/>
    <mergeCell ref="S27:T27"/>
    <mergeCell ref="A28:B28"/>
    <mergeCell ref="S28:T28"/>
    <mergeCell ref="A29:B29"/>
    <mergeCell ref="S29:T29"/>
    <mergeCell ref="A22:B22"/>
    <mergeCell ref="S22:T22"/>
    <mergeCell ref="A23:B23"/>
    <mergeCell ref="S23:T23"/>
    <mergeCell ref="A24:B24"/>
    <mergeCell ref="S24:T24"/>
    <mergeCell ref="A20:B20"/>
    <mergeCell ref="S20:T20"/>
    <mergeCell ref="A13:B13"/>
    <mergeCell ref="S13:T13"/>
    <mergeCell ref="A21:B21"/>
    <mergeCell ref="S21:T21"/>
    <mergeCell ref="S12:T12"/>
    <mergeCell ref="A14:A19"/>
    <mergeCell ref="T14:T19"/>
    <mergeCell ref="C6:D6"/>
    <mergeCell ref="E6:F7"/>
    <mergeCell ref="G6:H7"/>
    <mergeCell ref="I6:J7"/>
    <mergeCell ref="K6:L6"/>
    <mergeCell ref="S10:T10"/>
    <mergeCell ref="A11:B11"/>
    <mergeCell ref="S11:T11"/>
    <mergeCell ref="A12:B12"/>
    <mergeCell ref="A10:B10"/>
    <mergeCell ref="A1:T1"/>
    <mergeCell ref="A2:T2"/>
    <mergeCell ref="A3:B3"/>
    <mergeCell ref="S3:T3"/>
    <mergeCell ref="A4:B9"/>
    <mergeCell ref="C4:L4"/>
    <mergeCell ref="M4:O5"/>
    <mergeCell ref="P4:R4"/>
    <mergeCell ref="S4:T9"/>
    <mergeCell ref="C5:L5"/>
    <mergeCell ref="P5:R7"/>
    <mergeCell ref="M6:O7"/>
    <mergeCell ref="C7:D7"/>
    <mergeCell ref="K7:L7"/>
  </mergeCells>
  <printOptions horizontalCentered="1"/>
  <pageMargins left="0.75" right="0.75" top="1" bottom="0.75" header="1" footer="0.75"/>
  <pageSetup paperSize="9" scale="75" firstPageNumber="62" orientation="landscape" useFirstPageNumber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J119"/>
  <sheetViews>
    <sheetView rightToLeft="1" view="pageBreakPreview" zoomScale="75" zoomScaleSheetLayoutView="75" workbookViewId="0">
      <selection activeCell="C6" sqref="C6:X7"/>
    </sheetView>
  </sheetViews>
  <sheetFormatPr defaultRowHeight="12.75"/>
  <cols>
    <col min="1" max="1" width="3.42578125" style="146" customWidth="1"/>
    <col min="2" max="2" width="9.5703125" style="146" customWidth="1"/>
    <col min="3" max="3" width="7.42578125" style="146" customWidth="1"/>
    <col min="4" max="4" width="6.85546875" style="146" customWidth="1"/>
    <col min="5" max="5" width="7.28515625" style="146" customWidth="1"/>
    <col min="6" max="6" width="7.5703125" style="146" customWidth="1"/>
    <col min="7" max="7" width="7.140625" style="146" customWidth="1"/>
    <col min="8" max="8" width="7.28515625" style="146" customWidth="1"/>
    <col min="9" max="9" width="7" style="146" customWidth="1"/>
    <col min="10" max="10" width="7.5703125" style="146" customWidth="1"/>
    <col min="11" max="11" width="7" style="146" customWidth="1"/>
    <col min="12" max="12" width="7.85546875" style="146" customWidth="1"/>
    <col min="13" max="13" width="7" style="146" customWidth="1"/>
    <col min="14" max="14" width="7.5703125" style="146" customWidth="1"/>
    <col min="15" max="15" width="7" style="146" customWidth="1"/>
    <col min="16" max="16" width="8" style="146" customWidth="1"/>
    <col min="17" max="17" width="6.85546875" style="146" customWidth="1"/>
    <col min="18" max="18" width="7.85546875" style="146" customWidth="1"/>
    <col min="19" max="19" width="7" style="146" customWidth="1"/>
    <col min="20" max="20" width="7.28515625" style="146" customWidth="1"/>
    <col min="21" max="21" width="8.5703125" style="146" customWidth="1"/>
    <col min="22" max="22" width="8.42578125" style="146" customWidth="1"/>
    <col min="23" max="23" width="8.140625" style="146" customWidth="1"/>
    <col min="24" max="24" width="9.5703125" style="146" customWidth="1"/>
    <col min="25" max="25" width="13.5703125" style="146" customWidth="1"/>
    <col min="26" max="26" width="3.85546875" style="146" customWidth="1"/>
    <col min="27" max="16384" width="9.140625" style="146"/>
  </cols>
  <sheetData>
    <row r="1" spans="1:36" ht="22.5" customHeight="1">
      <c r="A1" s="1138" t="s">
        <v>1077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138"/>
      <c r="Z1" s="1138"/>
      <c r="AA1" s="189"/>
      <c r="AB1" s="189"/>
      <c r="AC1" s="189"/>
      <c r="AD1" s="189"/>
    </row>
    <row r="2" spans="1:36" ht="23.25" customHeight="1">
      <c r="A2" s="1139" t="s">
        <v>1078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89"/>
      <c r="AB2" s="189"/>
      <c r="AC2" s="189"/>
      <c r="AD2" s="189"/>
    </row>
    <row r="3" spans="1:36" ht="23.25" customHeight="1" thickBot="1">
      <c r="A3" s="1100" t="s">
        <v>1075</v>
      </c>
      <c r="B3" s="1100"/>
      <c r="C3" s="1100"/>
      <c r="D3" s="1100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208"/>
      <c r="Q3" s="208"/>
      <c r="R3" s="154"/>
      <c r="S3" s="154"/>
      <c r="T3" s="154"/>
      <c r="U3" s="154"/>
      <c r="V3" s="154"/>
      <c r="W3" s="154"/>
      <c r="X3" s="154"/>
      <c r="Y3" s="1116" t="s">
        <v>1076</v>
      </c>
      <c r="Z3" s="1116"/>
      <c r="AA3" s="152"/>
      <c r="AD3" s="217"/>
      <c r="AE3" s="217"/>
      <c r="AF3" s="217"/>
      <c r="AG3" s="217"/>
      <c r="AH3" s="217"/>
      <c r="AI3" s="217"/>
      <c r="AJ3" s="217"/>
    </row>
    <row r="4" spans="1:36" ht="22.5" customHeight="1" thickTop="1">
      <c r="A4" s="1072" t="s">
        <v>40</v>
      </c>
      <c r="B4" s="1072"/>
      <c r="C4" s="1072" t="s">
        <v>93</v>
      </c>
      <c r="D4" s="1072"/>
      <c r="E4" s="1072"/>
      <c r="F4" s="1072" t="s">
        <v>94</v>
      </c>
      <c r="G4" s="1072"/>
      <c r="H4" s="1072"/>
      <c r="I4" s="1072" t="s">
        <v>95</v>
      </c>
      <c r="J4" s="1072"/>
      <c r="K4" s="1072"/>
      <c r="L4" s="1072" t="s">
        <v>96</v>
      </c>
      <c r="M4" s="1072"/>
      <c r="N4" s="1072"/>
      <c r="O4" s="1072" t="s">
        <v>97</v>
      </c>
      <c r="P4" s="1072"/>
      <c r="Q4" s="1072"/>
      <c r="R4" s="1072" t="s">
        <v>31</v>
      </c>
      <c r="S4" s="1072"/>
      <c r="T4" s="1072"/>
      <c r="U4" s="1072" t="s">
        <v>32</v>
      </c>
      <c r="V4" s="1072"/>
      <c r="W4" s="1072"/>
      <c r="X4" s="1072"/>
      <c r="Y4" s="1074" t="s">
        <v>174</v>
      </c>
      <c r="Z4" s="1074"/>
      <c r="AA4" s="458"/>
    </row>
    <row r="5" spans="1:36" ht="22.5" customHeight="1">
      <c r="A5" s="1092"/>
      <c r="B5" s="1092"/>
      <c r="C5" s="1096" t="s">
        <v>245</v>
      </c>
      <c r="D5" s="1096"/>
      <c r="E5" s="1096"/>
      <c r="F5" s="1096" t="s">
        <v>246</v>
      </c>
      <c r="G5" s="1096"/>
      <c r="H5" s="1096"/>
      <c r="I5" s="1096" t="s">
        <v>247</v>
      </c>
      <c r="J5" s="1096"/>
      <c r="K5" s="1096"/>
      <c r="L5" s="1096" t="s">
        <v>248</v>
      </c>
      <c r="M5" s="1096"/>
      <c r="N5" s="1096"/>
      <c r="O5" s="1096" t="s">
        <v>244</v>
      </c>
      <c r="P5" s="1096"/>
      <c r="Q5" s="1096"/>
      <c r="R5" s="1096" t="s">
        <v>251</v>
      </c>
      <c r="S5" s="1096"/>
      <c r="T5" s="1096"/>
      <c r="U5" s="1096" t="s">
        <v>175</v>
      </c>
      <c r="V5" s="1096"/>
      <c r="W5" s="1096"/>
      <c r="X5" s="1096"/>
      <c r="Y5" s="1096"/>
      <c r="Z5" s="1096"/>
      <c r="AA5" s="458"/>
      <c r="AB5" s="152"/>
    </row>
    <row r="6" spans="1:36" ht="22.5" customHeight="1">
      <c r="A6" s="1092"/>
      <c r="B6" s="1092"/>
      <c r="C6" s="786" t="s">
        <v>33</v>
      </c>
      <c r="D6" s="786" t="s">
        <v>34</v>
      </c>
      <c r="E6" s="786" t="s">
        <v>110</v>
      </c>
      <c r="F6" s="786" t="s">
        <v>33</v>
      </c>
      <c r="G6" s="786" t="s">
        <v>34</v>
      </c>
      <c r="H6" s="786" t="s">
        <v>110</v>
      </c>
      <c r="I6" s="786" t="s">
        <v>33</v>
      </c>
      <c r="J6" s="786" t="s">
        <v>34</v>
      </c>
      <c r="K6" s="786" t="s">
        <v>110</v>
      </c>
      <c r="L6" s="786" t="s">
        <v>33</v>
      </c>
      <c r="M6" s="786" t="s">
        <v>34</v>
      </c>
      <c r="N6" s="786" t="s">
        <v>110</v>
      </c>
      <c r="O6" s="786" t="s">
        <v>33</v>
      </c>
      <c r="P6" s="786" t="s">
        <v>34</v>
      </c>
      <c r="Q6" s="786" t="s">
        <v>110</v>
      </c>
      <c r="R6" s="786" t="s">
        <v>33</v>
      </c>
      <c r="S6" s="786" t="s">
        <v>34</v>
      </c>
      <c r="T6" s="786" t="s">
        <v>110</v>
      </c>
      <c r="U6" s="786" t="s">
        <v>33</v>
      </c>
      <c r="V6" s="786" t="s">
        <v>34</v>
      </c>
      <c r="W6" s="786" t="s">
        <v>110</v>
      </c>
      <c r="X6" s="786" t="s">
        <v>32</v>
      </c>
      <c r="Y6" s="1096"/>
      <c r="Z6" s="1096"/>
      <c r="AA6" s="460"/>
      <c r="AC6" s="152"/>
    </row>
    <row r="7" spans="1:36" ht="22.5" customHeight="1" thickBot="1">
      <c r="A7" s="1093"/>
      <c r="B7" s="1092"/>
      <c r="C7" s="945" t="s">
        <v>180</v>
      </c>
      <c r="D7" s="945" t="s">
        <v>179</v>
      </c>
      <c r="E7" s="945" t="s">
        <v>219</v>
      </c>
      <c r="F7" s="945" t="s">
        <v>180</v>
      </c>
      <c r="G7" s="945" t="s">
        <v>179</v>
      </c>
      <c r="H7" s="945" t="s">
        <v>219</v>
      </c>
      <c r="I7" s="945" t="s">
        <v>180</v>
      </c>
      <c r="J7" s="945" t="s">
        <v>179</v>
      </c>
      <c r="K7" s="945" t="s">
        <v>219</v>
      </c>
      <c r="L7" s="945" t="s">
        <v>180</v>
      </c>
      <c r="M7" s="945" t="s">
        <v>179</v>
      </c>
      <c r="N7" s="945" t="s">
        <v>219</v>
      </c>
      <c r="O7" s="945" t="s">
        <v>180</v>
      </c>
      <c r="P7" s="945" t="s">
        <v>179</v>
      </c>
      <c r="Q7" s="945" t="s">
        <v>219</v>
      </c>
      <c r="R7" s="945" t="s">
        <v>180</v>
      </c>
      <c r="S7" s="945" t="s">
        <v>179</v>
      </c>
      <c r="T7" s="945" t="s">
        <v>219</v>
      </c>
      <c r="U7" s="945" t="s">
        <v>180</v>
      </c>
      <c r="V7" s="945" t="s">
        <v>179</v>
      </c>
      <c r="W7" s="945" t="s">
        <v>219</v>
      </c>
      <c r="X7" s="945" t="s">
        <v>175</v>
      </c>
      <c r="Y7" s="1096"/>
      <c r="Z7" s="1096"/>
      <c r="AA7" s="458"/>
      <c r="AB7" s="152"/>
    </row>
    <row r="8" spans="1:36" ht="22.5" customHeight="1" thickTop="1">
      <c r="A8" s="149" t="s">
        <v>52</v>
      </c>
      <c r="B8" s="456"/>
      <c r="C8" s="288">
        <v>991</v>
      </c>
      <c r="D8" s="288">
        <v>831</v>
      </c>
      <c r="E8" s="288">
        <v>889</v>
      </c>
      <c r="F8" s="288">
        <v>912</v>
      </c>
      <c r="G8" s="288">
        <v>803</v>
      </c>
      <c r="H8" s="288">
        <v>806</v>
      </c>
      <c r="I8" s="288">
        <v>836</v>
      </c>
      <c r="J8" s="288">
        <v>733</v>
      </c>
      <c r="K8" s="288">
        <v>736</v>
      </c>
      <c r="L8" s="288">
        <v>721</v>
      </c>
      <c r="M8" s="288">
        <v>621</v>
      </c>
      <c r="N8" s="288">
        <v>627</v>
      </c>
      <c r="O8" s="288">
        <v>837</v>
      </c>
      <c r="P8" s="288">
        <v>682</v>
      </c>
      <c r="Q8" s="288">
        <v>597</v>
      </c>
      <c r="R8" s="614">
        <v>856</v>
      </c>
      <c r="S8" s="288">
        <v>600</v>
      </c>
      <c r="T8" s="288">
        <v>549</v>
      </c>
      <c r="U8" s="288">
        <f>SUM(C8,F8,I8,L8,O8,R8)</f>
        <v>5153</v>
      </c>
      <c r="V8" s="288">
        <f t="shared" ref="V8:W8" si="0">SUM(D8,G8,J8,M8,P8,S8)</f>
        <v>4270</v>
      </c>
      <c r="W8" s="288">
        <f t="shared" si="0"/>
        <v>4204</v>
      </c>
      <c r="X8" s="288">
        <f>SUM(U8:W8)</f>
        <v>13627</v>
      </c>
      <c r="Y8" s="1058" t="s">
        <v>671</v>
      </c>
      <c r="Z8" s="1058"/>
      <c r="AA8" s="458"/>
      <c r="AB8" s="152"/>
    </row>
    <row r="9" spans="1:36" ht="22.5" customHeight="1">
      <c r="A9" s="150" t="s">
        <v>53</v>
      </c>
      <c r="B9" s="503"/>
      <c r="C9" s="78">
        <v>694</v>
      </c>
      <c r="D9" s="78">
        <v>701</v>
      </c>
      <c r="E9" s="78">
        <v>623</v>
      </c>
      <c r="F9" s="78">
        <v>655</v>
      </c>
      <c r="G9" s="78">
        <v>687</v>
      </c>
      <c r="H9" s="78">
        <v>591</v>
      </c>
      <c r="I9" s="78">
        <v>636</v>
      </c>
      <c r="J9" s="78">
        <v>634</v>
      </c>
      <c r="K9" s="78">
        <v>574</v>
      </c>
      <c r="L9" s="78">
        <v>590</v>
      </c>
      <c r="M9" s="78">
        <v>595</v>
      </c>
      <c r="N9" s="78">
        <v>546</v>
      </c>
      <c r="O9" s="78">
        <v>548</v>
      </c>
      <c r="P9" s="78">
        <v>527</v>
      </c>
      <c r="Q9" s="78">
        <v>511</v>
      </c>
      <c r="R9" s="78">
        <v>497</v>
      </c>
      <c r="S9" s="78">
        <v>485</v>
      </c>
      <c r="T9" s="78">
        <v>464</v>
      </c>
      <c r="U9" s="78">
        <f t="shared" ref="U9:U27" si="1">SUM(C9,F9,I9,L9,O9,R9)</f>
        <v>3620</v>
      </c>
      <c r="V9" s="78">
        <f t="shared" ref="V9:V27" si="2">SUM(D9,G9,J9,M9,P9,S9)</f>
        <v>3629</v>
      </c>
      <c r="W9" s="78">
        <f t="shared" ref="W9:W27" si="3">SUM(E9,H9,K9,N9,Q9,T9)</f>
        <v>3309</v>
      </c>
      <c r="X9" s="78">
        <f t="shared" ref="X9:X27" si="4">SUM(U9:W9)</f>
        <v>10558</v>
      </c>
      <c r="Y9" s="1059" t="s">
        <v>302</v>
      </c>
      <c r="Z9" s="1059"/>
      <c r="AA9" s="458"/>
    </row>
    <row r="10" spans="1:36" ht="22.5" customHeight="1">
      <c r="A10" s="150" t="s">
        <v>54</v>
      </c>
      <c r="B10" s="503"/>
      <c r="C10" s="78">
        <v>253</v>
      </c>
      <c r="D10" s="78">
        <v>165</v>
      </c>
      <c r="E10" s="78">
        <v>1155</v>
      </c>
      <c r="F10" s="78">
        <v>228</v>
      </c>
      <c r="G10" s="78">
        <v>170</v>
      </c>
      <c r="H10" s="78">
        <v>1119</v>
      </c>
      <c r="I10" s="78">
        <v>213</v>
      </c>
      <c r="J10" s="78">
        <v>161</v>
      </c>
      <c r="K10" s="78">
        <v>1079</v>
      </c>
      <c r="L10" s="78">
        <v>225</v>
      </c>
      <c r="M10" s="78">
        <v>156</v>
      </c>
      <c r="N10" s="78">
        <v>1057</v>
      </c>
      <c r="O10" s="78">
        <v>258</v>
      </c>
      <c r="P10" s="78">
        <v>164</v>
      </c>
      <c r="Q10" s="78">
        <v>1012</v>
      </c>
      <c r="R10" s="78">
        <v>281</v>
      </c>
      <c r="S10" s="78">
        <v>157</v>
      </c>
      <c r="T10" s="78">
        <v>905</v>
      </c>
      <c r="U10" s="78">
        <f t="shared" si="1"/>
        <v>1458</v>
      </c>
      <c r="V10" s="78">
        <f t="shared" si="2"/>
        <v>973</v>
      </c>
      <c r="W10" s="78">
        <f t="shared" si="3"/>
        <v>6327</v>
      </c>
      <c r="X10" s="78">
        <f t="shared" si="4"/>
        <v>8758</v>
      </c>
      <c r="Y10" s="1056" t="s">
        <v>184</v>
      </c>
      <c r="Z10" s="1056"/>
      <c r="AA10" s="458"/>
    </row>
    <row r="11" spans="1:36" ht="22.5" customHeight="1">
      <c r="A11" s="150" t="s">
        <v>55</v>
      </c>
      <c r="B11" s="503"/>
      <c r="C11" s="78">
        <v>361</v>
      </c>
      <c r="D11" s="78">
        <v>366</v>
      </c>
      <c r="E11" s="78">
        <v>880</v>
      </c>
      <c r="F11" s="78">
        <v>361</v>
      </c>
      <c r="G11" s="78">
        <v>356</v>
      </c>
      <c r="H11" s="78">
        <v>855</v>
      </c>
      <c r="I11" s="78">
        <v>343</v>
      </c>
      <c r="J11" s="78">
        <v>339</v>
      </c>
      <c r="K11" s="78">
        <v>830</v>
      </c>
      <c r="L11" s="78">
        <v>341</v>
      </c>
      <c r="M11" s="78">
        <v>344</v>
      </c>
      <c r="N11" s="78">
        <v>784</v>
      </c>
      <c r="O11" s="78">
        <v>382</v>
      </c>
      <c r="P11" s="78">
        <v>343</v>
      </c>
      <c r="Q11" s="78">
        <v>747</v>
      </c>
      <c r="R11" s="78">
        <v>325</v>
      </c>
      <c r="S11" s="78">
        <v>291</v>
      </c>
      <c r="T11" s="78">
        <v>669</v>
      </c>
      <c r="U11" s="78">
        <f t="shared" si="1"/>
        <v>2113</v>
      </c>
      <c r="V11" s="78">
        <f t="shared" si="2"/>
        <v>2039</v>
      </c>
      <c r="W11" s="78">
        <f t="shared" si="3"/>
        <v>4765</v>
      </c>
      <c r="X11" s="78">
        <f t="shared" si="4"/>
        <v>8917</v>
      </c>
      <c r="Y11" s="1056" t="s">
        <v>185</v>
      </c>
      <c r="Z11" s="1056"/>
      <c r="AA11" s="458"/>
    </row>
    <row r="12" spans="1:36" ht="22.5" customHeight="1">
      <c r="A12" s="1106" t="s">
        <v>299</v>
      </c>
      <c r="B12" s="508" t="s">
        <v>282</v>
      </c>
      <c r="C12" s="78">
        <v>212</v>
      </c>
      <c r="D12" s="78">
        <v>229</v>
      </c>
      <c r="E12" s="78">
        <v>663</v>
      </c>
      <c r="F12" s="78">
        <v>214</v>
      </c>
      <c r="G12" s="78">
        <v>226</v>
      </c>
      <c r="H12" s="78">
        <v>644</v>
      </c>
      <c r="I12" s="78">
        <v>212</v>
      </c>
      <c r="J12" s="78">
        <v>227</v>
      </c>
      <c r="K12" s="78">
        <v>620</v>
      </c>
      <c r="L12" s="78">
        <v>261</v>
      </c>
      <c r="M12" s="78">
        <v>252</v>
      </c>
      <c r="N12" s="78">
        <v>511</v>
      </c>
      <c r="O12" s="78">
        <v>415</v>
      </c>
      <c r="P12" s="78">
        <v>363</v>
      </c>
      <c r="Q12" s="78">
        <v>287</v>
      </c>
      <c r="R12" s="78">
        <v>353</v>
      </c>
      <c r="S12" s="78">
        <v>340</v>
      </c>
      <c r="T12" s="78">
        <v>232</v>
      </c>
      <c r="U12" s="78">
        <f t="shared" si="1"/>
        <v>1667</v>
      </c>
      <c r="V12" s="78">
        <f t="shared" si="2"/>
        <v>1637</v>
      </c>
      <c r="W12" s="78">
        <f t="shared" si="3"/>
        <v>2957</v>
      </c>
      <c r="X12" s="78">
        <f t="shared" si="4"/>
        <v>6261</v>
      </c>
      <c r="Y12" s="528" t="s">
        <v>306</v>
      </c>
      <c r="Z12" s="1061" t="s">
        <v>173</v>
      </c>
      <c r="AA12" s="458"/>
    </row>
    <row r="13" spans="1:36" ht="22.5" customHeight="1">
      <c r="A13" s="1107"/>
      <c r="B13" s="508" t="s">
        <v>283</v>
      </c>
      <c r="C13" s="78">
        <v>532</v>
      </c>
      <c r="D13" s="78">
        <v>375</v>
      </c>
      <c r="E13" s="78">
        <v>990</v>
      </c>
      <c r="F13" s="78">
        <v>537</v>
      </c>
      <c r="G13" s="78">
        <v>383</v>
      </c>
      <c r="H13" s="78">
        <v>888</v>
      </c>
      <c r="I13" s="78">
        <v>534</v>
      </c>
      <c r="J13" s="78">
        <v>374</v>
      </c>
      <c r="K13" s="78">
        <v>849</v>
      </c>
      <c r="L13" s="78">
        <v>547</v>
      </c>
      <c r="M13" s="78">
        <v>407</v>
      </c>
      <c r="N13" s="78">
        <v>750</v>
      </c>
      <c r="O13" s="78">
        <v>653</v>
      </c>
      <c r="P13" s="78">
        <v>490</v>
      </c>
      <c r="Q13" s="78">
        <v>620</v>
      </c>
      <c r="R13" s="78">
        <v>514</v>
      </c>
      <c r="S13" s="78">
        <v>411</v>
      </c>
      <c r="T13" s="78">
        <v>512</v>
      </c>
      <c r="U13" s="78">
        <f t="shared" si="1"/>
        <v>3317</v>
      </c>
      <c r="V13" s="78">
        <f t="shared" si="2"/>
        <v>2440</v>
      </c>
      <c r="W13" s="78">
        <f t="shared" si="3"/>
        <v>4609</v>
      </c>
      <c r="X13" s="78">
        <f t="shared" si="4"/>
        <v>10366</v>
      </c>
      <c r="Y13" s="528" t="s">
        <v>307</v>
      </c>
      <c r="Z13" s="1061"/>
      <c r="AA13" s="458"/>
    </row>
    <row r="14" spans="1:36" ht="22.5" customHeight="1">
      <c r="A14" s="1107"/>
      <c r="B14" s="508" t="s">
        <v>284</v>
      </c>
      <c r="C14" s="78">
        <v>382</v>
      </c>
      <c r="D14" s="78">
        <v>359</v>
      </c>
      <c r="E14" s="78">
        <v>190</v>
      </c>
      <c r="F14" s="78">
        <v>373</v>
      </c>
      <c r="G14" s="78">
        <v>361</v>
      </c>
      <c r="H14" s="78">
        <v>180</v>
      </c>
      <c r="I14" s="78">
        <v>372</v>
      </c>
      <c r="J14" s="78">
        <v>354</v>
      </c>
      <c r="K14" s="78">
        <v>167</v>
      </c>
      <c r="L14" s="78">
        <v>382</v>
      </c>
      <c r="M14" s="78">
        <v>365</v>
      </c>
      <c r="N14" s="78">
        <v>116</v>
      </c>
      <c r="O14" s="78">
        <v>442</v>
      </c>
      <c r="P14" s="78">
        <v>382</v>
      </c>
      <c r="Q14" s="78">
        <v>91</v>
      </c>
      <c r="R14" s="78">
        <v>364</v>
      </c>
      <c r="S14" s="78">
        <v>320</v>
      </c>
      <c r="T14" s="78">
        <v>71</v>
      </c>
      <c r="U14" s="78">
        <f t="shared" si="1"/>
        <v>2315</v>
      </c>
      <c r="V14" s="78">
        <f t="shared" si="2"/>
        <v>2141</v>
      </c>
      <c r="W14" s="78">
        <f t="shared" si="3"/>
        <v>815</v>
      </c>
      <c r="X14" s="78">
        <f t="shared" si="4"/>
        <v>5271</v>
      </c>
      <c r="Y14" s="528" t="s">
        <v>308</v>
      </c>
      <c r="Z14" s="1061"/>
      <c r="AA14" s="458"/>
    </row>
    <row r="15" spans="1:36" ht="22.5" customHeight="1">
      <c r="A15" s="1107"/>
      <c r="B15" s="508" t="s">
        <v>279</v>
      </c>
      <c r="C15" s="78">
        <v>124</v>
      </c>
      <c r="D15" s="78">
        <v>123</v>
      </c>
      <c r="E15" s="78">
        <v>553</v>
      </c>
      <c r="F15" s="78">
        <v>120</v>
      </c>
      <c r="G15" s="78">
        <v>125</v>
      </c>
      <c r="H15" s="78">
        <v>541</v>
      </c>
      <c r="I15" s="78">
        <v>121</v>
      </c>
      <c r="J15" s="78">
        <v>118</v>
      </c>
      <c r="K15" s="78">
        <v>535</v>
      </c>
      <c r="L15" s="78">
        <v>127</v>
      </c>
      <c r="M15" s="78">
        <v>119</v>
      </c>
      <c r="N15" s="78">
        <v>493</v>
      </c>
      <c r="O15" s="78">
        <v>138</v>
      </c>
      <c r="P15" s="78">
        <v>126</v>
      </c>
      <c r="Q15" s="78">
        <v>467</v>
      </c>
      <c r="R15" s="78">
        <v>115</v>
      </c>
      <c r="S15" s="78">
        <v>103</v>
      </c>
      <c r="T15" s="78">
        <v>417</v>
      </c>
      <c r="U15" s="78">
        <f t="shared" si="1"/>
        <v>745</v>
      </c>
      <c r="V15" s="78">
        <f t="shared" si="2"/>
        <v>714</v>
      </c>
      <c r="W15" s="78">
        <f t="shared" si="3"/>
        <v>3006</v>
      </c>
      <c r="X15" s="78">
        <f t="shared" si="4"/>
        <v>4465</v>
      </c>
      <c r="Y15" s="528" t="s">
        <v>309</v>
      </c>
      <c r="Z15" s="1061"/>
      <c r="AA15" s="458"/>
    </row>
    <row r="16" spans="1:36" ht="22.5" customHeight="1">
      <c r="A16" s="1107"/>
      <c r="B16" s="508" t="s">
        <v>280</v>
      </c>
      <c r="C16" s="78">
        <v>189</v>
      </c>
      <c r="D16" s="78">
        <v>142</v>
      </c>
      <c r="E16" s="78">
        <v>1065</v>
      </c>
      <c r="F16" s="78">
        <v>204</v>
      </c>
      <c r="G16" s="78">
        <v>143</v>
      </c>
      <c r="H16" s="78">
        <v>1061</v>
      </c>
      <c r="I16" s="78">
        <v>197</v>
      </c>
      <c r="J16" s="78">
        <v>142</v>
      </c>
      <c r="K16" s="78">
        <v>1013</v>
      </c>
      <c r="L16" s="78">
        <v>209</v>
      </c>
      <c r="M16" s="78">
        <v>167</v>
      </c>
      <c r="N16" s="78">
        <v>931</v>
      </c>
      <c r="O16" s="78">
        <v>257</v>
      </c>
      <c r="P16" s="78">
        <v>198</v>
      </c>
      <c r="Q16" s="78">
        <v>862</v>
      </c>
      <c r="R16" s="78">
        <v>216</v>
      </c>
      <c r="S16" s="78">
        <v>156</v>
      </c>
      <c r="T16" s="78">
        <v>760</v>
      </c>
      <c r="U16" s="78">
        <f t="shared" si="1"/>
        <v>1272</v>
      </c>
      <c r="V16" s="78">
        <f t="shared" si="2"/>
        <v>948</v>
      </c>
      <c r="W16" s="78">
        <f t="shared" si="3"/>
        <v>5692</v>
      </c>
      <c r="X16" s="78">
        <f t="shared" si="4"/>
        <v>7912</v>
      </c>
      <c r="Y16" s="528" t="s">
        <v>310</v>
      </c>
      <c r="Z16" s="1061"/>
      <c r="AA16" s="458"/>
    </row>
    <row r="17" spans="1:27" ht="22.5" customHeight="1">
      <c r="A17" s="1108"/>
      <c r="B17" s="508" t="s">
        <v>281</v>
      </c>
      <c r="C17" s="78">
        <v>298</v>
      </c>
      <c r="D17" s="78">
        <v>291</v>
      </c>
      <c r="E17" s="78">
        <v>341</v>
      </c>
      <c r="F17" s="78">
        <v>295</v>
      </c>
      <c r="G17" s="78">
        <v>293</v>
      </c>
      <c r="H17" s="78">
        <v>335</v>
      </c>
      <c r="I17" s="78">
        <v>306</v>
      </c>
      <c r="J17" s="78">
        <v>300</v>
      </c>
      <c r="K17" s="78">
        <v>308</v>
      </c>
      <c r="L17" s="78">
        <v>335</v>
      </c>
      <c r="M17" s="78">
        <v>317</v>
      </c>
      <c r="N17" s="78">
        <v>252</v>
      </c>
      <c r="O17" s="78">
        <v>358</v>
      </c>
      <c r="P17" s="78">
        <v>332</v>
      </c>
      <c r="Q17" s="78">
        <v>205</v>
      </c>
      <c r="R17" s="78">
        <v>290</v>
      </c>
      <c r="S17" s="78">
        <v>276</v>
      </c>
      <c r="T17" s="78">
        <v>177</v>
      </c>
      <c r="U17" s="78">
        <f t="shared" si="1"/>
        <v>1882</v>
      </c>
      <c r="V17" s="78">
        <f t="shared" si="2"/>
        <v>1809</v>
      </c>
      <c r="W17" s="78">
        <f t="shared" si="3"/>
        <v>1618</v>
      </c>
      <c r="X17" s="78">
        <f t="shared" si="4"/>
        <v>5309</v>
      </c>
      <c r="Y17" s="528" t="s">
        <v>311</v>
      </c>
      <c r="Z17" s="1061"/>
      <c r="AA17" s="458"/>
    </row>
    <row r="18" spans="1:27" ht="22.5" customHeight="1">
      <c r="A18" s="150" t="s">
        <v>63</v>
      </c>
      <c r="B18" s="503"/>
      <c r="C18" s="506">
        <v>933</v>
      </c>
      <c r="D18" s="506">
        <v>818</v>
      </c>
      <c r="E18" s="506">
        <v>436</v>
      </c>
      <c r="F18" s="506">
        <v>913</v>
      </c>
      <c r="G18" s="506">
        <v>794</v>
      </c>
      <c r="H18" s="506">
        <v>431</v>
      </c>
      <c r="I18" s="78">
        <v>854</v>
      </c>
      <c r="J18" s="506">
        <v>741</v>
      </c>
      <c r="K18" s="506">
        <v>402</v>
      </c>
      <c r="L18" s="78">
        <v>721</v>
      </c>
      <c r="M18" s="506">
        <v>625</v>
      </c>
      <c r="N18" s="506">
        <v>367</v>
      </c>
      <c r="O18" s="506">
        <v>667</v>
      </c>
      <c r="P18" s="251">
        <v>558</v>
      </c>
      <c r="Q18" s="251">
        <v>355</v>
      </c>
      <c r="R18" s="251">
        <v>605</v>
      </c>
      <c r="S18" s="251">
        <v>489</v>
      </c>
      <c r="T18" s="251">
        <v>334</v>
      </c>
      <c r="U18" s="78">
        <f t="shared" si="1"/>
        <v>4693</v>
      </c>
      <c r="V18" s="78">
        <f t="shared" si="2"/>
        <v>4025</v>
      </c>
      <c r="W18" s="78">
        <f t="shared" si="3"/>
        <v>2325</v>
      </c>
      <c r="X18" s="78">
        <f t="shared" si="4"/>
        <v>11043</v>
      </c>
      <c r="Y18" s="1056" t="s">
        <v>297</v>
      </c>
      <c r="Z18" s="1056"/>
      <c r="AA18" s="458"/>
    </row>
    <row r="19" spans="1:27" ht="22.5" customHeight="1">
      <c r="A19" s="150" t="s">
        <v>64</v>
      </c>
      <c r="B19" s="503"/>
      <c r="C19" s="78">
        <v>666</v>
      </c>
      <c r="D19" s="78">
        <v>651</v>
      </c>
      <c r="E19" s="78">
        <v>624</v>
      </c>
      <c r="F19" s="78">
        <v>660</v>
      </c>
      <c r="G19" s="78">
        <v>636</v>
      </c>
      <c r="H19" s="78">
        <v>577</v>
      </c>
      <c r="I19" s="78">
        <v>645</v>
      </c>
      <c r="J19" s="78">
        <v>592</v>
      </c>
      <c r="K19" s="78">
        <v>533</v>
      </c>
      <c r="L19" s="78">
        <v>632</v>
      </c>
      <c r="M19" s="78">
        <v>584</v>
      </c>
      <c r="N19" s="78">
        <v>514</v>
      </c>
      <c r="O19" s="78">
        <v>669</v>
      </c>
      <c r="P19" s="78">
        <v>581</v>
      </c>
      <c r="Q19" s="78">
        <v>511</v>
      </c>
      <c r="R19" s="78">
        <v>540</v>
      </c>
      <c r="S19" s="78">
        <v>496</v>
      </c>
      <c r="T19" s="78">
        <v>427</v>
      </c>
      <c r="U19" s="78">
        <f t="shared" si="1"/>
        <v>3812</v>
      </c>
      <c r="V19" s="78">
        <f t="shared" si="2"/>
        <v>3540</v>
      </c>
      <c r="W19" s="78">
        <f t="shared" si="3"/>
        <v>3186</v>
      </c>
      <c r="X19" s="78">
        <f t="shared" si="4"/>
        <v>10538</v>
      </c>
      <c r="Y19" s="1056" t="s">
        <v>186</v>
      </c>
      <c r="Z19" s="1056"/>
      <c r="AA19" s="458"/>
    </row>
    <row r="20" spans="1:27" ht="22.5" customHeight="1">
      <c r="A20" s="150" t="s">
        <v>65</v>
      </c>
      <c r="B20" s="503"/>
      <c r="C20" s="78">
        <v>605</v>
      </c>
      <c r="D20" s="78">
        <v>593</v>
      </c>
      <c r="E20" s="78">
        <v>140</v>
      </c>
      <c r="F20" s="78">
        <v>597</v>
      </c>
      <c r="G20" s="78">
        <v>577</v>
      </c>
      <c r="H20" s="78">
        <v>127</v>
      </c>
      <c r="I20" s="78">
        <v>573</v>
      </c>
      <c r="J20" s="78">
        <v>530</v>
      </c>
      <c r="K20" s="78">
        <v>124</v>
      </c>
      <c r="L20" s="78">
        <v>558</v>
      </c>
      <c r="M20" s="78">
        <v>523</v>
      </c>
      <c r="N20" s="78">
        <v>109</v>
      </c>
      <c r="O20" s="78">
        <v>618</v>
      </c>
      <c r="P20" s="78">
        <v>547</v>
      </c>
      <c r="Q20" s="78">
        <v>99</v>
      </c>
      <c r="R20" s="78">
        <v>484</v>
      </c>
      <c r="S20" s="78">
        <v>430</v>
      </c>
      <c r="T20" s="78">
        <v>85</v>
      </c>
      <c r="U20" s="78">
        <f t="shared" si="1"/>
        <v>3435</v>
      </c>
      <c r="V20" s="78">
        <f t="shared" si="2"/>
        <v>3200</v>
      </c>
      <c r="W20" s="78">
        <f t="shared" si="3"/>
        <v>684</v>
      </c>
      <c r="X20" s="78">
        <f t="shared" si="4"/>
        <v>7319</v>
      </c>
      <c r="Y20" s="1056" t="s">
        <v>187</v>
      </c>
      <c r="Z20" s="1056"/>
      <c r="AA20" s="458"/>
    </row>
    <row r="21" spans="1:27" ht="22.5" customHeight="1">
      <c r="A21" s="150" t="s">
        <v>66</v>
      </c>
      <c r="B21" s="503"/>
      <c r="C21" s="78">
        <v>693</v>
      </c>
      <c r="D21" s="78">
        <v>676</v>
      </c>
      <c r="E21" s="78">
        <v>267</v>
      </c>
      <c r="F21" s="78">
        <v>681</v>
      </c>
      <c r="G21" s="78">
        <v>631</v>
      </c>
      <c r="H21" s="78">
        <v>256</v>
      </c>
      <c r="I21" s="78">
        <v>662</v>
      </c>
      <c r="J21" s="78">
        <v>612</v>
      </c>
      <c r="K21" s="78">
        <v>222</v>
      </c>
      <c r="L21" s="78">
        <v>653</v>
      </c>
      <c r="M21" s="78">
        <v>583</v>
      </c>
      <c r="N21" s="78">
        <v>216</v>
      </c>
      <c r="O21" s="78">
        <v>686</v>
      </c>
      <c r="P21" s="78">
        <v>615</v>
      </c>
      <c r="Q21" s="78">
        <v>212</v>
      </c>
      <c r="R21" s="78">
        <v>582</v>
      </c>
      <c r="S21" s="78">
        <v>505</v>
      </c>
      <c r="T21" s="78">
        <v>196</v>
      </c>
      <c r="U21" s="78">
        <f t="shared" si="1"/>
        <v>3957</v>
      </c>
      <c r="V21" s="78">
        <f t="shared" si="2"/>
        <v>3622</v>
      </c>
      <c r="W21" s="78">
        <f t="shared" si="3"/>
        <v>1369</v>
      </c>
      <c r="X21" s="78">
        <f t="shared" si="4"/>
        <v>8948</v>
      </c>
      <c r="Y21" s="1056" t="s">
        <v>303</v>
      </c>
      <c r="Z21" s="1056"/>
      <c r="AA21" s="458"/>
    </row>
    <row r="22" spans="1:27" ht="22.5" customHeight="1">
      <c r="A22" s="150" t="s">
        <v>134</v>
      </c>
      <c r="B22" s="503"/>
      <c r="C22" s="78">
        <v>387</v>
      </c>
      <c r="D22" s="78">
        <v>243</v>
      </c>
      <c r="E22" s="78">
        <v>672</v>
      </c>
      <c r="F22" s="78">
        <v>385</v>
      </c>
      <c r="G22" s="78">
        <v>235</v>
      </c>
      <c r="H22" s="78">
        <v>648</v>
      </c>
      <c r="I22" s="78">
        <v>380</v>
      </c>
      <c r="J22" s="78">
        <v>231</v>
      </c>
      <c r="K22" s="78">
        <v>601</v>
      </c>
      <c r="L22" s="78">
        <v>399</v>
      </c>
      <c r="M22" s="78">
        <v>260</v>
      </c>
      <c r="N22" s="78">
        <v>552</v>
      </c>
      <c r="O22" s="78">
        <v>438</v>
      </c>
      <c r="P22" s="78">
        <v>330</v>
      </c>
      <c r="Q22" s="78">
        <v>475</v>
      </c>
      <c r="R22" s="78">
        <v>357</v>
      </c>
      <c r="S22" s="78">
        <v>265</v>
      </c>
      <c r="T22" s="78">
        <v>427</v>
      </c>
      <c r="U22" s="78">
        <f t="shared" si="1"/>
        <v>2346</v>
      </c>
      <c r="V22" s="78">
        <f t="shared" si="2"/>
        <v>1564</v>
      </c>
      <c r="W22" s="78">
        <f t="shared" si="3"/>
        <v>3375</v>
      </c>
      <c r="X22" s="78">
        <f t="shared" si="4"/>
        <v>7285</v>
      </c>
      <c r="Y22" s="1056" t="s">
        <v>304</v>
      </c>
      <c r="Z22" s="1056"/>
      <c r="AA22" s="458"/>
    </row>
    <row r="23" spans="1:27" ht="22.5" customHeight="1">
      <c r="A23" s="150" t="s">
        <v>68</v>
      </c>
      <c r="B23" s="503"/>
      <c r="C23" s="78">
        <v>224</v>
      </c>
      <c r="D23" s="78">
        <v>204</v>
      </c>
      <c r="E23" s="78">
        <v>472</v>
      </c>
      <c r="F23" s="78">
        <v>219</v>
      </c>
      <c r="G23" s="78">
        <v>200</v>
      </c>
      <c r="H23" s="78">
        <v>454</v>
      </c>
      <c r="I23" s="78">
        <v>223</v>
      </c>
      <c r="J23" s="78">
        <v>188</v>
      </c>
      <c r="K23" s="78">
        <v>419</v>
      </c>
      <c r="L23" s="78">
        <v>223</v>
      </c>
      <c r="M23" s="78">
        <v>184</v>
      </c>
      <c r="N23" s="78">
        <v>399</v>
      </c>
      <c r="O23" s="78">
        <v>241</v>
      </c>
      <c r="P23" s="78">
        <v>207</v>
      </c>
      <c r="Q23" s="78">
        <v>410</v>
      </c>
      <c r="R23" s="78">
        <v>170</v>
      </c>
      <c r="S23" s="78">
        <v>165</v>
      </c>
      <c r="T23" s="78">
        <v>336</v>
      </c>
      <c r="U23" s="78">
        <f t="shared" si="1"/>
        <v>1300</v>
      </c>
      <c r="V23" s="78">
        <f t="shared" si="2"/>
        <v>1148</v>
      </c>
      <c r="W23" s="78">
        <f t="shared" si="3"/>
        <v>2490</v>
      </c>
      <c r="X23" s="78">
        <f t="shared" si="4"/>
        <v>4938</v>
      </c>
      <c r="Y23" s="1056" t="s">
        <v>305</v>
      </c>
      <c r="Z23" s="1056"/>
      <c r="AA23" s="458"/>
    </row>
    <row r="24" spans="1:27" ht="22.5" customHeight="1">
      <c r="A24" s="150" t="s">
        <v>69</v>
      </c>
      <c r="B24" s="503"/>
      <c r="C24" s="78">
        <v>492</v>
      </c>
      <c r="D24" s="78">
        <v>449</v>
      </c>
      <c r="E24" s="78">
        <v>703</v>
      </c>
      <c r="F24" s="78">
        <v>471</v>
      </c>
      <c r="G24" s="78">
        <v>420</v>
      </c>
      <c r="H24" s="78">
        <v>648</v>
      </c>
      <c r="I24" s="78">
        <v>451</v>
      </c>
      <c r="J24" s="78">
        <v>401</v>
      </c>
      <c r="K24" s="78">
        <v>617</v>
      </c>
      <c r="L24" s="78">
        <v>445</v>
      </c>
      <c r="M24" s="78">
        <v>387</v>
      </c>
      <c r="N24" s="78">
        <v>587</v>
      </c>
      <c r="O24" s="78">
        <v>514</v>
      </c>
      <c r="P24" s="78">
        <v>423</v>
      </c>
      <c r="Q24" s="78">
        <v>568</v>
      </c>
      <c r="R24" s="78">
        <v>386</v>
      </c>
      <c r="S24" s="78">
        <v>323</v>
      </c>
      <c r="T24" s="78">
        <v>492</v>
      </c>
      <c r="U24" s="78">
        <f t="shared" si="1"/>
        <v>2759</v>
      </c>
      <c r="V24" s="78">
        <f t="shared" si="2"/>
        <v>2403</v>
      </c>
      <c r="W24" s="78">
        <f t="shared" si="3"/>
        <v>3615</v>
      </c>
      <c r="X24" s="78">
        <f t="shared" si="4"/>
        <v>8777</v>
      </c>
      <c r="Y24" s="1056" t="s">
        <v>191</v>
      </c>
      <c r="Z24" s="1056"/>
      <c r="AA24" s="458"/>
    </row>
    <row r="25" spans="1:27" ht="22.5" customHeight="1">
      <c r="A25" s="150" t="s">
        <v>70</v>
      </c>
      <c r="B25" s="503"/>
      <c r="C25" s="78">
        <v>731</v>
      </c>
      <c r="D25" s="78">
        <v>848</v>
      </c>
      <c r="E25" s="78">
        <v>913</v>
      </c>
      <c r="F25" s="78">
        <v>716</v>
      </c>
      <c r="G25" s="78">
        <v>752</v>
      </c>
      <c r="H25" s="78">
        <v>856</v>
      </c>
      <c r="I25" s="78">
        <v>681</v>
      </c>
      <c r="J25" s="78">
        <v>700</v>
      </c>
      <c r="K25" s="78">
        <v>826</v>
      </c>
      <c r="L25" s="78">
        <v>665</v>
      </c>
      <c r="M25" s="78">
        <v>676</v>
      </c>
      <c r="N25" s="78">
        <v>789</v>
      </c>
      <c r="O25" s="78">
        <v>761</v>
      </c>
      <c r="P25" s="78">
        <v>725</v>
      </c>
      <c r="Q25" s="78">
        <v>777</v>
      </c>
      <c r="R25" s="78">
        <v>591</v>
      </c>
      <c r="S25" s="78">
        <v>583</v>
      </c>
      <c r="T25" s="78">
        <v>705</v>
      </c>
      <c r="U25" s="78">
        <f t="shared" si="1"/>
        <v>4145</v>
      </c>
      <c r="V25" s="78">
        <f t="shared" si="2"/>
        <v>4284</v>
      </c>
      <c r="W25" s="78">
        <f t="shared" si="3"/>
        <v>4866</v>
      </c>
      <c r="X25" s="78">
        <f t="shared" si="4"/>
        <v>13295</v>
      </c>
      <c r="Y25" s="1056" t="s">
        <v>192</v>
      </c>
      <c r="Z25" s="1056"/>
      <c r="AA25" s="458"/>
    </row>
    <row r="26" spans="1:27" ht="22.5" customHeight="1">
      <c r="A26" s="150" t="s">
        <v>71</v>
      </c>
      <c r="B26" s="503"/>
      <c r="C26" s="78">
        <v>631</v>
      </c>
      <c r="D26" s="78">
        <v>503</v>
      </c>
      <c r="E26" s="78">
        <v>343</v>
      </c>
      <c r="F26" s="78">
        <v>494</v>
      </c>
      <c r="G26" s="78">
        <v>425</v>
      </c>
      <c r="H26" s="78">
        <v>365</v>
      </c>
      <c r="I26" s="78">
        <v>451</v>
      </c>
      <c r="J26" s="78">
        <v>401</v>
      </c>
      <c r="K26" s="78">
        <v>388</v>
      </c>
      <c r="L26" s="78">
        <v>446</v>
      </c>
      <c r="M26" s="78">
        <v>392</v>
      </c>
      <c r="N26" s="78">
        <v>333</v>
      </c>
      <c r="O26" s="78">
        <v>478</v>
      </c>
      <c r="P26" s="78">
        <v>358</v>
      </c>
      <c r="Q26" s="78">
        <v>296</v>
      </c>
      <c r="R26" s="78">
        <v>412</v>
      </c>
      <c r="S26" s="78">
        <v>332</v>
      </c>
      <c r="T26" s="78">
        <v>328</v>
      </c>
      <c r="U26" s="78">
        <f t="shared" si="1"/>
        <v>2912</v>
      </c>
      <c r="V26" s="78">
        <f t="shared" si="2"/>
        <v>2411</v>
      </c>
      <c r="W26" s="78">
        <f t="shared" si="3"/>
        <v>2053</v>
      </c>
      <c r="X26" s="78">
        <f t="shared" si="4"/>
        <v>7376</v>
      </c>
      <c r="Y26" s="1056" t="s">
        <v>193</v>
      </c>
      <c r="Z26" s="1056"/>
      <c r="AA26" s="458"/>
    </row>
    <row r="27" spans="1:27" ht="22.5" customHeight="1" thickBot="1">
      <c r="A27" s="190" t="s">
        <v>72</v>
      </c>
      <c r="B27" s="615"/>
      <c r="C27" s="362">
        <v>1053</v>
      </c>
      <c r="D27" s="362">
        <v>883</v>
      </c>
      <c r="E27" s="362">
        <v>869</v>
      </c>
      <c r="F27" s="362">
        <v>1064</v>
      </c>
      <c r="G27" s="362">
        <v>876</v>
      </c>
      <c r="H27" s="362">
        <v>784</v>
      </c>
      <c r="I27" s="362">
        <v>1027</v>
      </c>
      <c r="J27" s="362">
        <v>853</v>
      </c>
      <c r="K27" s="362">
        <v>723</v>
      </c>
      <c r="L27" s="362">
        <v>1051</v>
      </c>
      <c r="M27" s="362">
        <v>860</v>
      </c>
      <c r="N27" s="362">
        <v>666</v>
      </c>
      <c r="O27" s="362">
        <v>1142</v>
      </c>
      <c r="P27" s="362">
        <v>975</v>
      </c>
      <c r="Q27" s="362">
        <v>540</v>
      </c>
      <c r="R27" s="362">
        <v>933</v>
      </c>
      <c r="S27" s="362">
        <v>817</v>
      </c>
      <c r="T27" s="362">
        <v>459</v>
      </c>
      <c r="U27" s="362">
        <f t="shared" si="1"/>
        <v>6270</v>
      </c>
      <c r="V27" s="362">
        <f t="shared" si="2"/>
        <v>5264</v>
      </c>
      <c r="W27" s="362">
        <f t="shared" si="3"/>
        <v>4041</v>
      </c>
      <c r="X27" s="362">
        <f t="shared" si="4"/>
        <v>15575</v>
      </c>
      <c r="Y27" s="1185" t="s">
        <v>298</v>
      </c>
      <c r="Z27" s="1185"/>
      <c r="AA27" s="458"/>
    </row>
    <row r="28" spans="1:27" ht="22.5" customHeight="1" thickTop="1" thickBot="1">
      <c r="A28" s="74" t="s">
        <v>32</v>
      </c>
      <c r="B28" s="284"/>
      <c r="C28" s="364">
        <f>SUM(C8:C27)</f>
        <v>10451</v>
      </c>
      <c r="D28" s="364">
        <f t="shared" ref="D28:X28" si="5">SUM(D8:D27)</f>
        <v>9450</v>
      </c>
      <c r="E28" s="364">
        <f t="shared" si="5"/>
        <v>12788</v>
      </c>
      <c r="F28" s="364">
        <f t="shared" si="5"/>
        <v>10099</v>
      </c>
      <c r="G28" s="364">
        <f t="shared" si="5"/>
        <v>9093</v>
      </c>
      <c r="H28" s="364">
        <f t="shared" si="5"/>
        <v>12166</v>
      </c>
      <c r="I28" s="364">
        <f t="shared" si="5"/>
        <v>9717</v>
      </c>
      <c r="J28" s="364">
        <f t="shared" si="5"/>
        <v>8631</v>
      </c>
      <c r="K28" s="364">
        <f t="shared" si="5"/>
        <v>11566</v>
      </c>
      <c r="L28" s="364">
        <f t="shared" si="5"/>
        <v>9531</v>
      </c>
      <c r="M28" s="364">
        <f t="shared" si="5"/>
        <v>8417</v>
      </c>
      <c r="N28" s="364">
        <f t="shared" si="5"/>
        <v>10599</v>
      </c>
      <c r="O28" s="364">
        <f t="shared" si="5"/>
        <v>10502</v>
      </c>
      <c r="P28" s="364">
        <f t="shared" si="5"/>
        <v>8926</v>
      </c>
      <c r="Q28" s="364">
        <f t="shared" si="5"/>
        <v>9642</v>
      </c>
      <c r="R28" s="364">
        <f t="shared" si="5"/>
        <v>8871</v>
      </c>
      <c r="S28" s="364">
        <f t="shared" si="5"/>
        <v>7544</v>
      </c>
      <c r="T28" s="364">
        <f t="shared" si="5"/>
        <v>8545</v>
      </c>
      <c r="U28" s="364">
        <f t="shared" si="5"/>
        <v>59171</v>
      </c>
      <c r="V28" s="364">
        <f t="shared" si="5"/>
        <v>52061</v>
      </c>
      <c r="W28" s="364">
        <f t="shared" si="5"/>
        <v>65306</v>
      </c>
      <c r="X28" s="364">
        <f t="shared" si="5"/>
        <v>176538</v>
      </c>
      <c r="Y28" s="1187" t="s">
        <v>175</v>
      </c>
      <c r="Z28" s="1187"/>
      <c r="AA28" s="458"/>
    </row>
    <row r="29" spans="1:27" ht="13.5" thickTop="1"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  <c r="R29" s="461"/>
      <c r="S29" s="461"/>
      <c r="T29" s="461"/>
      <c r="U29" s="461"/>
      <c r="V29" s="461"/>
      <c r="W29" s="461"/>
      <c r="X29" s="461"/>
      <c r="Y29" s="458"/>
      <c r="Z29" s="458"/>
      <c r="AA29" s="458"/>
    </row>
    <row r="116" spans="3:15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</row>
    <row r="117" spans="3:15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</row>
    <row r="118" spans="3:15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</row>
    <row r="119" spans="3:15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</row>
  </sheetData>
  <protectedRanges>
    <protectedRange sqref="F18:N18" name="نطاق1"/>
  </protectedRanges>
  <mergeCells count="37">
    <mergeCell ref="A2:Z2"/>
    <mergeCell ref="A1:Z1"/>
    <mergeCell ref="A3:D3"/>
    <mergeCell ref="U5:X5"/>
    <mergeCell ref="Y26:Z26"/>
    <mergeCell ref="Y20:Z20"/>
    <mergeCell ref="Y21:Z21"/>
    <mergeCell ref="Y22:Z22"/>
    <mergeCell ref="A12:A17"/>
    <mergeCell ref="Z12:Z17"/>
    <mergeCell ref="Y18:Z18"/>
    <mergeCell ref="Y19:Z19"/>
    <mergeCell ref="Y8:Z8"/>
    <mergeCell ref="Y9:Z9"/>
    <mergeCell ref="Y10:Z10"/>
    <mergeCell ref="Y11:Z11"/>
    <mergeCell ref="Y27:Z27"/>
    <mergeCell ref="Y28:Z28"/>
    <mergeCell ref="Y23:Z23"/>
    <mergeCell ref="Y24:Z24"/>
    <mergeCell ref="Y25:Z25"/>
    <mergeCell ref="Y3:Z3"/>
    <mergeCell ref="A4:B7"/>
    <mergeCell ref="C4:E4"/>
    <mergeCell ref="F4:H4"/>
    <mergeCell ref="I4:K4"/>
    <mergeCell ref="L4:N4"/>
    <mergeCell ref="O4:Q4"/>
    <mergeCell ref="R4:T4"/>
    <mergeCell ref="U4:X4"/>
    <mergeCell ref="Y4:Z7"/>
    <mergeCell ref="C5:E5"/>
    <mergeCell ref="F5:H5"/>
    <mergeCell ref="I5:K5"/>
    <mergeCell ref="L5:N5"/>
    <mergeCell ref="O5:Q5"/>
    <mergeCell ref="R5:T5"/>
  </mergeCells>
  <printOptions horizontalCentered="1"/>
  <pageMargins left="0.39370078740157499" right="0.39370078740157499" top="0.78740157480314998" bottom="0.39370078740157499" header="0.78740157480314998" footer="0.39370078740157499"/>
  <pageSetup paperSize="9" scale="70" firstPageNumber="63" orientation="landscape" useFirstPageNumber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2"/>
  <sheetViews>
    <sheetView rightToLeft="1" view="pageBreakPreview" topLeftCell="B2" zoomScale="90" zoomScaleNormal="75" zoomScaleSheetLayoutView="90" workbookViewId="0">
      <selection activeCell="C7" sqref="C7:C8"/>
    </sheetView>
  </sheetViews>
  <sheetFormatPr defaultRowHeight="15"/>
  <cols>
    <col min="1" max="1" width="4.7109375" style="131" customWidth="1"/>
    <col min="2" max="2" width="10.28515625" style="131" customWidth="1"/>
    <col min="3" max="3" width="14.42578125" style="131" customWidth="1"/>
    <col min="4" max="4" width="14" style="131" customWidth="1"/>
    <col min="5" max="5" width="18" style="131" customWidth="1"/>
    <col min="6" max="6" width="19.85546875" style="131" customWidth="1"/>
    <col min="7" max="7" width="10.140625" style="131" customWidth="1"/>
    <col min="8" max="8" width="12.7109375" style="131" customWidth="1"/>
    <col min="9" max="9" width="11.42578125" style="131" customWidth="1"/>
    <col min="10" max="10" width="18.5703125" style="131" customWidth="1"/>
    <col min="11" max="11" width="15.140625" style="131" customWidth="1"/>
    <col min="12" max="12" width="5.85546875" style="131" customWidth="1"/>
    <col min="13" max="16384" width="9.140625" style="131"/>
  </cols>
  <sheetData>
    <row r="1" spans="1:18" ht="39.75" customHeight="1">
      <c r="A1" s="1098" t="s">
        <v>769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</row>
    <row r="2" spans="1:18" ht="42" customHeight="1">
      <c r="A2" s="1099" t="s">
        <v>770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8" ht="21" customHeight="1" thickBot="1">
      <c r="A3" s="1100" t="s">
        <v>1079</v>
      </c>
      <c r="B3" s="1100"/>
      <c r="C3" s="188"/>
      <c r="D3" s="188"/>
      <c r="E3" s="176"/>
      <c r="F3" s="176"/>
      <c r="G3" s="176"/>
      <c r="H3" s="176"/>
      <c r="I3" s="176"/>
      <c r="J3" s="176"/>
      <c r="K3" s="1116" t="s">
        <v>391</v>
      </c>
      <c r="L3" s="1116"/>
    </row>
    <row r="4" spans="1:18" ht="23.25" customHeight="1" thickTop="1">
      <c r="A4" s="1072" t="s">
        <v>40</v>
      </c>
      <c r="B4" s="1072"/>
      <c r="C4" s="1102" t="s">
        <v>509</v>
      </c>
      <c r="D4" s="1102" t="s">
        <v>510</v>
      </c>
      <c r="E4" s="1102" t="s">
        <v>511</v>
      </c>
      <c r="F4" s="1102" t="s">
        <v>512</v>
      </c>
      <c r="G4" s="1102" t="s">
        <v>512</v>
      </c>
      <c r="H4" s="1102"/>
      <c r="I4" s="1102"/>
      <c r="J4" s="1102" t="s">
        <v>513</v>
      </c>
      <c r="K4" s="1074" t="s">
        <v>174</v>
      </c>
      <c r="L4" s="1074"/>
    </row>
    <row r="5" spans="1:18" ht="18.75" customHeight="1">
      <c r="A5" s="1092"/>
      <c r="B5" s="1092"/>
      <c r="C5" s="1126"/>
      <c r="D5" s="1126"/>
      <c r="E5" s="1126"/>
      <c r="F5" s="1126"/>
      <c r="G5" s="1211" t="s">
        <v>514</v>
      </c>
      <c r="H5" s="1211"/>
      <c r="I5" s="1211"/>
      <c r="J5" s="1126"/>
      <c r="K5" s="1096"/>
      <c r="L5" s="1096"/>
    </row>
    <row r="6" spans="1:18" ht="14.25" customHeight="1">
      <c r="A6" s="1092"/>
      <c r="B6" s="1092"/>
      <c r="C6" s="1126"/>
      <c r="D6" s="1126"/>
      <c r="E6" s="1126"/>
      <c r="F6" s="1126"/>
      <c r="G6" s="1126" t="s">
        <v>515</v>
      </c>
      <c r="H6" s="1126" t="s">
        <v>516</v>
      </c>
      <c r="I6" s="1126" t="s">
        <v>517</v>
      </c>
      <c r="J6" s="1126"/>
      <c r="K6" s="1096"/>
      <c r="L6" s="1096"/>
    </row>
    <row r="7" spans="1:18" ht="7.5" customHeight="1">
      <c r="A7" s="1092"/>
      <c r="B7" s="1092"/>
      <c r="C7" s="1094" t="s">
        <v>518</v>
      </c>
      <c r="D7" s="1094" t="s">
        <v>519</v>
      </c>
      <c r="E7" s="1094" t="s">
        <v>520</v>
      </c>
      <c r="F7" s="1094" t="s">
        <v>521</v>
      </c>
      <c r="G7" s="1126"/>
      <c r="H7" s="1126"/>
      <c r="I7" s="1126"/>
      <c r="J7" s="1126"/>
      <c r="K7" s="1096"/>
      <c r="L7" s="1096"/>
    </row>
    <row r="8" spans="1:18" ht="24.75" customHeight="1" thickBot="1">
      <c r="A8" s="1092"/>
      <c r="B8" s="1092"/>
      <c r="C8" s="1094"/>
      <c r="D8" s="1094"/>
      <c r="E8" s="1094"/>
      <c r="F8" s="1094"/>
      <c r="G8" s="519" t="s">
        <v>522</v>
      </c>
      <c r="H8" s="519" t="s">
        <v>523</v>
      </c>
      <c r="I8" s="519" t="s">
        <v>524</v>
      </c>
      <c r="J8" s="526" t="s">
        <v>525</v>
      </c>
      <c r="K8" s="1096"/>
      <c r="L8" s="1096"/>
      <c r="Q8" s="1118"/>
      <c r="R8" s="1118"/>
    </row>
    <row r="9" spans="1:18" ht="18" customHeight="1">
      <c r="A9" s="1137" t="s">
        <v>52</v>
      </c>
      <c r="B9" s="1137"/>
      <c r="C9" s="275">
        <v>45</v>
      </c>
      <c r="D9" s="275">
        <v>35</v>
      </c>
      <c r="E9" s="275">
        <v>0</v>
      </c>
      <c r="F9" s="275">
        <v>20</v>
      </c>
      <c r="G9" s="456">
        <v>11</v>
      </c>
      <c r="H9" s="456">
        <v>31</v>
      </c>
      <c r="I9" s="456">
        <v>17</v>
      </c>
      <c r="J9" s="275">
        <v>6</v>
      </c>
      <c r="K9" s="1210" t="s">
        <v>671</v>
      </c>
      <c r="L9" s="1210"/>
      <c r="M9" s="182"/>
      <c r="N9" s="182"/>
      <c r="O9" s="182"/>
      <c r="Q9" s="1118"/>
      <c r="R9" s="1118"/>
    </row>
    <row r="10" spans="1:18" ht="18" customHeight="1">
      <c r="A10" s="1081" t="s">
        <v>53</v>
      </c>
      <c r="B10" s="1081"/>
      <c r="C10" s="102">
        <v>33</v>
      </c>
      <c r="D10" s="102">
        <v>27</v>
      </c>
      <c r="E10" s="102">
        <v>15</v>
      </c>
      <c r="F10" s="102">
        <v>17</v>
      </c>
      <c r="G10" s="102">
        <v>0</v>
      </c>
      <c r="H10" s="102">
        <v>0</v>
      </c>
      <c r="I10" s="102">
        <v>0</v>
      </c>
      <c r="J10" s="102">
        <v>0</v>
      </c>
      <c r="K10" s="1059" t="s">
        <v>302</v>
      </c>
      <c r="L10" s="1059"/>
      <c r="M10" s="182"/>
      <c r="N10" s="182"/>
      <c r="O10" s="182"/>
      <c r="Q10" s="1155"/>
      <c r="R10" s="1155"/>
    </row>
    <row r="11" spans="1:18" ht="18" customHeight="1">
      <c r="A11" s="1081" t="s">
        <v>54</v>
      </c>
      <c r="B11" s="1081"/>
      <c r="C11" s="102">
        <v>156</v>
      </c>
      <c r="D11" s="102">
        <v>0</v>
      </c>
      <c r="E11" s="102">
        <v>0</v>
      </c>
      <c r="F11" s="102">
        <v>0</v>
      </c>
      <c r="G11" s="102">
        <v>301</v>
      </c>
      <c r="H11" s="102">
        <v>52</v>
      </c>
      <c r="I11" s="102">
        <v>2</v>
      </c>
      <c r="J11" s="102">
        <v>0</v>
      </c>
      <c r="K11" s="1056" t="s">
        <v>184</v>
      </c>
      <c r="L11" s="1056"/>
      <c r="M11" s="182"/>
      <c r="N11" s="182"/>
      <c r="O11" s="182"/>
      <c r="Q11" s="1155"/>
      <c r="R11" s="1155"/>
    </row>
    <row r="12" spans="1:18" ht="18" customHeight="1">
      <c r="A12" s="1081" t="s">
        <v>55</v>
      </c>
      <c r="B12" s="1081"/>
      <c r="C12" s="102">
        <v>226</v>
      </c>
      <c r="D12" s="102">
        <v>7</v>
      </c>
      <c r="E12" s="102">
        <v>4</v>
      </c>
      <c r="F12" s="102">
        <v>2</v>
      </c>
      <c r="G12" s="102">
        <v>0</v>
      </c>
      <c r="H12" s="102">
        <v>12</v>
      </c>
      <c r="I12" s="102">
        <v>0</v>
      </c>
      <c r="J12" s="102">
        <v>7</v>
      </c>
      <c r="K12" s="1056" t="s">
        <v>185</v>
      </c>
      <c r="L12" s="1056"/>
      <c r="M12" s="182"/>
      <c r="N12" s="182"/>
      <c r="O12" s="182"/>
      <c r="Q12" s="151"/>
      <c r="R12" s="1213"/>
    </row>
    <row r="13" spans="1:18" ht="18" customHeight="1">
      <c r="A13" s="1086" t="s">
        <v>295</v>
      </c>
      <c r="B13" s="508" t="s">
        <v>282</v>
      </c>
      <c r="C13" s="102">
        <v>175</v>
      </c>
      <c r="D13" s="102">
        <v>60</v>
      </c>
      <c r="E13" s="102">
        <v>0</v>
      </c>
      <c r="F13" s="102">
        <v>42</v>
      </c>
      <c r="G13" s="102">
        <v>0</v>
      </c>
      <c r="H13" s="102">
        <v>1</v>
      </c>
      <c r="I13" s="102">
        <v>0</v>
      </c>
      <c r="J13" s="102">
        <v>0</v>
      </c>
      <c r="K13" s="528" t="s">
        <v>306</v>
      </c>
      <c r="L13" s="1087" t="s">
        <v>173</v>
      </c>
      <c r="M13" s="182"/>
      <c r="N13" s="182"/>
      <c r="O13" s="182"/>
      <c r="Q13" s="151"/>
      <c r="R13" s="1213"/>
    </row>
    <row r="14" spans="1:18" ht="18" customHeight="1">
      <c r="A14" s="1086"/>
      <c r="B14" s="508" t="s">
        <v>283</v>
      </c>
      <c r="C14" s="102">
        <v>174</v>
      </c>
      <c r="D14" s="102">
        <v>141</v>
      </c>
      <c r="E14" s="102">
        <v>79</v>
      </c>
      <c r="F14" s="102">
        <v>107</v>
      </c>
      <c r="G14" s="102">
        <v>0</v>
      </c>
      <c r="H14" s="102">
        <v>2</v>
      </c>
      <c r="I14" s="102">
        <v>0</v>
      </c>
      <c r="J14" s="102">
        <v>17</v>
      </c>
      <c r="K14" s="528" t="s">
        <v>307</v>
      </c>
      <c r="L14" s="1088"/>
      <c r="M14" s="182"/>
      <c r="N14" s="182"/>
      <c r="O14" s="182"/>
      <c r="Q14" s="151"/>
      <c r="R14" s="1213"/>
    </row>
    <row r="15" spans="1:18" ht="18" customHeight="1">
      <c r="A15" s="1086"/>
      <c r="B15" s="508" t="s">
        <v>284</v>
      </c>
      <c r="C15" s="102">
        <v>6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528" t="s">
        <v>308</v>
      </c>
      <c r="L15" s="1088"/>
      <c r="M15" s="182"/>
      <c r="N15" s="182"/>
      <c r="O15" s="182"/>
      <c r="Q15" s="151"/>
      <c r="R15" s="1213"/>
    </row>
    <row r="16" spans="1:18" ht="18" customHeight="1">
      <c r="A16" s="1086"/>
      <c r="B16" s="508" t="s">
        <v>279</v>
      </c>
      <c r="C16" s="102">
        <v>130</v>
      </c>
      <c r="D16" s="102">
        <v>50</v>
      </c>
      <c r="E16" s="102">
        <v>41</v>
      </c>
      <c r="F16" s="102">
        <v>0</v>
      </c>
      <c r="G16" s="102">
        <v>0</v>
      </c>
      <c r="H16" s="102">
        <v>0</v>
      </c>
      <c r="I16" s="102">
        <v>0</v>
      </c>
      <c r="J16" s="102">
        <v>7</v>
      </c>
      <c r="K16" s="528" t="s">
        <v>309</v>
      </c>
      <c r="L16" s="1088"/>
      <c r="M16" s="182"/>
      <c r="N16" s="182"/>
      <c r="O16" s="182"/>
      <c r="Q16" s="151"/>
      <c r="R16" s="1213"/>
    </row>
    <row r="17" spans="1:18" ht="18" customHeight="1">
      <c r="A17" s="1086"/>
      <c r="B17" s="508" t="s">
        <v>280</v>
      </c>
      <c r="C17" s="102">
        <v>180</v>
      </c>
      <c r="D17" s="102">
        <v>22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528" t="s">
        <v>310</v>
      </c>
      <c r="L17" s="1088"/>
      <c r="M17" s="182"/>
      <c r="N17" s="182"/>
      <c r="O17" s="182"/>
      <c r="Q17" s="151"/>
      <c r="R17" s="1213"/>
    </row>
    <row r="18" spans="1:18" ht="18" customHeight="1">
      <c r="A18" s="1086"/>
      <c r="B18" s="508" t="s">
        <v>281</v>
      </c>
      <c r="C18" s="102">
        <v>198</v>
      </c>
      <c r="D18" s="102">
        <v>15</v>
      </c>
      <c r="E18" s="102">
        <v>8</v>
      </c>
      <c r="F18" s="102">
        <v>6</v>
      </c>
      <c r="G18" s="102">
        <v>0</v>
      </c>
      <c r="H18" s="102">
        <v>2</v>
      </c>
      <c r="I18" s="102">
        <v>0</v>
      </c>
      <c r="J18" s="102">
        <v>2</v>
      </c>
      <c r="K18" s="528" t="s">
        <v>311</v>
      </c>
      <c r="L18" s="1136"/>
      <c r="M18" s="182"/>
      <c r="N18" s="182"/>
      <c r="O18" s="182"/>
      <c r="Q18" s="1155"/>
      <c r="R18" s="1155"/>
    </row>
    <row r="19" spans="1:18" ht="18" customHeight="1">
      <c r="A19" s="1081" t="s">
        <v>63</v>
      </c>
      <c r="B19" s="1081"/>
      <c r="C19" s="102">
        <v>21</v>
      </c>
      <c r="D19" s="102">
        <v>11</v>
      </c>
      <c r="E19" s="102">
        <v>2</v>
      </c>
      <c r="F19" s="102">
        <v>12</v>
      </c>
      <c r="G19" s="102">
        <v>0</v>
      </c>
      <c r="H19" s="102">
        <v>0</v>
      </c>
      <c r="I19" s="102">
        <v>0</v>
      </c>
      <c r="J19" s="102">
        <v>0</v>
      </c>
      <c r="K19" s="1056" t="s">
        <v>297</v>
      </c>
      <c r="L19" s="1056"/>
      <c r="M19" s="182"/>
      <c r="N19" s="182"/>
      <c r="O19" s="182"/>
      <c r="Q19" s="1155"/>
      <c r="R19" s="1155"/>
    </row>
    <row r="20" spans="1:18" ht="18" customHeight="1">
      <c r="A20" s="1081" t="s">
        <v>64</v>
      </c>
      <c r="B20" s="1081"/>
      <c r="C20" s="102">
        <v>269</v>
      </c>
      <c r="D20" s="102">
        <v>24</v>
      </c>
      <c r="E20" s="102">
        <v>6</v>
      </c>
      <c r="F20" s="102">
        <v>5</v>
      </c>
      <c r="G20" s="102">
        <v>2</v>
      </c>
      <c r="H20" s="102">
        <v>0</v>
      </c>
      <c r="I20" s="102">
        <v>0</v>
      </c>
      <c r="J20" s="102">
        <v>0</v>
      </c>
      <c r="K20" s="1056" t="s">
        <v>186</v>
      </c>
      <c r="L20" s="1056"/>
      <c r="M20" s="182"/>
      <c r="N20" s="182"/>
      <c r="O20" s="182"/>
      <c r="Q20" s="1155"/>
      <c r="R20" s="1155"/>
    </row>
    <row r="21" spans="1:18" ht="18" customHeight="1">
      <c r="A21" s="1081" t="s">
        <v>65</v>
      </c>
      <c r="B21" s="1081"/>
      <c r="C21" s="102">
        <v>114</v>
      </c>
      <c r="D21" s="102">
        <v>4</v>
      </c>
      <c r="E21" s="102">
        <v>4</v>
      </c>
      <c r="F21" s="102">
        <v>1</v>
      </c>
      <c r="G21" s="102">
        <v>0</v>
      </c>
      <c r="H21" s="102">
        <v>0</v>
      </c>
      <c r="I21" s="102">
        <v>0</v>
      </c>
      <c r="J21" s="102">
        <v>2</v>
      </c>
      <c r="K21" s="1056" t="s">
        <v>187</v>
      </c>
      <c r="L21" s="1056"/>
      <c r="M21" s="182"/>
      <c r="N21" s="182"/>
      <c r="O21" s="182"/>
      <c r="Q21" s="1155"/>
      <c r="R21" s="1155"/>
    </row>
    <row r="22" spans="1:18" ht="18" customHeight="1">
      <c r="A22" s="1081" t="s">
        <v>66</v>
      </c>
      <c r="B22" s="1081"/>
      <c r="C22" s="102">
        <v>136</v>
      </c>
      <c r="D22" s="102">
        <v>55</v>
      </c>
      <c r="E22" s="102">
        <v>26</v>
      </c>
      <c r="F22" s="102">
        <v>4</v>
      </c>
      <c r="G22" s="102">
        <v>0</v>
      </c>
      <c r="H22" s="102">
        <v>0</v>
      </c>
      <c r="I22" s="102">
        <v>0</v>
      </c>
      <c r="J22" s="102">
        <v>5</v>
      </c>
      <c r="K22" s="1056" t="s">
        <v>303</v>
      </c>
      <c r="L22" s="1056"/>
      <c r="M22" s="182"/>
      <c r="N22" s="182"/>
      <c r="O22" s="182"/>
      <c r="Q22" s="1155"/>
      <c r="R22" s="1155"/>
    </row>
    <row r="23" spans="1:18" ht="18" customHeight="1">
      <c r="A23" s="1081" t="s">
        <v>134</v>
      </c>
      <c r="B23" s="1081"/>
      <c r="C23" s="102">
        <v>278</v>
      </c>
      <c r="D23" s="102">
        <v>3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56" t="s">
        <v>304</v>
      </c>
      <c r="L23" s="1056"/>
      <c r="M23" s="182"/>
      <c r="N23" s="182"/>
      <c r="O23" s="182"/>
      <c r="Q23" s="1155"/>
      <c r="R23" s="1155"/>
    </row>
    <row r="24" spans="1:18" ht="18" customHeight="1">
      <c r="A24" s="1081" t="s">
        <v>68</v>
      </c>
      <c r="B24" s="1081"/>
      <c r="C24" s="102">
        <v>48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56" t="s">
        <v>305</v>
      </c>
      <c r="L24" s="1056"/>
      <c r="M24" s="182"/>
      <c r="N24" s="182"/>
      <c r="O24" s="182"/>
      <c r="Q24" s="1155"/>
      <c r="R24" s="1155"/>
    </row>
    <row r="25" spans="1:18" ht="18" customHeight="1">
      <c r="A25" s="1081" t="s">
        <v>69</v>
      </c>
      <c r="B25" s="1081"/>
      <c r="C25" s="102">
        <v>218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56" t="s">
        <v>191</v>
      </c>
      <c r="L25" s="1056"/>
      <c r="M25" s="182"/>
      <c r="N25" s="182"/>
      <c r="O25" s="182"/>
      <c r="Q25" s="1155"/>
      <c r="R25" s="1155"/>
    </row>
    <row r="26" spans="1:18" ht="18" customHeight="1">
      <c r="A26" s="1081" t="s">
        <v>70</v>
      </c>
      <c r="B26" s="1081"/>
      <c r="C26" s="102">
        <v>3</v>
      </c>
      <c r="D26" s="102">
        <v>11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56" t="s">
        <v>192</v>
      </c>
      <c r="L26" s="1056"/>
      <c r="M26" s="182"/>
      <c r="N26" s="182"/>
      <c r="O26" s="182"/>
      <c r="Q26" s="1155"/>
      <c r="R26" s="1155"/>
    </row>
    <row r="27" spans="1:18" ht="18" customHeight="1">
      <c r="A27" s="1081" t="s">
        <v>71</v>
      </c>
      <c r="B27" s="1081"/>
      <c r="C27" s="102">
        <v>93</v>
      </c>
      <c r="D27" s="102">
        <v>2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56" t="s">
        <v>193</v>
      </c>
      <c r="L27" s="1056"/>
      <c r="M27" s="182"/>
      <c r="N27" s="182"/>
      <c r="O27" s="182"/>
      <c r="Q27" s="1084"/>
      <c r="R27" s="1084"/>
    </row>
    <row r="28" spans="1:18" ht="18" customHeight="1" thickBot="1">
      <c r="A28" s="1212" t="s">
        <v>72</v>
      </c>
      <c r="B28" s="1212"/>
      <c r="C28" s="290">
        <v>122</v>
      </c>
      <c r="D28" s="290">
        <v>261</v>
      </c>
      <c r="E28" s="290">
        <v>0</v>
      </c>
      <c r="F28" s="290">
        <v>0</v>
      </c>
      <c r="G28" s="290">
        <v>0</v>
      </c>
      <c r="H28" s="290">
        <v>0</v>
      </c>
      <c r="I28" s="290">
        <v>0</v>
      </c>
      <c r="J28" s="290">
        <v>0</v>
      </c>
      <c r="K28" s="1193" t="s">
        <v>298</v>
      </c>
      <c r="L28" s="1193"/>
      <c r="M28" s="182"/>
      <c r="N28" s="182"/>
      <c r="O28" s="182"/>
      <c r="Q28" s="1157"/>
      <c r="R28" s="1157"/>
    </row>
    <row r="29" spans="1:18" ht="15.75" customHeight="1" thickBot="1">
      <c r="A29" s="1201" t="s">
        <v>32</v>
      </c>
      <c r="B29" s="1201"/>
      <c r="C29" s="518">
        <v>2625</v>
      </c>
      <c r="D29" s="518">
        <v>728</v>
      </c>
      <c r="E29" s="518">
        <v>185</v>
      </c>
      <c r="F29" s="518">
        <v>216</v>
      </c>
      <c r="G29" s="518">
        <v>314</v>
      </c>
      <c r="H29" s="518">
        <v>100</v>
      </c>
      <c r="I29" s="518">
        <v>19</v>
      </c>
      <c r="J29" s="518">
        <v>46</v>
      </c>
      <c r="K29" s="1187" t="s">
        <v>175</v>
      </c>
      <c r="L29" s="1187"/>
      <c r="M29" s="182"/>
      <c r="N29" s="182"/>
      <c r="O29" s="182"/>
    </row>
    <row r="30" spans="1:18" ht="18" customHeight="1" thickTop="1">
      <c r="K30" s="595"/>
      <c r="L30" s="595"/>
      <c r="M30" s="182"/>
      <c r="N30" s="182"/>
      <c r="O30" s="182"/>
    </row>
    <row r="31" spans="1:18" ht="18" customHeight="1"/>
    <row r="32" spans="1:18" ht="18" customHeight="1"/>
    <row r="33" ht="18" customHeight="1"/>
    <row r="34" ht="18" customHeight="1"/>
    <row r="35" ht="18" customHeight="1"/>
    <row r="36" ht="18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52" ht="18.95" customHeight="1"/>
  </sheetData>
  <mergeCells count="68">
    <mergeCell ref="Q25:R25"/>
    <mergeCell ref="Q26:R26"/>
    <mergeCell ref="Q27:R27"/>
    <mergeCell ref="Q28:R28"/>
    <mergeCell ref="K12:L12"/>
    <mergeCell ref="L13:L18"/>
    <mergeCell ref="Q19:R19"/>
    <mergeCell ref="Q20:R20"/>
    <mergeCell ref="Q21:R21"/>
    <mergeCell ref="Q22:R22"/>
    <mergeCell ref="Q23:R23"/>
    <mergeCell ref="Q24:R24"/>
    <mergeCell ref="K24:L24"/>
    <mergeCell ref="K25:L25"/>
    <mergeCell ref="K26:L26"/>
    <mergeCell ref="K27:L27"/>
    <mergeCell ref="Q8:R8"/>
    <mergeCell ref="Q9:R9"/>
    <mergeCell ref="Q10:R10"/>
    <mergeCell ref="Q11:R11"/>
    <mergeCell ref="R12:R17"/>
    <mergeCell ref="Q18:R18"/>
    <mergeCell ref="K19:L19"/>
    <mergeCell ref="K20:L20"/>
    <mergeCell ref="K22:L22"/>
    <mergeCell ref="K23:L23"/>
    <mergeCell ref="K21:L21"/>
    <mergeCell ref="K11:L11"/>
    <mergeCell ref="A29:B29"/>
    <mergeCell ref="A28:B28"/>
    <mergeCell ref="K28:L28"/>
    <mergeCell ref="A27:B27"/>
    <mergeCell ref="A26:B26"/>
    <mergeCell ref="K29:L29"/>
    <mergeCell ref="A25:B25"/>
    <mergeCell ref="A24:B24"/>
    <mergeCell ref="A23:B23"/>
    <mergeCell ref="A22:B22"/>
    <mergeCell ref="A21:B21"/>
    <mergeCell ref="A19:B19"/>
    <mergeCell ref="A20:B20"/>
    <mergeCell ref="A13:A18"/>
    <mergeCell ref="A12:B12"/>
    <mergeCell ref="A1:L1"/>
    <mergeCell ref="A2:L2"/>
    <mergeCell ref="A11:B11"/>
    <mergeCell ref="A10:B10"/>
    <mergeCell ref="K10:L10"/>
    <mergeCell ref="J4:J7"/>
    <mergeCell ref="G5:I5"/>
    <mergeCell ref="G6:G7"/>
    <mergeCell ref="H6:H7"/>
    <mergeCell ref="I6:I7"/>
    <mergeCell ref="A4:B8"/>
    <mergeCell ref="C4:C6"/>
    <mergeCell ref="D4:D6"/>
    <mergeCell ref="E4:E6"/>
    <mergeCell ref="F4:F6"/>
    <mergeCell ref="G4:I4"/>
    <mergeCell ref="K9:L9"/>
    <mergeCell ref="A9:B9"/>
    <mergeCell ref="A3:B3"/>
    <mergeCell ref="K4:L8"/>
    <mergeCell ref="E7:E8"/>
    <mergeCell ref="F7:F8"/>
    <mergeCell ref="C7:C8"/>
    <mergeCell ref="D7:D8"/>
    <mergeCell ref="K3:L3"/>
  </mergeCells>
  <printOptions horizontalCentered="1"/>
  <pageMargins left="1" right="1" top="1" bottom="0.75" header="1" footer="0.75"/>
  <pageSetup paperSize="9" scale="80" firstPageNumber="64" orientation="landscape" useFirstPageNumber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121"/>
  <sheetViews>
    <sheetView rightToLeft="1" view="pageBreakPreview" topLeftCell="C4" zoomScale="90" zoomScaleSheetLayoutView="90" workbookViewId="0">
      <selection activeCell="C9" sqref="C9"/>
    </sheetView>
  </sheetViews>
  <sheetFormatPr defaultRowHeight="12.75"/>
  <cols>
    <col min="1" max="1" width="4.7109375" style="91" customWidth="1"/>
    <col min="2" max="2" width="10" style="91" customWidth="1"/>
    <col min="3" max="3" width="12.42578125" style="91" customWidth="1"/>
    <col min="4" max="4" width="8.5703125" style="91" customWidth="1"/>
    <col min="5" max="5" width="6.85546875" style="91" customWidth="1"/>
    <col min="6" max="6" width="5.85546875" style="91" customWidth="1"/>
    <col min="7" max="7" width="7.7109375" style="91" customWidth="1"/>
    <col min="8" max="8" width="7" style="91" customWidth="1"/>
    <col min="9" max="9" width="6.7109375" style="91" customWidth="1"/>
    <col min="10" max="10" width="8.5703125" style="91" customWidth="1"/>
    <col min="11" max="11" width="7.140625" style="91" customWidth="1"/>
    <col min="12" max="12" width="11.140625" style="91" customWidth="1"/>
    <col min="13" max="13" width="10.42578125" style="91" customWidth="1"/>
    <col min="14" max="14" width="8.140625" style="91" customWidth="1"/>
    <col min="15" max="15" width="8" style="91" customWidth="1"/>
    <col min="16" max="16" width="9" style="91" customWidth="1"/>
    <col min="17" max="17" width="8.5703125" style="91" customWidth="1"/>
    <col min="18" max="18" width="7.7109375" style="91" customWidth="1"/>
    <col min="19" max="19" width="7.5703125" style="91" customWidth="1"/>
    <col min="20" max="20" width="7.42578125" style="91" customWidth="1"/>
    <col min="21" max="21" width="7" style="91" customWidth="1"/>
    <col min="22" max="22" width="7.42578125" style="91" customWidth="1"/>
    <col min="23" max="23" width="14.7109375" style="91" customWidth="1"/>
    <col min="24" max="24" width="4.42578125" style="91" customWidth="1"/>
    <col min="25" max="16384" width="9.140625" style="91"/>
  </cols>
  <sheetData>
    <row r="1" spans="1:28" ht="23.25" customHeight="1">
      <c r="A1" s="1138" t="s">
        <v>1357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</row>
    <row r="2" spans="1:28" ht="19.5" customHeight="1">
      <c r="A2" s="1138" t="s">
        <v>1358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</row>
    <row r="3" spans="1:28" s="462" customFormat="1" ht="21.75" customHeight="1" thickBot="1">
      <c r="A3" s="1115" t="s">
        <v>1080</v>
      </c>
      <c r="B3" s="1115"/>
      <c r="C3" s="412"/>
      <c r="D3" s="412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101" t="s">
        <v>1081</v>
      </c>
      <c r="X3" s="1101"/>
    </row>
    <row r="4" spans="1:28" ht="26.25" customHeight="1" thickTop="1">
      <c r="A4" s="1072" t="s">
        <v>40</v>
      </c>
      <c r="B4" s="1072"/>
      <c r="C4" s="1221" t="s">
        <v>526</v>
      </c>
      <c r="D4" s="1221"/>
      <c r="E4" s="1221"/>
      <c r="F4" s="1221"/>
      <c r="G4" s="1221"/>
      <c r="H4" s="1221" t="s">
        <v>527</v>
      </c>
      <c r="I4" s="1221"/>
      <c r="J4" s="1221"/>
      <c r="K4" s="1221"/>
      <c r="L4" s="1226" t="s">
        <v>528</v>
      </c>
      <c r="M4" s="1226"/>
      <c r="N4" s="1226"/>
      <c r="O4" s="1226"/>
      <c r="P4" s="1226" t="s">
        <v>529</v>
      </c>
      <c r="Q4" s="1226"/>
      <c r="R4" s="1226"/>
      <c r="S4" s="1218" t="s">
        <v>727</v>
      </c>
      <c r="T4" s="1218"/>
      <c r="U4" s="1218"/>
      <c r="V4" s="1218"/>
      <c r="W4" s="1219" t="s">
        <v>174</v>
      </c>
      <c r="X4" s="1219"/>
      <c r="Y4" s="459"/>
    </row>
    <row r="5" spans="1:28" ht="31.5" customHeight="1">
      <c r="A5" s="1092"/>
      <c r="B5" s="1092"/>
      <c r="C5" s="1220" t="s">
        <v>535</v>
      </c>
      <c r="D5" s="1220"/>
      <c r="E5" s="1220"/>
      <c r="F5" s="1220"/>
      <c r="G5" s="1220"/>
      <c r="H5" s="1094" t="s">
        <v>536</v>
      </c>
      <c r="I5" s="1094"/>
      <c r="J5" s="1094"/>
      <c r="K5" s="1094"/>
      <c r="L5" s="1094" t="s">
        <v>537</v>
      </c>
      <c r="M5" s="1094"/>
      <c r="N5" s="1094"/>
      <c r="O5" s="1094"/>
      <c r="P5" s="1094" t="s">
        <v>538</v>
      </c>
      <c r="Q5" s="1094"/>
      <c r="R5" s="1094"/>
      <c r="S5" s="1217" t="s">
        <v>568</v>
      </c>
      <c r="T5" s="1217"/>
      <c r="U5" s="1217"/>
      <c r="V5" s="1217"/>
      <c r="W5" s="1217"/>
      <c r="X5" s="1217"/>
      <c r="Y5" s="459"/>
    </row>
    <row r="6" spans="1:28" ht="18.75" customHeight="1">
      <c r="A6" s="1092"/>
      <c r="B6" s="1092"/>
      <c r="C6" s="1126" t="s">
        <v>539</v>
      </c>
      <c r="D6" s="1126"/>
      <c r="E6" s="1225" t="s">
        <v>540</v>
      </c>
      <c r="F6" s="1216" t="s">
        <v>771</v>
      </c>
      <c r="G6" s="1216" t="s">
        <v>32</v>
      </c>
      <c r="H6" s="1225" t="s">
        <v>541</v>
      </c>
      <c r="I6" s="1216" t="s">
        <v>542</v>
      </c>
      <c r="J6" s="1225" t="s">
        <v>543</v>
      </c>
      <c r="K6" s="1216" t="s">
        <v>32</v>
      </c>
      <c r="L6" s="1225" t="s">
        <v>544</v>
      </c>
      <c r="M6" s="1227" t="s">
        <v>545</v>
      </c>
      <c r="N6" s="1228" t="s">
        <v>546</v>
      </c>
      <c r="O6" s="1214" t="s">
        <v>32</v>
      </c>
      <c r="P6" s="1228" t="s">
        <v>547</v>
      </c>
      <c r="Q6" s="1214" t="s">
        <v>548</v>
      </c>
      <c r="R6" s="1214" t="s">
        <v>32</v>
      </c>
      <c r="S6" s="1215" t="s">
        <v>571</v>
      </c>
      <c r="T6" s="1215" t="s">
        <v>572</v>
      </c>
      <c r="U6" s="1215" t="s">
        <v>573</v>
      </c>
      <c r="V6" s="1215" t="s">
        <v>32</v>
      </c>
      <c r="W6" s="1217"/>
      <c r="X6" s="1217"/>
      <c r="Y6" s="459"/>
    </row>
    <row r="7" spans="1:28" ht="26.25" customHeight="1">
      <c r="A7" s="1092"/>
      <c r="B7" s="1092"/>
      <c r="C7" s="1094" t="s">
        <v>550</v>
      </c>
      <c r="D7" s="1094"/>
      <c r="E7" s="1225"/>
      <c r="F7" s="1216"/>
      <c r="G7" s="1216"/>
      <c r="H7" s="1225"/>
      <c r="I7" s="1216"/>
      <c r="J7" s="1225"/>
      <c r="K7" s="1216"/>
      <c r="L7" s="1225"/>
      <c r="M7" s="1227"/>
      <c r="N7" s="1228"/>
      <c r="O7" s="1214"/>
      <c r="P7" s="1228"/>
      <c r="Q7" s="1214"/>
      <c r="R7" s="1214"/>
      <c r="S7" s="1215"/>
      <c r="T7" s="1215"/>
      <c r="U7" s="1215"/>
      <c r="V7" s="1215"/>
      <c r="W7" s="1217"/>
      <c r="X7" s="1217"/>
      <c r="Y7" s="459"/>
    </row>
    <row r="8" spans="1:28" ht="34.5" customHeight="1">
      <c r="A8" s="1092"/>
      <c r="B8" s="1092"/>
      <c r="C8" s="272" t="s">
        <v>551</v>
      </c>
      <c r="D8" s="272" t="s">
        <v>552</v>
      </c>
      <c r="E8" s="1225"/>
      <c r="F8" s="1216"/>
      <c r="G8" s="1216"/>
      <c r="H8" s="1225"/>
      <c r="I8" s="1216"/>
      <c r="J8" s="1225"/>
      <c r="K8" s="1216"/>
      <c r="L8" s="1225"/>
      <c r="M8" s="1227"/>
      <c r="N8" s="1228"/>
      <c r="O8" s="1214"/>
      <c r="P8" s="1228"/>
      <c r="Q8" s="1214"/>
      <c r="R8" s="1214"/>
      <c r="S8" s="1215"/>
      <c r="T8" s="1215"/>
      <c r="U8" s="1215"/>
      <c r="V8" s="1215"/>
      <c r="W8" s="1217"/>
      <c r="X8" s="1217"/>
      <c r="Y8" s="459"/>
    </row>
    <row r="9" spans="1:28" ht="65.25" customHeight="1" thickBot="1">
      <c r="A9" s="1092"/>
      <c r="B9" s="1092"/>
      <c r="C9" s="617" t="s">
        <v>554</v>
      </c>
      <c r="D9" s="618" t="s">
        <v>555</v>
      </c>
      <c r="E9" s="972" t="s">
        <v>556</v>
      </c>
      <c r="F9" s="972" t="s">
        <v>1002</v>
      </c>
      <c r="G9" s="972" t="s">
        <v>175</v>
      </c>
      <c r="H9" s="982">
        <v>1</v>
      </c>
      <c r="I9" s="982">
        <v>2</v>
      </c>
      <c r="J9" s="981" t="s">
        <v>557</v>
      </c>
      <c r="K9" s="972" t="s">
        <v>175</v>
      </c>
      <c r="L9" s="981" t="s">
        <v>558</v>
      </c>
      <c r="M9" s="981" t="s">
        <v>553</v>
      </c>
      <c r="N9" s="981" t="s">
        <v>559</v>
      </c>
      <c r="O9" s="972" t="s">
        <v>175</v>
      </c>
      <c r="P9" s="972" t="s">
        <v>560</v>
      </c>
      <c r="Q9" s="981" t="s">
        <v>561</v>
      </c>
      <c r="R9" s="972" t="s">
        <v>175</v>
      </c>
      <c r="S9" s="972" t="s">
        <v>584</v>
      </c>
      <c r="T9" s="972" t="s">
        <v>585</v>
      </c>
      <c r="U9" s="972" t="s">
        <v>586</v>
      </c>
      <c r="V9" s="972" t="s">
        <v>175</v>
      </c>
      <c r="W9" s="1217"/>
      <c r="X9" s="1217"/>
      <c r="Y9" s="459"/>
    </row>
    <row r="10" spans="1:28" ht="21.75" customHeight="1">
      <c r="A10" s="619" t="s">
        <v>52</v>
      </c>
      <c r="B10" s="619"/>
      <c r="C10" s="620">
        <v>1023</v>
      </c>
      <c r="D10" s="620">
        <v>16</v>
      </c>
      <c r="E10" s="620">
        <v>79</v>
      </c>
      <c r="F10" s="620">
        <v>0</v>
      </c>
      <c r="G10" s="620">
        <f>SUM(C10:F10)</f>
        <v>1118</v>
      </c>
      <c r="H10" s="620">
        <v>663</v>
      </c>
      <c r="I10" s="620">
        <v>415</v>
      </c>
      <c r="J10" s="620">
        <v>40</v>
      </c>
      <c r="K10" s="620">
        <f>SUM(H10:J10)</f>
        <v>1118</v>
      </c>
      <c r="L10" s="620">
        <v>675</v>
      </c>
      <c r="M10" s="620">
        <v>366</v>
      </c>
      <c r="N10" s="620">
        <v>77</v>
      </c>
      <c r="O10" s="620">
        <f>SUM(L10:N10)</f>
        <v>1118</v>
      </c>
      <c r="P10" s="620">
        <v>1020</v>
      </c>
      <c r="Q10" s="620">
        <v>98</v>
      </c>
      <c r="R10" s="620">
        <f>SUM(P10:Q10)</f>
        <v>1118</v>
      </c>
      <c r="S10" s="620">
        <v>696</v>
      </c>
      <c r="T10" s="620">
        <v>410</v>
      </c>
      <c r="U10" s="620">
        <v>12</v>
      </c>
      <c r="V10" s="621">
        <f>SUM(S10:U10)</f>
        <v>1118</v>
      </c>
      <c r="W10" s="1058" t="s">
        <v>671</v>
      </c>
      <c r="X10" s="1058"/>
      <c r="Y10" s="459"/>
      <c r="AA10" s="134"/>
    </row>
    <row r="11" spans="1:28" s="244" customFormat="1" ht="21.75" customHeight="1">
      <c r="A11" s="1223" t="s">
        <v>53</v>
      </c>
      <c r="B11" s="1223"/>
      <c r="C11" s="200">
        <v>927</v>
      </c>
      <c r="D11" s="200">
        <v>26</v>
      </c>
      <c r="E11" s="200">
        <v>21</v>
      </c>
      <c r="F11" s="200">
        <v>0</v>
      </c>
      <c r="G11" s="200">
        <f t="shared" ref="G11:G29" si="0">SUM(C11:F11)</f>
        <v>974</v>
      </c>
      <c r="H11" s="200">
        <v>578</v>
      </c>
      <c r="I11" s="200">
        <v>344</v>
      </c>
      <c r="J11" s="200">
        <v>52</v>
      </c>
      <c r="K11" s="200">
        <f t="shared" ref="K11:K29" si="1">SUM(H11:J11)</f>
        <v>974</v>
      </c>
      <c r="L11" s="200">
        <v>382</v>
      </c>
      <c r="M11" s="200">
        <v>416</v>
      </c>
      <c r="N11" s="200">
        <v>176</v>
      </c>
      <c r="O11" s="200">
        <f t="shared" ref="O11:O29" si="2">SUM(L11:N11)</f>
        <v>974</v>
      </c>
      <c r="P11" s="200">
        <v>893</v>
      </c>
      <c r="Q11" s="200">
        <v>81</v>
      </c>
      <c r="R11" s="200">
        <f t="shared" ref="R11:R29" si="3">SUM(P11:Q11)</f>
        <v>974</v>
      </c>
      <c r="S11" s="200">
        <v>867</v>
      </c>
      <c r="T11" s="200">
        <v>107</v>
      </c>
      <c r="U11" s="200">
        <v>0</v>
      </c>
      <c r="V11" s="382">
        <f t="shared" ref="V11:V29" si="4">SUM(S11:U11)</f>
        <v>974</v>
      </c>
      <c r="W11" s="1059" t="s">
        <v>302</v>
      </c>
      <c r="X11" s="1059"/>
      <c r="Y11" s="616"/>
      <c r="AB11" s="245"/>
    </row>
    <row r="12" spans="1:28" s="244" customFormat="1" ht="21.75" customHeight="1">
      <c r="A12" s="1223" t="s">
        <v>54</v>
      </c>
      <c r="B12" s="1223"/>
      <c r="C12" s="200">
        <v>682</v>
      </c>
      <c r="D12" s="200">
        <v>6</v>
      </c>
      <c r="E12" s="200">
        <v>0</v>
      </c>
      <c r="F12" s="200">
        <v>37</v>
      </c>
      <c r="G12" s="200">
        <f t="shared" si="0"/>
        <v>725</v>
      </c>
      <c r="H12" s="200">
        <v>451</v>
      </c>
      <c r="I12" s="200">
        <v>228</v>
      </c>
      <c r="J12" s="200">
        <v>46</v>
      </c>
      <c r="K12" s="200">
        <f t="shared" si="1"/>
        <v>725</v>
      </c>
      <c r="L12" s="200">
        <v>358</v>
      </c>
      <c r="M12" s="200">
        <v>319</v>
      </c>
      <c r="N12" s="200">
        <v>48</v>
      </c>
      <c r="O12" s="200">
        <f t="shared" si="2"/>
        <v>725</v>
      </c>
      <c r="P12" s="200">
        <v>679</v>
      </c>
      <c r="Q12" s="200">
        <v>46</v>
      </c>
      <c r="R12" s="200">
        <f t="shared" si="3"/>
        <v>725</v>
      </c>
      <c r="S12" s="200">
        <v>554</v>
      </c>
      <c r="T12" s="200">
        <v>165</v>
      </c>
      <c r="U12" s="200">
        <v>6</v>
      </c>
      <c r="V12" s="382">
        <f t="shared" si="4"/>
        <v>725</v>
      </c>
      <c r="W12" s="1056" t="s">
        <v>184</v>
      </c>
      <c r="X12" s="1056"/>
      <c r="Y12" s="616"/>
    </row>
    <row r="13" spans="1:28" s="244" customFormat="1" ht="21.75" customHeight="1">
      <c r="A13" s="1223" t="s">
        <v>55</v>
      </c>
      <c r="B13" s="1223"/>
      <c r="C13" s="200">
        <v>663</v>
      </c>
      <c r="D13" s="200">
        <v>58</v>
      </c>
      <c r="E13" s="200">
        <v>70</v>
      </c>
      <c r="F13" s="200">
        <v>0</v>
      </c>
      <c r="G13" s="200">
        <f t="shared" si="0"/>
        <v>791</v>
      </c>
      <c r="H13" s="200">
        <v>463</v>
      </c>
      <c r="I13" s="200">
        <v>297</v>
      </c>
      <c r="J13" s="200">
        <v>31</v>
      </c>
      <c r="K13" s="200">
        <f t="shared" si="1"/>
        <v>791</v>
      </c>
      <c r="L13" s="200">
        <v>283</v>
      </c>
      <c r="M13" s="200">
        <v>342</v>
      </c>
      <c r="N13" s="200">
        <v>166</v>
      </c>
      <c r="O13" s="200">
        <f t="shared" si="2"/>
        <v>791</v>
      </c>
      <c r="P13" s="200">
        <v>696</v>
      </c>
      <c r="Q13" s="200">
        <v>95</v>
      </c>
      <c r="R13" s="200">
        <f t="shared" si="3"/>
        <v>791</v>
      </c>
      <c r="S13" s="200">
        <v>666</v>
      </c>
      <c r="T13" s="200">
        <v>121</v>
      </c>
      <c r="U13" s="200">
        <v>4</v>
      </c>
      <c r="V13" s="382">
        <f t="shared" si="4"/>
        <v>791</v>
      </c>
      <c r="W13" s="1056" t="s">
        <v>185</v>
      </c>
      <c r="X13" s="1056"/>
      <c r="Y13" s="616"/>
    </row>
    <row r="14" spans="1:28" s="244" customFormat="1" ht="21.75" customHeight="1">
      <c r="A14" s="1086" t="s">
        <v>299</v>
      </c>
      <c r="B14" s="508" t="s">
        <v>282</v>
      </c>
      <c r="C14" s="200">
        <v>246</v>
      </c>
      <c r="D14" s="200">
        <v>4</v>
      </c>
      <c r="E14" s="200">
        <v>77</v>
      </c>
      <c r="F14" s="200">
        <v>0</v>
      </c>
      <c r="G14" s="200">
        <f t="shared" si="0"/>
        <v>327</v>
      </c>
      <c r="H14" s="200">
        <v>160</v>
      </c>
      <c r="I14" s="200">
        <v>128</v>
      </c>
      <c r="J14" s="200">
        <v>39</v>
      </c>
      <c r="K14" s="200">
        <f t="shared" si="1"/>
        <v>327</v>
      </c>
      <c r="L14" s="200">
        <v>200</v>
      </c>
      <c r="M14" s="200">
        <v>121</v>
      </c>
      <c r="N14" s="200">
        <v>6</v>
      </c>
      <c r="O14" s="200">
        <f t="shared" si="2"/>
        <v>327</v>
      </c>
      <c r="P14" s="200">
        <v>253</v>
      </c>
      <c r="Q14" s="200">
        <v>74</v>
      </c>
      <c r="R14" s="200">
        <f t="shared" si="3"/>
        <v>327</v>
      </c>
      <c r="S14" s="200">
        <v>85</v>
      </c>
      <c r="T14" s="200">
        <v>216</v>
      </c>
      <c r="U14" s="200">
        <v>26</v>
      </c>
      <c r="V14" s="382">
        <f t="shared" si="4"/>
        <v>327</v>
      </c>
      <c r="W14" s="505" t="s">
        <v>306</v>
      </c>
      <c r="X14" s="1113" t="s">
        <v>173</v>
      </c>
      <c r="Y14" s="616"/>
    </row>
    <row r="15" spans="1:28" s="244" customFormat="1" ht="21.75" customHeight="1">
      <c r="A15" s="1086"/>
      <c r="B15" s="508" t="s">
        <v>283</v>
      </c>
      <c r="C15" s="200">
        <v>352</v>
      </c>
      <c r="D15" s="200">
        <v>95</v>
      </c>
      <c r="E15" s="200">
        <v>113</v>
      </c>
      <c r="F15" s="200">
        <v>0</v>
      </c>
      <c r="G15" s="200">
        <f t="shared" si="0"/>
        <v>560</v>
      </c>
      <c r="H15" s="200">
        <v>354</v>
      </c>
      <c r="I15" s="200">
        <v>175</v>
      </c>
      <c r="J15" s="200">
        <v>31</v>
      </c>
      <c r="K15" s="200">
        <f t="shared" si="1"/>
        <v>560</v>
      </c>
      <c r="L15" s="200">
        <v>300</v>
      </c>
      <c r="M15" s="200">
        <v>214</v>
      </c>
      <c r="N15" s="200">
        <v>46</v>
      </c>
      <c r="O15" s="200">
        <f t="shared" si="2"/>
        <v>560</v>
      </c>
      <c r="P15" s="200">
        <v>412</v>
      </c>
      <c r="Q15" s="200">
        <v>148</v>
      </c>
      <c r="R15" s="200">
        <f t="shared" si="3"/>
        <v>560</v>
      </c>
      <c r="S15" s="200">
        <v>161</v>
      </c>
      <c r="T15" s="200">
        <v>348</v>
      </c>
      <c r="U15" s="200">
        <v>51</v>
      </c>
      <c r="V15" s="382">
        <f t="shared" si="4"/>
        <v>560</v>
      </c>
      <c r="W15" s="505" t="s">
        <v>307</v>
      </c>
      <c r="X15" s="1113"/>
      <c r="Y15" s="616"/>
    </row>
    <row r="16" spans="1:28" s="244" customFormat="1" ht="21.75" customHeight="1">
      <c r="A16" s="1086"/>
      <c r="B16" s="508" t="s">
        <v>284</v>
      </c>
      <c r="C16" s="200">
        <v>229</v>
      </c>
      <c r="D16" s="200">
        <v>0</v>
      </c>
      <c r="E16" s="200">
        <v>12</v>
      </c>
      <c r="F16" s="200">
        <v>0</v>
      </c>
      <c r="G16" s="200">
        <f t="shared" si="0"/>
        <v>241</v>
      </c>
      <c r="H16" s="200">
        <v>56</v>
      </c>
      <c r="I16" s="200">
        <v>144</v>
      </c>
      <c r="J16" s="200">
        <v>41</v>
      </c>
      <c r="K16" s="200">
        <f t="shared" si="1"/>
        <v>241</v>
      </c>
      <c r="L16" s="200">
        <v>106</v>
      </c>
      <c r="M16" s="200">
        <v>87</v>
      </c>
      <c r="N16" s="200">
        <v>48</v>
      </c>
      <c r="O16" s="200">
        <f t="shared" si="2"/>
        <v>241</v>
      </c>
      <c r="P16" s="200">
        <v>229</v>
      </c>
      <c r="Q16" s="200">
        <v>12</v>
      </c>
      <c r="R16" s="200">
        <f t="shared" si="3"/>
        <v>241</v>
      </c>
      <c r="S16" s="503">
        <v>57</v>
      </c>
      <c r="T16" s="503">
        <v>177</v>
      </c>
      <c r="U16" s="503">
        <v>7</v>
      </c>
      <c r="V16" s="382">
        <f t="shared" si="4"/>
        <v>241</v>
      </c>
      <c r="W16" s="505" t="s">
        <v>308</v>
      </c>
      <c r="X16" s="1113"/>
      <c r="Y16" s="616"/>
    </row>
    <row r="17" spans="1:25" s="244" customFormat="1" ht="21.75" customHeight="1">
      <c r="A17" s="1086"/>
      <c r="B17" s="508" t="s">
        <v>279</v>
      </c>
      <c r="C17" s="200">
        <v>253</v>
      </c>
      <c r="D17" s="200">
        <v>7</v>
      </c>
      <c r="E17" s="200">
        <v>80</v>
      </c>
      <c r="F17" s="200">
        <v>0</v>
      </c>
      <c r="G17" s="200">
        <f t="shared" si="0"/>
        <v>340</v>
      </c>
      <c r="H17" s="200">
        <v>261</v>
      </c>
      <c r="I17" s="200">
        <v>76</v>
      </c>
      <c r="J17" s="200">
        <v>3</v>
      </c>
      <c r="K17" s="200">
        <f t="shared" si="1"/>
        <v>340</v>
      </c>
      <c r="L17" s="200">
        <v>158</v>
      </c>
      <c r="M17" s="200">
        <v>141</v>
      </c>
      <c r="N17" s="200">
        <v>41</v>
      </c>
      <c r="O17" s="200">
        <f t="shared" si="2"/>
        <v>340</v>
      </c>
      <c r="P17" s="200">
        <v>250</v>
      </c>
      <c r="Q17" s="200">
        <v>90</v>
      </c>
      <c r="R17" s="200">
        <f t="shared" si="3"/>
        <v>340</v>
      </c>
      <c r="S17" s="200">
        <v>153</v>
      </c>
      <c r="T17" s="200">
        <v>169</v>
      </c>
      <c r="U17" s="200">
        <v>18</v>
      </c>
      <c r="V17" s="382">
        <f t="shared" si="4"/>
        <v>340</v>
      </c>
      <c r="W17" s="505" t="s">
        <v>309</v>
      </c>
      <c r="X17" s="1113"/>
      <c r="Y17" s="616"/>
    </row>
    <row r="18" spans="1:25" s="244" customFormat="1" ht="21.75" customHeight="1">
      <c r="A18" s="1086"/>
      <c r="B18" s="508" t="s">
        <v>280</v>
      </c>
      <c r="C18" s="200">
        <v>380</v>
      </c>
      <c r="D18" s="200">
        <v>17</v>
      </c>
      <c r="E18" s="200">
        <v>76</v>
      </c>
      <c r="F18" s="200">
        <v>0</v>
      </c>
      <c r="G18" s="200">
        <f t="shared" si="0"/>
        <v>473</v>
      </c>
      <c r="H18" s="200">
        <v>248</v>
      </c>
      <c r="I18" s="200">
        <v>204</v>
      </c>
      <c r="J18" s="200">
        <v>21</v>
      </c>
      <c r="K18" s="200">
        <f t="shared" si="1"/>
        <v>473</v>
      </c>
      <c r="L18" s="200">
        <v>182</v>
      </c>
      <c r="M18" s="200">
        <v>241</v>
      </c>
      <c r="N18" s="200">
        <v>50</v>
      </c>
      <c r="O18" s="200">
        <f t="shared" si="2"/>
        <v>473</v>
      </c>
      <c r="P18" s="200">
        <v>348</v>
      </c>
      <c r="Q18" s="200">
        <v>125</v>
      </c>
      <c r="R18" s="200">
        <f t="shared" si="3"/>
        <v>473</v>
      </c>
      <c r="S18" s="200">
        <v>258</v>
      </c>
      <c r="T18" s="200">
        <v>198</v>
      </c>
      <c r="U18" s="200">
        <v>17</v>
      </c>
      <c r="V18" s="382">
        <f t="shared" si="4"/>
        <v>473</v>
      </c>
      <c r="W18" s="505" t="s">
        <v>310</v>
      </c>
      <c r="X18" s="1113"/>
      <c r="Y18" s="616"/>
    </row>
    <row r="19" spans="1:25" s="244" customFormat="1" ht="21.75" customHeight="1">
      <c r="A19" s="1086"/>
      <c r="B19" s="508" t="s">
        <v>281</v>
      </c>
      <c r="C19" s="200">
        <v>255</v>
      </c>
      <c r="D19" s="200">
        <v>6</v>
      </c>
      <c r="E19" s="200">
        <v>28</v>
      </c>
      <c r="F19" s="200">
        <v>12</v>
      </c>
      <c r="G19" s="200">
        <f t="shared" si="0"/>
        <v>301</v>
      </c>
      <c r="H19" s="200">
        <v>200</v>
      </c>
      <c r="I19" s="200">
        <v>89</v>
      </c>
      <c r="J19" s="200">
        <v>12</v>
      </c>
      <c r="K19" s="200">
        <f t="shared" si="1"/>
        <v>301</v>
      </c>
      <c r="L19" s="200">
        <v>113</v>
      </c>
      <c r="M19" s="200">
        <v>166</v>
      </c>
      <c r="N19" s="200">
        <v>22</v>
      </c>
      <c r="O19" s="200">
        <f t="shared" si="2"/>
        <v>301</v>
      </c>
      <c r="P19" s="200">
        <v>269</v>
      </c>
      <c r="Q19" s="200">
        <v>32</v>
      </c>
      <c r="R19" s="200">
        <f t="shared" si="3"/>
        <v>301</v>
      </c>
      <c r="S19" s="200">
        <v>142</v>
      </c>
      <c r="T19" s="200">
        <v>148</v>
      </c>
      <c r="U19" s="200">
        <v>11</v>
      </c>
      <c r="V19" s="382">
        <f t="shared" si="4"/>
        <v>301</v>
      </c>
      <c r="W19" s="505" t="s">
        <v>311</v>
      </c>
      <c r="X19" s="1113"/>
      <c r="Y19" s="616"/>
    </row>
    <row r="20" spans="1:25" s="244" customFormat="1" ht="21.75" customHeight="1">
      <c r="A20" s="1081" t="s">
        <v>63</v>
      </c>
      <c r="B20" s="1081"/>
      <c r="C20" s="503">
        <v>789</v>
      </c>
      <c r="D20" s="503">
        <v>16</v>
      </c>
      <c r="E20" s="503">
        <v>37</v>
      </c>
      <c r="F20" s="503">
        <v>0</v>
      </c>
      <c r="G20" s="200">
        <f t="shared" si="0"/>
        <v>842</v>
      </c>
      <c r="H20" s="503">
        <v>358</v>
      </c>
      <c r="I20" s="503">
        <v>435</v>
      </c>
      <c r="J20" s="503">
        <v>49</v>
      </c>
      <c r="K20" s="200">
        <f t="shared" si="1"/>
        <v>842</v>
      </c>
      <c r="L20" s="200">
        <v>482</v>
      </c>
      <c r="M20" s="503">
        <v>272</v>
      </c>
      <c r="N20" s="503">
        <v>88</v>
      </c>
      <c r="O20" s="200">
        <f t="shared" si="2"/>
        <v>842</v>
      </c>
      <c r="P20" s="200">
        <v>784</v>
      </c>
      <c r="Q20" s="200">
        <v>58</v>
      </c>
      <c r="R20" s="200">
        <f t="shared" si="3"/>
        <v>842</v>
      </c>
      <c r="S20" s="200">
        <v>515</v>
      </c>
      <c r="T20" s="200">
        <v>317</v>
      </c>
      <c r="U20" s="200">
        <v>10</v>
      </c>
      <c r="V20" s="382">
        <f t="shared" si="4"/>
        <v>842</v>
      </c>
      <c r="W20" s="1056" t="s">
        <v>297</v>
      </c>
      <c r="X20" s="1056"/>
      <c r="Y20" s="616"/>
    </row>
    <row r="21" spans="1:25" s="244" customFormat="1" ht="21.75" customHeight="1">
      <c r="A21" s="1223" t="s">
        <v>64</v>
      </c>
      <c r="B21" s="1223"/>
      <c r="C21" s="200">
        <v>643</v>
      </c>
      <c r="D21" s="200">
        <v>0</v>
      </c>
      <c r="E21" s="200">
        <v>32</v>
      </c>
      <c r="F21" s="200">
        <v>18</v>
      </c>
      <c r="G21" s="200">
        <f t="shared" si="0"/>
        <v>693</v>
      </c>
      <c r="H21" s="200">
        <v>301</v>
      </c>
      <c r="I21" s="200">
        <v>358</v>
      </c>
      <c r="J21" s="200">
        <v>34</v>
      </c>
      <c r="K21" s="200">
        <f t="shared" si="1"/>
        <v>693</v>
      </c>
      <c r="L21" s="200">
        <v>337</v>
      </c>
      <c r="M21" s="200">
        <v>285</v>
      </c>
      <c r="N21" s="200">
        <v>71</v>
      </c>
      <c r="O21" s="200">
        <f t="shared" si="2"/>
        <v>693</v>
      </c>
      <c r="P21" s="200">
        <v>669</v>
      </c>
      <c r="Q21" s="200">
        <v>24</v>
      </c>
      <c r="R21" s="200">
        <f t="shared" si="3"/>
        <v>693</v>
      </c>
      <c r="S21" s="200">
        <v>507</v>
      </c>
      <c r="T21" s="200">
        <v>182</v>
      </c>
      <c r="U21" s="200">
        <v>4</v>
      </c>
      <c r="V21" s="382">
        <f t="shared" si="4"/>
        <v>693</v>
      </c>
      <c r="W21" s="1056" t="s">
        <v>186</v>
      </c>
      <c r="X21" s="1056"/>
      <c r="Y21" s="616"/>
    </row>
    <row r="22" spans="1:25" s="244" customFormat="1" ht="21.75" customHeight="1">
      <c r="A22" s="1223" t="s">
        <v>65</v>
      </c>
      <c r="B22" s="1223"/>
      <c r="C22" s="200">
        <v>315</v>
      </c>
      <c r="D22" s="200">
        <v>0</v>
      </c>
      <c r="E22" s="200">
        <v>51</v>
      </c>
      <c r="F22" s="200">
        <v>0</v>
      </c>
      <c r="G22" s="200">
        <f t="shared" si="0"/>
        <v>366</v>
      </c>
      <c r="H22" s="200">
        <v>97</v>
      </c>
      <c r="I22" s="200">
        <v>229</v>
      </c>
      <c r="J22" s="200">
        <v>40</v>
      </c>
      <c r="K22" s="200">
        <f t="shared" si="1"/>
        <v>366</v>
      </c>
      <c r="L22" s="200">
        <v>217</v>
      </c>
      <c r="M22" s="200">
        <v>117</v>
      </c>
      <c r="N22" s="200">
        <v>32</v>
      </c>
      <c r="O22" s="200">
        <f t="shared" si="2"/>
        <v>366</v>
      </c>
      <c r="P22" s="200">
        <v>312</v>
      </c>
      <c r="Q22" s="200">
        <v>54</v>
      </c>
      <c r="R22" s="200">
        <f t="shared" si="3"/>
        <v>366</v>
      </c>
      <c r="S22" s="200">
        <v>212</v>
      </c>
      <c r="T22" s="200">
        <v>137</v>
      </c>
      <c r="U22" s="200">
        <v>17</v>
      </c>
      <c r="V22" s="382">
        <f t="shared" si="4"/>
        <v>366</v>
      </c>
      <c r="W22" s="1056" t="s">
        <v>187</v>
      </c>
      <c r="X22" s="1056"/>
      <c r="Y22" s="616"/>
    </row>
    <row r="23" spans="1:25" s="244" customFormat="1" ht="21.75" customHeight="1">
      <c r="A23" s="1223" t="s">
        <v>66</v>
      </c>
      <c r="B23" s="1223"/>
      <c r="C23" s="200">
        <v>1</v>
      </c>
      <c r="D23" s="200">
        <v>425</v>
      </c>
      <c r="E23" s="200">
        <v>54</v>
      </c>
      <c r="F23" s="200">
        <v>46</v>
      </c>
      <c r="G23" s="200">
        <f t="shared" si="0"/>
        <v>526</v>
      </c>
      <c r="H23" s="200">
        <v>239</v>
      </c>
      <c r="I23" s="200">
        <v>283</v>
      </c>
      <c r="J23" s="200">
        <v>4</v>
      </c>
      <c r="K23" s="200">
        <f t="shared" si="1"/>
        <v>526</v>
      </c>
      <c r="L23" s="200">
        <v>275</v>
      </c>
      <c r="M23" s="200">
        <v>219</v>
      </c>
      <c r="N23" s="200">
        <v>32</v>
      </c>
      <c r="O23" s="200">
        <f t="shared" si="2"/>
        <v>526</v>
      </c>
      <c r="P23" s="200">
        <v>483</v>
      </c>
      <c r="Q23" s="200">
        <v>43</v>
      </c>
      <c r="R23" s="200">
        <f t="shared" si="3"/>
        <v>526</v>
      </c>
      <c r="S23" s="200">
        <v>216</v>
      </c>
      <c r="T23" s="200">
        <v>266</v>
      </c>
      <c r="U23" s="200">
        <v>44</v>
      </c>
      <c r="V23" s="382">
        <f t="shared" si="4"/>
        <v>526</v>
      </c>
      <c r="W23" s="1056" t="s">
        <v>303</v>
      </c>
      <c r="X23" s="1056"/>
      <c r="Y23" s="616"/>
    </row>
    <row r="24" spans="1:25" s="244" customFormat="1" ht="21.75" customHeight="1">
      <c r="A24" s="1223" t="s">
        <v>134</v>
      </c>
      <c r="B24" s="1223"/>
      <c r="C24" s="200">
        <v>547</v>
      </c>
      <c r="D24" s="200">
        <v>8</v>
      </c>
      <c r="E24" s="200">
        <v>52</v>
      </c>
      <c r="F24" s="200">
        <v>0</v>
      </c>
      <c r="G24" s="200">
        <f t="shared" si="0"/>
        <v>607</v>
      </c>
      <c r="H24" s="200">
        <v>361</v>
      </c>
      <c r="I24" s="200">
        <v>231</v>
      </c>
      <c r="J24" s="200">
        <v>15</v>
      </c>
      <c r="K24" s="200">
        <f t="shared" si="1"/>
        <v>607</v>
      </c>
      <c r="L24" s="200">
        <v>272</v>
      </c>
      <c r="M24" s="200">
        <v>254</v>
      </c>
      <c r="N24" s="200">
        <v>81</v>
      </c>
      <c r="O24" s="200">
        <f t="shared" si="2"/>
        <v>607</v>
      </c>
      <c r="P24" s="200">
        <v>526</v>
      </c>
      <c r="Q24" s="200">
        <v>81</v>
      </c>
      <c r="R24" s="200">
        <f t="shared" si="3"/>
        <v>607</v>
      </c>
      <c r="S24" s="200">
        <v>439</v>
      </c>
      <c r="T24" s="200">
        <v>161</v>
      </c>
      <c r="U24" s="200">
        <v>7</v>
      </c>
      <c r="V24" s="382">
        <f t="shared" si="4"/>
        <v>607</v>
      </c>
      <c r="W24" s="1056" t="s">
        <v>304</v>
      </c>
      <c r="X24" s="1056"/>
      <c r="Y24" s="616"/>
    </row>
    <row r="25" spans="1:25" s="244" customFormat="1" ht="21.75" customHeight="1">
      <c r="A25" s="1223" t="s">
        <v>68</v>
      </c>
      <c r="B25" s="1223"/>
      <c r="C25" s="200">
        <v>400</v>
      </c>
      <c r="D25" s="200">
        <v>7</v>
      </c>
      <c r="E25" s="200">
        <v>20</v>
      </c>
      <c r="F25" s="200">
        <v>0</v>
      </c>
      <c r="G25" s="200">
        <f t="shared" si="0"/>
        <v>427</v>
      </c>
      <c r="H25" s="200">
        <v>307</v>
      </c>
      <c r="I25" s="200">
        <v>120</v>
      </c>
      <c r="J25" s="200">
        <v>0</v>
      </c>
      <c r="K25" s="200">
        <f t="shared" si="1"/>
        <v>427</v>
      </c>
      <c r="L25" s="200">
        <v>214</v>
      </c>
      <c r="M25" s="200">
        <v>152</v>
      </c>
      <c r="N25" s="200">
        <v>61</v>
      </c>
      <c r="O25" s="200">
        <f t="shared" si="2"/>
        <v>427</v>
      </c>
      <c r="P25" s="200">
        <v>424</v>
      </c>
      <c r="Q25" s="200">
        <v>3</v>
      </c>
      <c r="R25" s="200">
        <f t="shared" si="3"/>
        <v>427</v>
      </c>
      <c r="S25" s="200">
        <v>306</v>
      </c>
      <c r="T25" s="200">
        <v>110</v>
      </c>
      <c r="U25" s="200">
        <v>11</v>
      </c>
      <c r="V25" s="382">
        <f t="shared" si="4"/>
        <v>427</v>
      </c>
      <c r="W25" s="1056" t="s">
        <v>305</v>
      </c>
      <c r="X25" s="1056"/>
      <c r="Y25" s="616"/>
    </row>
    <row r="26" spans="1:25" s="244" customFormat="1" ht="21.75" customHeight="1">
      <c r="A26" s="1223" t="s">
        <v>69</v>
      </c>
      <c r="B26" s="1223"/>
      <c r="C26" s="200">
        <v>686</v>
      </c>
      <c r="D26" s="200">
        <v>11</v>
      </c>
      <c r="E26" s="200">
        <v>24</v>
      </c>
      <c r="F26" s="200">
        <v>0</v>
      </c>
      <c r="G26" s="200">
        <f t="shared" si="0"/>
        <v>721</v>
      </c>
      <c r="H26" s="200">
        <v>451</v>
      </c>
      <c r="I26" s="200">
        <v>266</v>
      </c>
      <c r="J26" s="200">
        <v>4</v>
      </c>
      <c r="K26" s="200">
        <f t="shared" si="1"/>
        <v>721</v>
      </c>
      <c r="L26" s="200">
        <v>332</v>
      </c>
      <c r="M26" s="200">
        <v>304</v>
      </c>
      <c r="N26" s="200">
        <v>85</v>
      </c>
      <c r="O26" s="200">
        <f t="shared" si="2"/>
        <v>721</v>
      </c>
      <c r="P26" s="200">
        <v>687</v>
      </c>
      <c r="Q26" s="200">
        <v>34</v>
      </c>
      <c r="R26" s="200">
        <f t="shared" si="3"/>
        <v>721</v>
      </c>
      <c r="S26" s="200">
        <v>568</v>
      </c>
      <c r="T26" s="200">
        <v>144</v>
      </c>
      <c r="U26" s="200">
        <v>9</v>
      </c>
      <c r="V26" s="382">
        <f t="shared" si="4"/>
        <v>721</v>
      </c>
      <c r="W26" s="1056" t="s">
        <v>191</v>
      </c>
      <c r="X26" s="1056"/>
      <c r="Y26" s="616"/>
    </row>
    <row r="27" spans="1:25" s="244" customFormat="1" ht="21.75" customHeight="1">
      <c r="A27" s="1223" t="s">
        <v>70</v>
      </c>
      <c r="B27" s="1223"/>
      <c r="C27" s="200">
        <v>929</v>
      </c>
      <c r="D27" s="200">
        <v>4</v>
      </c>
      <c r="E27" s="200">
        <v>90</v>
      </c>
      <c r="F27" s="200">
        <v>0</v>
      </c>
      <c r="G27" s="200">
        <f t="shared" si="0"/>
        <v>1023</v>
      </c>
      <c r="H27" s="200">
        <v>499</v>
      </c>
      <c r="I27" s="200">
        <v>394</v>
      </c>
      <c r="J27" s="200">
        <v>130</v>
      </c>
      <c r="K27" s="200">
        <f t="shared" si="1"/>
        <v>1023</v>
      </c>
      <c r="L27" s="200">
        <v>374</v>
      </c>
      <c r="M27" s="200">
        <v>436</v>
      </c>
      <c r="N27" s="200">
        <v>213</v>
      </c>
      <c r="O27" s="200">
        <f t="shared" si="2"/>
        <v>1023</v>
      </c>
      <c r="P27" s="200">
        <v>918</v>
      </c>
      <c r="Q27" s="200">
        <v>105</v>
      </c>
      <c r="R27" s="200">
        <f t="shared" si="3"/>
        <v>1023</v>
      </c>
      <c r="S27" s="622">
        <v>765</v>
      </c>
      <c r="T27" s="622">
        <v>238</v>
      </c>
      <c r="U27" s="622">
        <v>20</v>
      </c>
      <c r="V27" s="382">
        <f t="shared" si="4"/>
        <v>1023</v>
      </c>
      <c r="W27" s="1056" t="s">
        <v>192</v>
      </c>
      <c r="X27" s="1056"/>
      <c r="Y27" s="616"/>
    </row>
    <row r="28" spans="1:25" s="244" customFormat="1" ht="21.75" customHeight="1">
      <c r="A28" s="1223" t="s">
        <v>71</v>
      </c>
      <c r="B28" s="1223"/>
      <c r="C28" s="200">
        <v>446</v>
      </c>
      <c r="D28" s="200">
        <v>81</v>
      </c>
      <c r="E28" s="200">
        <v>10</v>
      </c>
      <c r="F28" s="200">
        <v>0</v>
      </c>
      <c r="G28" s="200">
        <f t="shared" si="0"/>
        <v>537</v>
      </c>
      <c r="H28" s="200">
        <v>395</v>
      </c>
      <c r="I28" s="200">
        <v>138</v>
      </c>
      <c r="J28" s="200">
        <v>4</v>
      </c>
      <c r="K28" s="200">
        <f t="shared" si="1"/>
        <v>537</v>
      </c>
      <c r="L28" s="200">
        <v>282</v>
      </c>
      <c r="M28" s="200">
        <v>212</v>
      </c>
      <c r="N28" s="200">
        <v>43</v>
      </c>
      <c r="O28" s="200">
        <f t="shared" si="2"/>
        <v>537</v>
      </c>
      <c r="P28" s="200">
        <v>519</v>
      </c>
      <c r="Q28" s="200">
        <v>18</v>
      </c>
      <c r="R28" s="200">
        <f t="shared" si="3"/>
        <v>537</v>
      </c>
      <c r="S28" s="622">
        <v>248</v>
      </c>
      <c r="T28" s="622">
        <v>249</v>
      </c>
      <c r="U28" s="622">
        <v>40</v>
      </c>
      <c r="V28" s="382">
        <f t="shared" si="4"/>
        <v>537</v>
      </c>
      <c r="W28" s="1056" t="s">
        <v>193</v>
      </c>
      <c r="X28" s="1056"/>
      <c r="Y28" s="616"/>
    </row>
    <row r="29" spans="1:25" s="244" customFormat="1" ht="21.75" customHeight="1" thickBot="1">
      <c r="A29" s="1224" t="s">
        <v>72</v>
      </c>
      <c r="B29" s="1224"/>
      <c r="C29" s="623">
        <v>704</v>
      </c>
      <c r="D29" s="623">
        <v>11</v>
      </c>
      <c r="E29" s="623">
        <v>0</v>
      </c>
      <c r="F29" s="623">
        <v>257</v>
      </c>
      <c r="G29" s="623">
        <f t="shared" si="0"/>
        <v>972</v>
      </c>
      <c r="H29" s="623">
        <v>385</v>
      </c>
      <c r="I29" s="623">
        <v>442</v>
      </c>
      <c r="J29" s="623">
        <v>145</v>
      </c>
      <c r="K29" s="623">
        <f t="shared" si="1"/>
        <v>972</v>
      </c>
      <c r="L29" s="623">
        <v>601</v>
      </c>
      <c r="M29" s="623">
        <v>234</v>
      </c>
      <c r="N29" s="623">
        <v>137</v>
      </c>
      <c r="O29" s="623">
        <f t="shared" si="2"/>
        <v>972</v>
      </c>
      <c r="P29" s="623">
        <v>704</v>
      </c>
      <c r="Q29" s="623">
        <v>268</v>
      </c>
      <c r="R29" s="623">
        <f t="shared" si="3"/>
        <v>972</v>
      </c>
      <c r="S29" s="624">
        <v>344</v>
      </c>
      <c r="T29" s="624">
        <v>416</v>
      </c>
      <c r="U29" s="624">
        <v>212</v>
      </c>
      <c r="V29" s="625">
        <f t="shared" si="4"/>
        <v>972</v>
      </c>
      <c r="W29" s="1185" t="s">
        <v>298</v>
      </c>
      <c r="X29" s="1185"/>
      <c r="Y29" s="616"/>
    </row>
    <row r="30" spans="1:25" s="244" customFormat="1" ht="19.5" customHeight="1" thickBot="1">
      <c r="A30" s="1222" t="s">
        <v>32</v>
      </c>
      <c r="B30" s="1222"/>
      <c r="C30" s="626">
        <f>SUM(C10:C29)</f>
        <v>10470</v>
      </c>
      <c r="D30" s="626">
        <f t="shared" ref="D30:V30" si="5">SUM(D10:D29)</f>
        <v>798</v>
      </c>
      <c r="E30" s="626">
        <f t="shared" si="5"/>
        <v>926</v>
      </c>
      <c r="F30" s="626">
        <f t="shared" si="5"/>
        <v>370</v>
      </c>
      <c r="G30" s="626">
        <f t="shared" si="5"/>
        <v>12564</v>
      </c>
      <c r="H30" s="626">
        <f t="shared" si="5"/>
        <v>6827</v>
      </c>
      <c r="I30" s="626">
        <f t="shared" si="5"/>
        <v>4996</v>
      </c>
      <c r="J30" s="626">
        <f t="shared" si="5"/>
        <v>741</v>
      </c>
      <c r="K30" s="626">
        <f t="shared" si="5"/>
        <v>12564</v>
      </c>
      <c r="L30" s="626">
        <f t="shared" si="5"/>
        <v>6143</v>
      </c>
      <c r="M30" s="626">
        <f t="shared" si="5"/>
        <v>4898</v>
      </c>
      <c r="N30" s="626">
        <f t="shared" si="5"/>
        <v>1523</v>
      </c>
      <c r="O30" s="626">
        <f t="shared" si="5"/>
        <v>12564</v>
      </c>
      <c r="P30" s="626">
        <f t="shared" si="5"/>
        <v>11075</v>
      </c>
      <c r="Q30" s="626">
        <f t="shared" si="5"/>
        <v>1489</v>
      </c>
      <c r="R30" s="626">
        <f t="shared" si="5"/>
        <v>12564</v>
      </c>
      <c r="S30" s="626">
        <f t="shared" si="5"/>
        <v>7759</v>
      </c>
      <c r="T30" s="626">
        <f t="shared" si="5"/>
        <v>4279</v>
      </c>
      <c r="U30" s="626">
        <f t="shared" si="5"/>
        <v>526</v>
      </c>
      <c r="V30" s="626">
        <f t="shared" si="5"/>
        <v>12564</v>
      </c>
      <c r="W30" s="1104" t="s">
        <v>175</v>
      </c>
      <c r="X30" s="1104"/>
      <c r="Y30" s="616"/>
    </row>
    <row r="31" spans="1:25" ht="21.75" customHeight="1" thickTop="1">
      <c r="C31" s="627"/>
      <c r="D31" s="627"/>
      <c r="E31" s="627"/>
      <c r="F31" s="627"/>
      <c r="G31" s="627"/>
      <c r="H31" s="627"/>
      <c r="I31" s="627"/>
      <c r="J31" s="627"/>
      <c r="K31" s="627"/>
      <c r="L31" s="627"/>
      <c r="M31" s="627"/>
      <c r="N31" s="627"/>
      <c r="O31" s="627"/>
      <c r="P31" s="627"/>
      <c r="Q31" s="627"/>
      <c r="R31" s="627"/>
      <c r="S31" s="627"/>
      <c r="T31" s="627"/>
      <c r="U31" s="627"/>
      <c r="V31" s="627"/>
      <c r="W31" s="459"/>
      <c r="X31" s="459"/>
      <c r="Y31" s="459"/>
    </row>
    <row r="32" spans="1:25" ht="15">
      <c r="C32" s="627"/>
      <c r="D32" s="627"/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459"/>
      <c r="X32" s="459"/>
      <c r="Y32" s="459"/>
    </row>
    <row r="33" spans="3:25" ht="15">
      <c r="C33" s="627"/>
      <c r="D33" s="627"/>
      <c r="E33" s="627"/>
      <c r="F33" s="627"/>
      <c r="G33" s="627"/>
      <c r="H33" s="627"/>
      <c r="I33" s="627"/>
      <c r="J33" s="627"/>
      <c r="K33" s="627"/>
      <c r="L33" s="627"/>
      <c r="M33" s="627"/>
      <c r="N33" s="627"/>
      <c r="O33" s="627"/>
      <c r="P33" s="627"/>
      <c r="Q33" s="627"/>
      <c r="R33" s="627"/>
      <c r="S33" s="627"/>
      <c r="T33" s="627"/>
      <c r="U33" s="627"/>
      <c r="V33" s="627"/>
      <c r="W33" s="459"/>
      <c r="X33" s="459"/>
      <c r="Y33" s="459"/>
    </row>
    <row r="34" spans="3:25">
      <c r="W34" s="459"/>
      <c r="X34" s="459"/>
      <c r="Y34" s="459"/>
    </row>
    <row r="35" spans="3:25">
      <c r="W35" s="459"/>
      <c r="X35" s="459"/>
      <c r="Y35" s="459"/>
    </row>
    <row r="36" spans="3:25">
      <c r="W36" s="459"/>
      <c r="X36" s="459"/>
      <c r="Y36" s="459"/>
    </row>
    <row r="37" spans="3:25">
      <c r="W37" s="459"/>
      <c r="X37" s="459"/>
      <c r="Y37" s="459"/>
    </row>
    <row r="38" spans="3:25">
      <c r="W38" s="459"/>
      <c r="X38" s="459"/>
      <c r="Y38" s="459"/>
    </row>
    <row r="39" spans="3:25">
      <c r="W39" s="459"/>
      <c r="X39" s="459"/>
      <c r="Y39" s="459"/>
    </row>
    <row r="40" spans="3:25">
      <c r="W40" s="459"/>
      <c r="X40" s="459"/>
      <c r="Y40" s="459"/>
    </row>
    <row r="41" spans="3:25">
      <c r="W41" s="459"/>
      <c r="X41" s="459"/>
      <c r="Y41" s="459"/>
    </row>
    <row r="42" spans="3:25">
      <c r="W42" s="459"/>
      <c r="X42" s="459"/>
      <c r="Y42" s="459"/>
    </row>
    <row r="43" spans="3:25">
      <c r="W43" s="459"/>
      <c r="X43" s="459"/>
      <c r="Y43" s="459"/>
    </row>
    <row r="44" spans="3:25">
      <c r="W44" s="459"/>
      <c r="X44" s="459"/>
      <c r="Y44" s="459"/>
    </row>
    <row r="45" spans="3:25">
      <c r="W45" s="459"/>
      <c r="X45" s="459"/>
      <c r="Y45" s="459"/>
    </row>
    <row r="46" spans="3:25">
      <c r="W46" s="459"/>
      <c r="X46" s="459"/>
      <c r="Y46" s="459"/>
    </row>
    <row r="47" spans="3:25">
      <c r="W47" s="459"/>
      <c r="X47" s="459"/>
      <c r="Y47" s="459"/>
    </row>
    <row r="48" spans="3:25">
      <c r="W48" s="459"/>
      <c r="X48" s="459"/>
      <c r="Y48" s="459"/>
    </row>
    <row r="49" spans="23:25">
      <c r="W49" s="459"/>
      <c r="X49" s="459"/>
      <c r="Y49" s="459"/>
    </row>
    <row r="50" spans="23:25">
      <c r="W50" s="459"/>
      <c r="X50" s="459"/>
      <c r="Y50" s="459"/>
    </row>
    <row r="51" spans="23:25">
      <c r="W51" s="459"/>
      <c r="X51" s="459"/>
      <c r="Y51" s="459"/>
    </row>
    <row r="52" spans="23:25">
      <c r="W52" s="459"/>
      <c r="X52" s="459"/>
      <c r="Y52" s="459"/>
    </row>
    <row r="53" spans="23:25">
      <c r="W53" s="459"/>
      <c r="X53" s="459"/>
      <c r="Y53" s="459"/>
    </row>
    <row r="54" spans="23:25">
      <c r="W54" s="459"/>
      <c r="X54" s="459"/>
      <c r="Y54" s="459"/>
    </row>
    <row r="55" spans="23:25">
      <c r="W55" s="459"/>
      <c r="X55" s="459"/>
      <c r="Y55" s="459"/>
    </row>
    <row r="56" spans="23:25">
      <c r="W56" s="459"/>
      <c r="X56" s="459"/>
      <c r="Y56" s="459"/>
    </row>
    <row r="57" spans="23:25">
      <c r="W57" s="459"/>
      <c r="X57" s="459"/>
      <c r="Y57" s="459"/>
    </row>
    <row r="58" spans="23:25">
      <c r="W58" s="459"/>
      <c r="X58" s="459"/>
      <c r="Y58" s="459"/>
    </row>
    <row r="59" spans="23:25">
      <c r="W59" s="459"/>
      <c r="X59" s="459"/>
      <c r="Y59" s="459"/>
    </row>
    <row r="60" spans="23:25">
      <c r="W60" s="459"/>
      <c r="X60" s="459"/>
      <c r="Y60" s="459"/>
    </row>
    <row r="61" spans="23:25">
      <c r="W61" s="459"/>
      <c r="X61" s="459"/>
      <c r="Y61" s="459"/>
    </row>
    <row r="117" spans="3:24">
      <c r="S117" s="168"/>
      <c r="T117" s="168"/>
      <c r="U117" s="168"/>
      <c r="V117" s="168"/>
    </row>
    <row r="118" spans="3:24" s="90" customFormat="1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</row>
    <row r="119" spans="3:24" s="90" customFormat="1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</row>
    <row r="120" spans="3:24" s="90" customFormat="1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</row>
    <row r="121" spans="3:24" s="90" customFormat="1"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91"/>
      <c r="T121" s="91"/>
      <c r="U121" s="91"/>
      <c r="V121" s="91"/>
      <c r="W121" s="168"/>
      <c r="X121" s="168"/>
    </row>
  </sheetData>
  <protectedRanges>
    <protectedRange sqref="H20:J20 L20:N20 P20:Q20" name="نطاق1"/>
  </protectedRanges>
  <mergeCells count="67">
    <mergeCell ref="P4:R4"/>
    <mergeCell ref="N6:N8"/>
    <mergeCell ref="P6:P8"/>
    <mergeCell ref="Q6:Q8"/>
    <mergeCell ref="H5:K5"/>
    <mergeCell ref="L5:O5"/>
    <mergeCell ref="P5:R5"/>
    <mergeCell ref="H6:H8"/>
    <mergeCell ref="I6:I8"/>
    <mergeCell ref="J6:J8"/>
    <mergeCell ref="A11:B11"/>
    <mergeCell ref="A12:B12"/>
    <mergeCell ref="L6:L8"/>
    <mergeCell ref="C6:D6"/>
    <mergeCell ref="E6:E8"/>
    <mergeCell ref="F6:F8"/>
    <mergeCell ref="G6:G8"/>
    <mergeCell ref="A4:B9"/>
    <mergeCell ref="H4:K4"/>
    <mergeCell ref="L4:O4"/>
    <mergeCell ref="C7:D7"/>
    <mergeCell ref="M6:M8"/>
    <mergeCell ref="A21:B21"/>
    <mergeCell ref="A22:B22"/>
    <mergeCell ref="A23:B23"/>
    <mergeCell ref="A13:B13"/>
    <mergeCell ref="A14:A19"/>
    <mergeCell ref="A20:B20"/>
    <mergeCell ref="A30:B30"/>
    <mergeCell ref="A27:B27"/>
    <mergeCell ref="A28:B28"/>
    <mergeCell ref="A29:B29"/>
    <mergeCell ref="A24:B24"/>
    <mergeCell ref="A25:B25"/>
    <mergeCell ref="A26:B26"/>
    <mergeCell ref="W30:X30"/>
    <mergeCell ref="W10:X10"/>
    <mergeCell ref="W11:X11"/>
    <mergeCell ref="W12:X12"/>
    <mergeCell ref="W13:X13"/>
    <mergeCell ref="X14:X19"/>
    <mergeCell ref="W20:X20"/>
    <mergeCell ref="W21:X21"/>
    <mergeCell ref="W22:X22"/>
    <mergeCell ref="W23:X23"/>
    <mergeCell ref="W24:X24"/>
    <mergeCell ref="W25:X25"/>
    <mergeCell ref="W26:X26"/>
    <mergeCell ref="W27:X27"/>
    <mergeCell ref="W28:X28"/>
    <mergeCell ref="W29:X29"/>
    <mergeCell ref="A1:X1"/>
    <mergeCell ref="A2:X2"/>
    <mergeCell ref="R6:R8"/>
    <mergeCell ref="S6:S8"/>
    <mergeCell ref="T6:T8"/>
    <mergeCell ref="U6:U8"/>
    <mergeCell ref="O6:O8"/>
    <mergeCell ref="V6:V8"/>
    <mergeCell ref="K6:K8"/>
    <mergeCell ref="S5:V5"/>
    <mergeCell ref="S4:V4"/>
    <mergeCell ref="W4:X9"/>
    <mergeCell ref="C5:G5"/>
    <mergeCell ref="C4:G4"/>
    <mergeCell ref="A3:B3"/>
    <mergeCell ref="W3:X3"/>
  </mergeCells>
  <printOptions horizontalCentered="1"/>
  <pageMargins left="0.25" right="0.25" top="0.78740157480314998" bottom="0.39370078740157499" header="0.78740157480314998" footer="0.39370078740157499"/>
  <pageSetup paperSize="9" scale="70" firstPageNumber="65" orientation="landscape" useFirstPageNumber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Z120"/>
  <sheetViews>
    <sheetView rightToLeft="1" view="pageBreakPreview" topLeftCell="B4" zoomScale="90" zoomScaleSheetLayoutView="90" workbookViewId="0">
      <selection activeCell="B11" sqref="B11"/>
    </sheetView>
  </sheetViews>
  <sheetFormatPr defaultRowHeight="12.75"/>
  <cols>
    <col min="1" max="1" width="4.85546875" style="91" customWidth="1"/>
    <col min="2" max="2" width="10.5703125" style="91" customWidth="1"/>
    <col min="3" max="3" width="7.85546875" style="91" customWidth="1"/>
    <col min="4" max="4" width="6.85546875" style="91" customWidth="1"/>
    <col min="5" max="5" width="8.28515625" style="91" customWidth="1"/>
    <col min="6" max="6" width="7" style="91" customWidth="1"/>
    <col min="7" max="7" width="6.7109375" style="91" customWidth="1"/>
    <col min="8" max="8" width="4.5703125" style="91" customWidth="1"/>
    <col min="9" max="9" width="10.42578125" style="91" customWidth="1"/>
    <col min="10" max="11" width="6.5703125" style="91" customWidth="1"/>
    <col min="12" max="12" width="7.5703125" style="91" customWidth="1"/>
    <col min="13" max="13" width="7.140625" style="91" customWidth="1"/>
    <col min="14" max="14" width="6" style="91" customWidth="1"/>
    <col min="15" max="15" width="8.85546875" style="91" customWidth="1"/>
    <col min="16" max="16" width="13.85546875" style="91" customWidth="1"/>
    <col min="17" max="17" width="13" style="91" customWidth="1"/>
    <col min="18" max="18" width="9.7109375" style="91" customWidth="1"/>
    <col min="19" max="19" width="10" style="91" customWidth="1"/>
    <col min="20" max="20" width="15.28515625" style="91" customWidth="1"/>
    <col min="21" max="21" width="4.85546875" style="91" customWidth="1"/>
    <col min="22" max="16384" width="9.140625" style="91"/>
  </cols>
  <sheetData>
    <row r="1" spans="1:26" ht="20.25" customHeight="1" thickBot="1">
      <c r="A1" s="1070" t="s">
        <v>1082</v>
      </c>
      <c r="B1" s="1070"/>
      <c r="C1" s="1070"/>
      <c r="D1" s="159"/>
      <c r="E1" s="159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1188" t="s">
        <v>1083</v>
      </c>
      <c r="T1" s="1188"/>
      <c r="U1" s="1188"/>
    </row>
    <row r="2" spans="1:26" ht="18.75" customHeight="1" thickTop="1">
      <c r="A2" s="1231" t="s">
        <v>40</v>
      </c>
      <c r="B2" s="1231"/>
      <c r="C2" s="1102" t="s">
        <v>567</v>
      </c>
      <c r="D2" s="1102"/>
      <c r="E2" s="1102"/>
      <c r="F2" s="1102"/>
      <c r="G2" s="1102"/>
      <c r="H2" s="1102"/>
      <c r="I2" s="1102"/>
      <c r="J2" s="1229" t="s">
        <v>566</v>
      </c>
      <c r="K2" s="1229"/>
      <c r="L2" s="1229"/>
      <c r="M2" s="1229"/>
      <c r="N2" s="1229"/>
      <c r="O2" s="1230" t="s">
        <v>473</v>
      </c>
      <c r="P2" s="1218" t="s">
        <v>532</v>
      </c>
      <c r="Q2" s="1218" t="s">
        <v>531</v>
      </c>
      <c r="R2" s="1218" t="s">
        <v>533</v>
      </c>
      <c r="S2" s="1218" t="s">
        <v>534</v>
      </c>
      <c r="T2" s="1074" t="s">
        <v>174</v>
      </c>
      <c r="U2" s="1074"/>
    </row>
    <row r="3" spans="1:26" ht="21.75" customHeight="1">
      <c r="A3" s="1138"/>
      <c r="B3" s="1138"/>
      <c r="C3" s="1094" t="s">
        <v>570</v>
      </c>
      <c r="D3" s="1094"/>
      <c r="E3" s="1094"/>
      <c r="F3" s="1094"/>
      <c r="G3" s="1094"/>
      <c r="H3" s="1094"/>
      <c r="I3" s="1094"/>
      <c r="J3" s="1094" t="s">
        <v>569</v>
      </c>
      <c r="K3" s="1094"/>
      <c r="L3" s="1094"/>
      <c r="M3" s="1094"/>
      <c r="N3" s="1094"/>
      <c r="O3" s="1225"/>
      <c r="P3" s="1227"/>
      <c r="Q3" s="1227"/>
      <c r="R3" s="1227"/>
      <c r="S3" s="1227"/>
      <c r="T3" s="1096"/>
      <c r="U3" s="1096"/>
    </row>
    <row r="4" spans="1:26" ht="51.75" customHeight="1">
      <c r="A4" s="1138"/>
      <c r="B4" s="1138"/>
      <c r="C4" s="500" t="s">
        <v>579</v>
      </c>
      <c r="D4" s="82" t="s">
        <v>583</v>
      </c>
      <c r="E4" s="82" t="s">
        <v>582</v>
      </c>
      <c r="F4" s="500" t="s">
        <v>580</v>
      </c>
      <c r="G4" s="516" t="s">
        <v>581</v>
      </c>
      <c r="H4" s="516" t="s">
        <v>424</v>
      </c>
      <c r="I4" s="628" t="s">
        <v>32</v>
      </c>
      <c r="J4" s="629" t="s">
        <v>574</v>
      </c>
      <c r="K4" s="629" t="s">
        <v>575</v>
      </c>
      <c r="L4" s="629" t="s">
        <v>576</v>
      </c>
      <c r="M4" s="629" t="s">
        <v>577</v>
      </c>
      <c r="N4" s="629" t="s">
        <v>578</v>
      </c>
      <c r="O4" s="1225"/>
      <c r="P4" s="1227"/>
      <c r="Q4" s="1227"/>
      <c r="R4" s="1227"/>
      <c r="S4" s="1227"/>
      <c r="T4" s="1096"/>
      <c r="U4" s="1096"/>
      <c r="X4" s="1098"/>
      <c r="Y4" s="1098"/>
      <c r="Z4" s="1098"/>
    </row>
    <row r="5" spans="1:26" ht="84.75" customHeight="1" thickBot="1">
      <c r="A5" s="1138"/>
      <c r="B5" s="1138"/>
      <c r="C5" s="983" t="s">
        <v>592</v>
      </c>
      <c r="D5" s="983" t="s">
        <v>596</v>
      </c>
      <c r="E5" s="984" t="s">
        <v>595</v>
      </c>
      <c r="F5" s="983" t="s">
        <v>593</v>
      </c>
      <c r="G5" s="983" t="s">
        <v>594</v>
      </c>
      <c r="H5" s="983" t="s">
        <v>431</v>
      </c>
      <c r="I5" s="983" t="s">
        <v>175</v>
      </c>
      <c r="J5" s="972" t="s">
        <v>587</v>
      </c>
      <c r="K5" s="983" t="s">
        <v>588</v>
      </c>
      <c r="L5" s="972" t="s">
        <v>589</v>
      </c>
      <c r="M5" s="983" t="s">
        <v>590</v>
      </c>
      <c r="N5" s="972" t="s">
        <v>591</v>
      </c>
      <c r="O5" s="983" t="s">
        <v>175</v>
      </c>
      <c r="P5" s="944" t="s">
        <v>563</v>
      </c>
      <c r="Q5" s="944" t="s">
        <v>562</v>
      </c>
      <c r="R5" s="944" t="s">
        <v>564</v>
      </c>
      <c r="S5" s="944" t="s">
        <v>565</v>
      </c>
      <c r="T5" s="1096"/>
      <c r="U5" s="1096"/>
    </row>
    <row r="6" spans="1:26" ht="18.95" customHeight="1">
      <c r="A6" s="1137" t="s">
        <v>52</v>
      </c>
      <c r="B6" s="1137"/>
      <c r="C6" s="630">
        <v>1044</v>
      </c>
      <c r="D6" s="630">
        <v>3</v>
      </c>
      <c r="E6" s="630">
        <v>5</v>
      </c>
      <c r="F6" s="630">
        <v>0</v>
      </c>
      <c r="G6" s="630">
        <v>63</v>
      </c>
      <c r="H6" s="630">
        <v>3</v>
      </c>
      <c r="I6" s="630">
        <f>SUM(C6:H6)</f>
        <v>1118</v>
      </c>
      <c r="J6" s="630">
        <v>565</v>
      </c>
      <c r="K6" s="630">
        <v>131</v>
      </c>
      <c r="L6" s="630">
        <v>337</v>
      </c>
      <c r="M6" s="630">
        <v>75</v>
      </c>
      <c r="N6" s="630">
        <v>10</v>
      </c>
      <c r="O6" s="630">
        <f>SUM(J6:N6)</f>
        <v>1118</v>
      </c>
      <c r="P6" s="502">
        <v>1079</v>
      </c>
      <c r="Q6" s="502">
        <v>1089</v>
      </c>
      <c r="R6" s="502">
        <v>915</v>
      </c>
      <c r="S6" s="502">
        <v>936</v>
      </c>
      <c r="T6" s="633"/>
      <c r="U6" s="634" t="s">
        <v>671</v>
      </c>
      <c r="V6" s="247"/>
    </row>
    <row r="7" spans="1:26" s="244" customFormat="1" ht="18.95" customHeight="1">
      <c r="A7" s="1081" t="s">
        <v>53</v>
      </c>
      <c r="B7" s="1081"/>
      <c r="C7" s="200">
        <v>805</v>
      </c>
      <c r="D7" s="200">
        <v>15</v>
      </c>
      <c r="E7" s="200">
        <v>97</v>
      </c>
      <c r="F7" s="200">
        <v>1</v>
      </c>
      <c r="G7" s="200">
        <v>56</v>
      </c>
      <c r="H7" s="200">
        <v>0</v>
      </c>
      <c r="I7" s="200">
        <f t="shared" ref="I7:I25" si="0">SUM(C7:H7)</f>
        <v>974</v>
      </c>
      <c r="J7" s="200">
        <v>551</v>
      </c>
      <c r="K7" s="200">
        <v>169</v>
      </c>
      <c r="L7" s="200">
        <v>188</v>
      </c>
      <c r="M7" s="200">
        <v>57</v>
      </c>
      <c r="N7" s="200">
        <v>9</v>
      </c>
      <c r="O7" s="200">
        <f t="shared" ref="O7:O25" si="1">SUM(J7:N7)</f>
        <v>974</v>
      </c>
      <c r="P7" s="200">
        <v>890</v>
      </c>
      <c r="Q7" s="200">
        <v>681</v>
      </c>
      <c r="R7" s="200">
        <v>434</v>
      </c>
      <c r="S7" s="200">
        <v>785</v>
      </c>
      <c r="T7" s="1059" t="s">
        <v>302</v>
      </c>
      <c r="U7" s="1059"/>
      <c r="V7" s="247"/>
    </row>
    <row r="8" spans="1:26" s="244" customFormat="1" ht="18.95" customHeight="1">
      <c r="A8" s="1081" t="s">
        <v>54</v>
      </c>
      <c r="B8" s="1081"/>
      <c r="C8" s="200">
        <v>693</v>
      </c>
      <c r="D8" s="200">
        <v>14</v>
      </c>
      <c r="E8" s="200">
        <v>5</v>
      </c>
      <c r="F8" s="200">
        <v>4</v>
      </c>
      <c r="G8" s="200">
        <v>7</v>
      </c>
      <c r="H8" s="200">
        <v>2</v>
      </c>
      <c r="I8" s="200">
        <f t="shared" si="0"/>
        <v>725</v>
      </c>
      <c r="J8" s="200">
        <v>342</v>
      </c>
      <c r="K8" s="200">
        <v>142</v>
      </c>
      <c r="L8" s="200">
        <v>106</v>
      </c>
      <c r="M8" s="200">
        <v>105</v>
      </c>
      <c r="N8" s="200">
        <v>30</v>
      </c>
      <c r="O8" s="200">
        <f t="shared" si="1"/>
        <v>725</v>
      </c>
      <c r="P8" s="200">
        <v>570</v>
      </c>
      <c r="Q8" s="200">
        <v>558</v>
      </c>
      <c r="R8" s="200">
        <v>484</v>
      </c>
      <c r="S8" s="200">
        <v>655</v>
      </c>
      <c r="T8" s="1056" t="s">
        <v>184</v>
      </c>
      <c r="U8" s="1056"/>
      <c r="V8" s="247"/>
    </row>
    <row r="9" spans="1:26" s="244" customFormat="1" ht="18.95" customHeight="1">
      <c r="A9" s="1081" t="s">
        <v>55</v>
      </c>
      <c r="B9" s="1081"/>
      <c r="C9" s="200">
        <v>714</v>
      </c>
      <c r="D9" s="200">
        <v>8</v>
      </c>
      <c r="E9" s="200">
        <v>17</v>
      </c>
      <c r="F9" s="200">
        <v>0</v>
      </c>
      <c r="G9" s="200">
        <v>52</v>
      </c>
      <c r="H9" s="200">
        <v>0</v>
      </c>
      <c r="I9" s="200">
        <f t="shared" si="0"/>
        <v>791</v>
      </c>
      <c r="J9" s="200">
        <v>381</v>
      </c>
      <c r="K9" s="200">
        <v>148</v>
      </c>
      <c r="L9" s="200">
        <v>190</v>
      </c>
      <c r="M9" s="200">
        <v>61</v>
      </c>
      <c r="N9" s="200">
        <v>11</v>
      </c>
      <c r="O9" s="200">
        <f t="shared" si="1"/>
        <v>791</v>
      </c>
      <c r="P9" s="200">
        <v>755</v>
      </c>
      <c r="Q9" s="200">
        <v>530</v>
      </c>
      <c r="R9" s="200">
        <v>530</v>
      </c>
      <c r="S9" s="200">
        <v>625</v>
      </c>
      <c r="T9" s="1056" t="s">
        <v>185</v>
      </c>
      <c r="U9" s="1056"/>
      <c r="V9" s="247"/>
    </row>
    <row r="10" spans="1:26" s="244" customFormat="1" ht="18.95" customHeight="1">
      <c r="A10" s="1086" t="s">
        <v>299</v>
      </c>
      <c r="B10" s="508" t="s">
        <v>282</v>
      </c>
      <c r="C10" s="200">
        <v>295</v>
      </c>
      <c r="D10" s="200">
        <v>8</v>
      </c>
      <c r="E10" s="200">
        <v>0</v>
      </c>
      <c r="F10" s="200">
        <v>7</v>
      </c>
      <c r="G10" s="200">
        <v>17</v>
      </c>
      <c r="H10" s="200">
        <v>0</v>
      </c>
      <c r="I10" s="200">
        <f t="shared" si="0"/>
        <v>327</v>
      </c>
      <c r="J10" s="200">
        <v>14</v>
      </c>
      <c r="K10" s="200">
        <v>32</v>
      </c>
      <c r="L10" s="200">
        <v>150</v>
      </c>
      <c r="M10" s="200">
        <v>107</v>
      </c>
      <c r="N10" s="200">
        <v>24</v>
      </c>
      <c r="O10" s="200">
        <f t="shared" si="1"/>
        <v>327</v>
      </c>
      <c r="P10" s="200">
        <v>327</v>
      </c>
      <c r="Q10" s="200">
        <v>319</v>
      </c>
      <c r="R10" s="200">
        <v>313</v>
      </c>
      <c r="S10" s="200">
        <v>325</v>
      </c>
      <c r="T10" s="528" t="s">
        <v>306</v>
      </c>
      <c r="U10" s="1061" t="s">
        <v>173</v>
      </c>
      <c r="V10" s="247"/>
    </row>
    <row r="11" spans="1:26" s="244" customFormat="1" ht="18.95" customHeight="1">
      <c r="A11" s="1086"/>
      <c r="B11" s="508" t="s">
        <v>283</v>
      </c>
      <c r="C11" s="200">
        <v>476</v>
      </c>
      <c r="D11" s="200">
        <v>23</v>
      </c>
      <c r="E11" s="200">
        <v>0</v>
      </c>
      <c r="F11" s="200">
        <v>5</v>
      </c>
      <c r="G11" s="200">
        <v>56</v>
      </c>
      <c r="H11" s="200">
        <v>0</v>
      </c>
      <c r="I11" s="200">
        <f t="shared" si="0"/>
        <v>560</v>
      </c>
      <c r="J11" s="200">
        <v>59</v>
      </c>
      <c r="K11" s="200">
        <v>100</v>
      </c>
      <c r="L11" s="200">
        <v>200</v>
      </c>
      <c r="M11" s="200">
        <v>130</v>
      </c>
      <c r="N11" s="200">
        <v>71</v>
      </c>
      <c r="O11" s="200">
        <f t="shared" si="1"/>
        <v>560</v>
      </c>
      <c r="P11" s="200">
        <v>555</v>
      </c>
      <c r="Q11" s="200">
        <v>560</v>
      </c>
      <c r="R11" s="200">
        <v>496</v>
      </c>
      <c r="S11" s="200">
        <v>536</v>
      </c>
      <c r="T11" s="528" t="s">
        <v>307</v>
      </c>
      <c r="U11" s="1061"/>
      <c r="V11" s="247"/>
    </row>
    <row r="12" spans="1:26" s="244" customFormat="1" ht="18.95" customHeight="1">
      <c r="A12" s="1086"/>
      <c r="B12" s="508" t="s">
        <v>284</v>
      </c>
      <c r="C12" s="200">
        <v>221</v>
      </c>
      <c r="D12" s="200">
        <v>14</v>
      </c>
      <c r="E12" s="200">
        <v>0</v>
      </c>
      <c r="F12" s="200">
        <v>0</v>
      </c>
      <c r="G12" s="200">
        <v>6</v>
      </c>
      <c r="H12" s="200">
        <v>0</v>
      </c>
      <c r="I12" s="200">
        <f t="shared" si="0"/>
        <v>241</v>
      </c>
      <c r="J12" s="200">
        <v>1</v>
      </c>
      <c r="K12" s="200">
        <v>8</v>
      </c>
      <c r="L12" s="200">
        <v>85</v>
      </c>
      <c r="M12" s="200">
        <v>85</v>
      </c>
      <c r="N12" s="200">
        <v>62</v>
      </c>
      <c r="O12" s="200">
        <f t="shared" si="1"/>
        <v>241</v>
      </c>
      <c r="P12" s="503">
        <v>241</v>
      </c>
      <c r="Q12" s="503">
        <v>239</v>
      </c>
      <c r="R12" s="503">
        <v>240</v>
      </c>
      <c r="S12" s="503">
        <v>241</v>
      </c>
      <c r="T12" s="528" t="s">
        <v>308</v>
      </c>
      <c r="U12" s="1061"/>
      <c r="V12" s="247"/>
    </row>
    <row r="13" spans="1:26" s="244" customFormat="1" ht="18.95" customHeight="1">
      <c r="A13" s="1086"/>
      <c r="B13" s="508" t="s">
        <v>279</v>
      </c>
      <c r="C13" s="200">
        <v>312</v>
      </c>
      <c r="D13" s="200">
        <v>9</v>
      </c>
      <c r="E13" s="200">
        <v>0</v>
      </c>
      <c r="F13" s="200">
        <v>5</v>
      </c>
      <c r="G13" s="200">
        <v>14</v>
      </c>
      <c r="H13" s="200">
        <v>0</v>
      </c>
      <c r="I13" s="200">
        <f t="shared" si="0"/>
        <v>340</v>
      </c>
      <c r="J13" s="200">
        <v>57</v>
      </c>
      <c r="K13" s="200">
        <v>58</v>
      </c>
      <c r="L13" s="200">
        <v>137</v>
      </c>
      <c r="M13" s="200">
        <v>61</v>
      </c>
      <c r="N13" s="200">
        <v>27</v>
      </c>
      <c r="O13" s="200">
        <f t="shared" si="1"/>
        <v>340</v>
      </c>
      <c r="P13" s="200">
        <v>339</v>
      </c>
      <c r="Q13" s="200">
        <v>329</v>
      </c>
      <c r="R13" s="200">
        <v>291</v>
      </c>
      <c r="S13" s="200">
        <v>328</v>
      </c>
      <c r="T13" s="528" t="s">
        <v>309</v>
      </c>
      <c r="U13" s="1061"/>
      <c r="V13" s="247"/>
    </row>
    <row r="14" spans="1:26" s="244" customFormat="1" ht="18.95" customHeight="1">
      <c r="A14" s="1086"/>
      <c r="B14" s="508" t="s">
        <v>280</v>
      </c>
      <c r="C14" s="200">
        <v>404</v>
      </c>
      <c r="D14" s="200">
        <v>24</v>
      </c>
      <c r="E14" s="200">
        <v>0</v>
      </c>
      <c r="F14" s="200">
        <v>0</v>
      </c>
      <c r="G14" s="200">
        <v>45</v>
      </c>
      <c r="H14" s="200">
        <v>0</v>
      </c>
      <c r="I14" s="200">
        <f t="shared" si="0"/>
        <v>473</v>
      </c>
      <c r="J14" s="200">
        <v>84</v>
      </c>
      <c r="K14" s="200">
        <v>84</v>
      </c>
      <c r="L14" s="200">
        <v>159</v>
      </c>
      <c r="M14" s="200">
        <v>94</v>
      </c>
      <c r="N14" s="200">
        <v>52</v>
      </c>
      <c r="O14" s="200">
        <f t="shared" si="1"/>
        <v>473</v>
      </c>
      <c r="P14" s="200">
        <v>466</v>
      </c>
      <c r="Q14" s="200">
        <v>367</v>
      </c>
      <c r="R14" s="200">
        <v>347</v>
      </c>
      <c r="S14" s="200">
        <v>420</v>
      </c>
      <c r="T14" s="528" t="s">
        <v>310</v>
      </c>
      <c r="U14" s="1061"/>
      <c r="V14" s="247"/>
    </row>
    <row r="15" spans="1:26" s="244" customFormat="1" ht="18.95" customHeight="1">
      <c r="A15" s="1086"/>
      <c r="B15" s="508" t="s">
        <v>281</v>
      </c>
      <c r="C15" s="200">
        <v>293</v>
      </c>
      <c r="D15" s="200">
        <v>1</v>
      </c>
      <c r="E15" s="200">
        <v>0</v>
      </c>
      <c r="F15" s="200">
        <v>2</v>
      </c>
      <c r="G15" s="200">
        <v>5</v>
      </c>
      <c r="H15" s="200">
        <v>0</v>
      </c>
      <c r="I15" s="200">
        <f t="shared" si="0"/>
        <v>301</v>
      </c>
      <c r="J15" s="200">
        <v>28</v>
      </c>
      <c r="K15" s="200">
        <v>37</v>
      </c>
      <c r="L15" s="200">
        <v>150</v>
      </c>
      <c r="M15" s="200">
        <v>74</v>
      </c>
      <c r="N15" s="200">
        <v>12</v>
      </c>
      <c r="O15" s="200">
        <f t="shared" si="1"/>
        <v>301</v>
      </c>
      <c r="P15" s="200">
        <v>300</v>
      </c>
      <c r="Q15" s="200">
        <v>293</v>
      </c>
      <c r="R15" s="200">
        <v>291</v>
      </c>
      <c r="S15" s="200">
        <v>294</v>
      </c>
      <c r="T15" s="528" t="s">
        <v>311</v>
      </c>
      <c r="U15" s="1061"/>
      <c r="V15" s="247"/>
    </row>
    <row r="16" spans="1:26" s="244" customFormat="1" ht="18.95" customHeight="1">
      <c r="A16" s="1081" t="s">
        <v>63</v>
      </c>
      <c r="B16" s="1081"/>
      <c r="C16" s="200">
        <v>766</v>
      </c>
      <c r="D16" s="200">
        <v>22</v>
      </c>
      <c r="E16" s="200">
        <v>0</v>
      </c>
      <c r="F16" s="200">
        <v>3</v>
      </c>
      <c r="G16" s="200">
        <v>51</v>
      </c>
      <c r="H16" s="200">
        <v>0</v>
      </c>
      <c r="I16" s="200">
        <f t="shared" si="0"/>
        <v>842</v>
      </c>
      <c r="J16" s="200">
        <v>549</v>
      </c>
      <c r="K16" s="200">
        <v>123</v>
      </c>
      <c r="L16" s="200">
        <v>151</v>
      </c>
      <c r="M16" s="200">
        <v>18</v>
      </c>
      <c r="N16" s="200">
        <v>1</v>
      </c>
      <c r="O16" s="200">
        <f t="shared" si="1"/>
        <v>842</v>
      </c>
      <c r="P16" s="503">
        <v>780</v>
      </c>
      <c r="Q16" s="503">
        <v>675</v>
      </c>
      <c r="R16" s="503">
        <v>528</v>
      </c>
      <c r="S16" s="200">
        <v>717</v>
      </c>
      <c r="T16" s="1056" t="s">
        <v>297</v>
      </c>
      <c r="U16" s="1056"/>
      <c r="V16" s="247"/>
    </row>
    <row r="17" spans="1:22" s="244" customFormat="1" ht="18.95" customHeight="1">
      <c r="A17" s="1081" t="s">
        <v>64</v>
      </c>
      <c r="B17" s="1081"/>
      <c r="C17" s="200">
        <v>656</v>
      </c>
      <c r="D17" s="200">
        <v>2</v>
      </c>
      <c r="E17" s="200">
        <v>0</v>
      </c>
      <c r="F17" s="200">
        <v>0</v>
      </c>
      <c r="G17" s="200">
        <v>35</v>
      </c>
      <c r="H17" s="200">
        <v>0</v>
      </c>
      <c r="I17" s="200">
        <f t="shared" si="0"/>
        <v>693</v>
      </c>
      <c r="J17" s="200">
        <v>139</v>
      </c>
      <c r="K17" s="200">
        <v>153</v>
      </c>
      <c r="L17" s="200">
        <v>235</v>
      </c>
      <c r="M17" s="200">
        <v>140</v>
      </c>
      <c r="N17" s="200">
        <v>26</v>
      </c>
      <c r="O17" s="200">
        <f t="shared" si="1"/>
        <v>693</v>
      </c>
      <c r="P17" s="200">
        <v>693</v>
      </c>
      <c r="Q17" s="200">
        <v>609</v>
      </c>
      <c r="R17" s="200">
        <v>444</v>
      </c>
      <c r="S17" s="200">
        <v>654</v>
      </c>
      <c r="T17" s="1056" t="s">
        <v>186</v>
      </c>
      <c r="U17" s="1056"/>
      <c r="V17" s="247"/>
    </row>
    <row r="18" spans="1:22" s="244" customFormat="1" ht="18.95" customHeight="1">
      <c r="A18" s="1081" t="s">
        <v>65</v>
      </c>
      <c r="B18" s="1081"/>
      <c r="C18" s="200">
        <v>328</v>
      </c>
      <c r="D18" s="200">
        <v>0</v>
      </c>
      <c r="E18" s="200">
        <v>0</v>
      </c>
      <c r="F18" s="200">
        <v>1</v>
      </c>
      <c r="G18" s="200">
        <v>37</v>
      </c>
      <c r="H18" s="200">
        <v>0</v>
      </c>
      <c r="I18" s="200">
        <f t="shared" si="0"/>
        <v>366</v>
      </c>
      <c r="J18" s="200">
        <v>31</v>
      </c>
      <c r="K18" s="200">
        <v>49</v>
      </c>
      <c r="L18" s="200">
        <v>183</v>
      </c>
      <c r="M18" s="200">
        <v>69</v>
      </c>
      <c r="N18" s="200">
        <v>34</v>
      </c>
      <c r="O18" s="200">
        <f t="shared" si="1"/>
        <v>366</v>
      </c>
      <c r="P18" s="200">
        <v>366</v>
      </c>
      <c r="Q18" s="200">
        <v>366</v>
      </c>
      <c r="R18" s="200">
        <v>366</v>
      </c>
      <c r="S18" s="200">
        <v>364</v>
      </c>
      <c r="T18" s="1056" t="s">
        <v>187</v>
      </c>
      <c r="U18" s="1056"/>
      <c r="V18" s="247"/>
    </row>
    <row r="19" spans="1:22" s="244" customFormat="1" ht="18.95" customHeight="1">
      <c r="A19" s="1081" t="s">
        <v>66</v>
      </c>
      <c r="B19" s="1081"/>
      <c r="C19" s="200">
        <v>483</v>
      </c>
      <c r="D19" s="200">
        <v>4</v>
      </c>
      <c r="E19" s="200">
        <v>0</v>
      </c>
      <c r="F19" s="200">
        <v>1</v>
      </c>
      <c r="G19" s="200">
        <v>38</v>
      </c>
      <c r="H19" s="200">
        <v>0</v>
      </c>
      <c r="I19" s="200">
        <f t="shared" si="0"/>
        <v>526</v>
      </c>
      <c r="J19" s="200">
        <v>47</v>
      </c>
      <c r="K19" s="200">
        <v>91</v>
      </c>
      <c r="L19" s="200">
        <v>237</v>
      </c>
      <c r="M19" s="200">
        <v>107</v>
      </c>
      <c r="N19" s="200">
        <v>44</v>
      </c>
      <c r="O19" s="200">
        <f t="shared" si="1"/>
        <v>526</v>
      </c>
      <c r="P19" s="200">
        <v>526</v>
      </c>
      <c r="Q19" s="200">
        <v>526</v>
      </c>
      <c r="R19" s="200">
        <v>526</v>
      </c>
      <c r="S19" s="200">
        <v>516</v>
      </c>
      <c r="T19" s="1056" t="s">
        <v>303</v>
      </c>
      <c r="U19" s="1056"/>
      <c r="V19" s="247"/>
    </row>
    <row r="20" spans="1:22" s="244" customFormat="1" ht="18.95" customHeight="1">
      <c r="A20" s="1081" t="s">
        <v>134</v>
      </c>
      <c r="B20" s="1081"/>
      <c r="C20" s="200">
        <v>545</v>
      </c>
      <c r="D20" s="200">
        <v>7</v>
      </c>
      <c r="E20" s="200">
        <v>0</v>
      </c>
      <c r="F20" s="200">
        <v>0</v>
      </c>
      <c r="G20" s="200">
        <v>54</v>
      </c>
      <c r="H20" s="200">
        <v>1</v>
      </c>
      <c r="I20" s="200">
        <f t="shared" si="0"/>
        <v>607</v>
      </c>
      <c r="J20" s="200">
        <v>224</v>
      </c>
      <c r="K20" s="200">
        <v>145</v>
      </c>
      <c r="L20" s="200">
        <v>177</v>
      </c>
      <c r="M20" s="200">
        <v>47</v>
      </c>
      <c r="N20" s="200">
        <v>14</v>
      </c>
      <c r="O20" s="200">
        <f t="shared" si="1"/>
        <v>607</v>
      </c>
      <c r="P20" s="200">
        <v>595</v>
      </c>
      <c r="Q20" s="200">
        <v>517</v>
      </c>
      <c r="R20" s="200">
        <v>314</v>
      </c>
      <c r="S20" s="200">
        <v>515</v>
      </c>
      <c r="T20" s="1056" t="s">
        <v>304</v>
      </c>
      <c r="U20" s="1056"/>
      <c r="V20" s="247"/>
    </row>
    <row r="21" spans="1:22" s="244" customFormat="1" ht="18.95" customHeight="1">
      <c r="A21" s="1081" t="s">
        <v>68</v>
      </c>
      <c r="B21" s="1081"/>
      <c r="C21" s="200">
        <v>409</v>
      </c>
      <c r="D21" s="200">
        <v>3</v>
      </c>
      <c r="E21" s="200">
        <v>0</v>
      </c>
      <c r="F21" s="200">
        <v>1</v>
      </c>
      <c r="G21" s="200">
        <v>14</v>
      </c>
      <c r="H21" s="200">
        <v>0</v>
      </c>
      <c r="I21" s="200">
        <f t="shared" si="0"/>
        <v>427</v>
      </c>
      <c r="J21" s="200">
        <v>146</v>
      </c>
      <c r="K21" s="200">
        <v>112</v>
      </c>
      <c r="L21" s="200">
        <v>119</v>
      </c>
      <c r="M21" s="200">
        <v>42</v>
      </c>
      <c r="N21" s="200">
        <v>8</v>
      </c>
      <c r="O21" s="200">
        <f t="shared" si="1"/>
        <v>427</v>
      </c>
      <c r="P21" s="200">
        <v>427</v>
      </c>
      <c r="Q21" s="200">
        <v>427</v>
      </c>
      <c r="R21" s="200">
        <v>427</v>
      </c>
      <c r="S21" s="200">
        <v>375</v>
      </c>
      <c r="T21" s="1056" t="s">
        <v>305</v>
      </c>
      <c r="U21" s="1056"/>
      <c r="V21" s="247"/>
    </row>
    <row r="22" spans="1:22" s="244" customFormat="1" ht="18.95" customHeight="1">
      <c r="A22" s="1081" t="s">
        <v>69</v>
      </c>
      <c r="B22" s="1081"/>
      <c r="C22" s="200">
        <v>675</v>
      </c>
      <c r="D22" s="200">
        <v>1</v>
      </c>
      <c r="E22" s="200">
        <v>0</v>
      </c>
      <c r="F22" s="200">
        <v>0</v>
      </c>
      <c r="G22" s="200">
        <v>45</v>
      </c>
      <c r="H22" s="200">
        <v>0</v>
      </c>
      <c r="I22" s="200">
        <f t="shared" si="0"/>
        <v>721</v>
      </c>
      <c r="J22" s="200">
        <v>232</v>
      </c>
      <c r="K22" s="200">
        <v>198</v>
      </c>
      <c r="L22" s="200">
        <v>188</v>
      </c>
      <c r="M22" s="200">
        <v>67</v>
      </c>
      <c r="N22" s="200">
        <v>36</v>
      </c>
      <c r="O22" s="200">
        <f t="shared" si="1"/>
        <v>721</v>
      </c>
      <c r="P22" s="200">
        <v>712</v>
      </c>
      <c r="Q22" s="200">
        <v>648</v>
      </c>
      <c r="R22" s="200">
        <v>437</v>
      </c>
      <c r="S22" s="200">
        <v>685</v>
      </c>
      <c r="T22" s="1056" t="s">
        <v>191</v>
      </c>
      <c r="U22" s="1056"/>
      <c r="V22" s="247"/>
    </row>
    <row r="23" spans="1:22" s="244" customFormat="1" ht="18.95" customHeight="1">
      <c r="A23" s="1081" t="s">
        <v>70</v>
      </c>
      <c r="B23" s="1081"/>
      <c r="C23" s="200">
        <v>887</v>
      </c>
      <c r="D23" s="200">
        <v>3</v>
      </c>
      <c r="E23" s="200">
        <v>25</v>
      </c>
      <c r="F23" s="200">
        <v>1</v>
      </c>
      <c r="G23" s="200">
        <v>104</v>
      </c>
      <c r="H23" s="200">
        <v>3</v>
      </c>
      <c r="I23" s="200">
        <f t="shared" si="0"/>
        <v>1023</v>
      </c>
      <c r="J23" s="200">
        <v>547</v>
      </c>
      <c r="K23" s="200">
        <v>228</v>
      </c>
      <c r="L23" s="200">
        <v>197</v>
      </c>
      <c r="M23" s="200">
        <v>46</v>
      </c>
      <c r="N23" s="200">
        <v>5</v>
      </c>
      <c r="O23" s="200">
        <f t="shared" si="1"/>
        <v>1023</v>
      </c>
      <c r="P23" s="200">
        <v>944</v>
      </c>
      <c r="Q23" s="200">
        <v>537</v>
      </c>
      <c r="R23" s="200">
        <v>417</v>
      </c>
      <c r="S23" s="200">
        <v>752</v>
      </c>
      <c r="T23" s="1056" t="s">
        <v>192</v>
      </c>
      <c r="U23" s="1056"/>
      <c r="V23" s="247"/>
    </row>
    <row r="24" spans="1:22" s="244" customFormat="1" ht="18.95" customHeight="1">
      <c r="A24" s="1081" t="s">
        <v>71</v>
      </c>
      <c r="B24" s="1081"/>
      <c r="C24" s="200">
        <v>527</v>
      </c>
      <c r="D24" s="200">
        <v>0</v>
      </c>
      <c r="E24" s="200">
        <v>0</v>
      </c>
      <c r="F24" s="200">
        <v>0</v>
      </c>
      <c r="G24" s="200">
        <v>10</v>
      </c>
      <c r="H24" s="200">
        <v>0</v>
      </c>
      <c r="I24" s="200">
        <f t="shared" si="0"/>
        <v>537</v>
      </c>
      <c r="J24" s="200">
        <v>244</v>
      </c>
      <c r="K24" s="200">
        <v>85</v>
      </c>
      <c r="L24" s="200">
        <v>159</v>
      </c>
      <c r="M24" s="200">
        <v>41</v>
      </c>
      <c r="N24" s="200">
        <v>8</v>
      </c>
      <c r="O24" s="200">
        <f t="shared" si="1"/>
        <v>537</v>
      </c>
      <c r="P24" s="200">
        <v>529</v>
      </c>
      <c r="Q24" s="200">
        <v>472</v>
      </c>
      <c r="R24" s="200">
        <v>524</v>
      </c>
      <c r="S24" s="200">
        <v>529</v>
      </c>
      <c r="T24" s="1056" t="s">
        <v>193</v>
      </c>
      <c r="U24" s="1056"/>
      <c r="V24" s="247"/>
    </row>
    <row r="25" spans="1:22" s="244" customFormat="1" ht="18.95" customHeight="1" thickBot="1">
      <c r="A25" s="1202" t="s">
        <v>72</v>
      </c>
      <c r="B25" s="1202"/>
      <c r="C25" s="631">
        <v>929</v>
      </c>
      <c r="D25" s="631">
        <v>5</v>
      </c>
      <c r="E25" s="631">
        <v>0</v>
      </c>
      <c r="F25" s="631">
        <v>2</v>
      </c>
      <c r="G25" s="631">
        <v>35</v>
      </c>
      <c r="H25" s="631">
        <v>1</v>
      </c>
      <c r="I25" s="631">
        <f t="shared" si="0"/>
        <v>972</v>
      </c>
      <c r="J25" s="631">
        <v>116</v>
      </c>
      <c r="K25" s="631">
        <v>287</v>
      </c>
      <c r="L25" s="631">
        <v>307</v>
      </c>
      <c r="M25" s="631">
        <v>229</v>
      </c>
      <c r="N25" s="631">
        <v>33</v>
      </c>
      <c r="O25" s="631">
        <f t="shared" si="1"/>
        <v>972</v>
      </c>
      <c r="P25" s="623">
        <v>939</v>
      </c>
      <c r="Q25" s="623">
        <v>653</v>
      </c>
      <c r="R25" s="623">
        <v>751</v>
      </c>
      <c r="S25" s="623">
        <v>936</v>
      </c>
      <c r="T25" s="1185" t="s">
        <v>298</v>
      </c>
      <c r="U25" s="1185"/>
      <c r="V25" s="247"/>
    </row>
    <row r="26" spans="1:22" s="244" customFormat="1" ht="18.95" customHeight="1" thickBot="1">
      <c r="A26" s="1201" t="s">
        <v>32</v>
      </c>
      <c r="B26" s="1201"/>
      <c r="C26" s="632">
        <f>SUM(C6:C25)</f>
        <v>11462</v>
      </c>
      <c r="D26" s="632">
        <f t="shared" ref="D26:S26" si="2">SUM(D6:D25)</f>
        <v>166</v>
      </c>
      <c r="E26" s="632">
        <f t="shared" si="2"/>
        <v>149</v>
      </c>
      <c r="F26" s="632">
        <f t="shared" si="2"/>
        <v>33</v>
      </c>
      <c r="G26" s="632">
        <f t="shared" si="2"/>
        <v>744</v>
      </c>
      <c r="H26" s="632">
        <f t="shared" si="2"/>
        <v>10</v>
      </c>
      <c r="I26" s="632">
        <f t="shared" si="2"/>
        <v>12564</v>
      </c>
      <c r="J26" s="632">
        <f t="shared" si="2"/>
        <v>4357</v>
      </c>
      <c r="K26" s="632">
        <f t="shared" si="2"/>
        <v>2380</v>
      </c>
      <c r="L26" s="632">
        <f t="shared" si="2"/>
        <v>3655</v>
      </c>
      <c r="M26" s="632">
        <f t="shared" si="2"/>
        <v>1655</v>
      </c>
      <c r="N26" s="632">
        <f t="shared" si="2"/>
        <v>517</v>
      </c>
      <c r="O26" s="632">
        <f t="shared" si="2"/>
        <v>12564</v>
      </c>
      <c r="P26" s="632">
        <f t="shared" si="2"/>
        <v>12033</v>
      </c>
      <c r="Q26" s="632">
        <f t="shared" si="2"/>
        <v>10395</v>
      </c>
      <c r="R26" s="632">
        <f t="shared" si="2"/>
        <v>9075</v>
      </c>
      <c r="S26" s="632">
        <f t="shared" si="2"/>
        <v>11188</v>
      </c>
      <c r="T26" s="1187" t="s">
        <v>175</v>
      </c>
      <c r="U26" s="1187"/>
      <c r="V26" s="247"/>
    </row>
    <row r="27" spans="1:22" ht="16.5" thickTop="1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635"/>
      <c r="U27" s="635"/>
      <c r="V27" s="247"/>
    </row>
    <row r="28" spans="1:22" ht="15.75">
      <c r="A28" s="247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635"/>
      <c r="U28" s="635"/>
      <c r="V28" s="247"/>
    </row>
    <row r="29" spans="1:22" ht="15.75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635"/>
      <c r="U29" s="635"/>
      <c r="V29" s="247"/>
    </row>
    <row r="30" spans="1:22" ht="15.75">
      <c r="A30" s="247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635"/>
      <c r="U30" s="635"/>
      <c r="V30" s="247"/>
    </row>
    <row r="31" spans="1:22" ht="15.75">
      <c r="A31" s="247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635"/>
      <c r="U31" s="635"/>
      <c r="V31" s="247"/>
    </row>
    <row r="32" spans="1:22" ht="15.75">
      <c r="A32" s="247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635"/>
      <c r="U32" s="635"/>
      <c r="V32" s="247"/>
    </row>
    <row r="33" spans="1:22" ht="15.75">
      <c r="A33" s="247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635"/>
      <c r="U33" s="635"/>
      <c r="V33" s="247"/>
    </row>
    <row r="34" spans="1:22" ht="15.75">
      <c r="A34" s="247"/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635"/>
      <c r="U34" s="635"/>
      <c r="V34" s="247"/>
    </row>
    <row r="35" spans="1:22" ht="15.75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635"/>
      <c r="U35" s="635"/>
      <c r="V35" s="247"/>
    </row>
    <row r="36" spans="1:22" ht="15.75">
      <c r="T36" s="595"/>
      <c r="U36" s="595"/>
    </row>
    <row r="37" spans="1:22" ht="15.75">
      <c r="T37" s="595"/>
      <c r="U37" s="595"/>
    </row>
    <row r="38" spans="1:22" ht="15.75">
      <c r="T38" s="595"/>
      <c r="U38" s="595"/>
    </row>
    <row r="39" spans="1:22" ht="15.75">
      <c r="T39" s="595"/>
      <c r="U39" s="595"/>
    </row>
    <row r="40" spans="1:22" ht="15.75">
      <c r="T40" s="595"/>
      <c r="U40" s="595"/>
    </row>
    <row r="41" spans="1:22" ht="15.75">
      <c r="T41" s="595"/>
      <c r="U41" s="595"/>
    </row>
    <row r="42" spans="1:22" ht="15.75">
      <c r="T42" s="595"/>
      <c r="U42" s="595"/>
    </row>
    <row r="43" spans="1:22" ht="15.75">
      <c r="T43" s="595"/>
      <c r="U43" s="595"/>
    </row>
    <row r="44" spans="1:22" ht="15.75">
      <c r="T44" s="595"/>
      <c r="U44" s="595"/>
    </row>
    <row r="45" spans="1:22" ht="15.75">
      <c r="T45" s="595"/>
      <c r="U45" s="595"/>
    </row>
    <row r="46" spans="1:22" ht="15.75">
      <c r="T46" s="595"/>
      <c r="U46" s="595"/>
    </row>
    <row r="47" spans="1:22" ht="15.75">
      <c r="T47" s="595"/>
      <c r="U47" s="595"/>
    </row>
    <row r="48" spans="1:22" ht="15.75">
      <c r="T48" s="595"/>
      <c r="U48" s="595"/>
    </row>
    <row r="49" spans="20:21" ht="15.75">
      <c r="T49" s="595"/>
      <c r="U49" s="595"/>
    </row>
    <row r="50" spans="20:21" ht="15.75">
      <c r="T50" s="595"/>
      <c r="U50" s="595"/>
    </row>
    <row r="51" spans="20:21" ht="15.75">
      <c r="T51" s="595"/>
      <c r="U51" s="595"/>
    </row>
    <row r="52" spans="20:21" ht="15.75">
      <c r="T52" s="595"/>
      <c r="U52" s="595"/>
    </row>
    <row r="53" spans="20:21" ht="15.75">
      <c r="T53" s="595"/>
      <c r="U53" s="595"/>
    </row>
    <row r="54" spans="20:21" ht="15.75">
      <c r="T54" s="595"/>
      <c r="U54" s="595"/>
    </row>
    <row r="55" spans="20:21" ht="15.75">
      <c r="T55" s="595"/>
      <c r="U55" s="595"/>
    </row>
    <row r="56" spans="20:21" ht="15.75">
      <c r="T56" s="595"/>
      <c r="U56" s="595"/>
    </row>
    <row r="57" spans="20:21" ht="15.75">
      <c r="T57" s="595"/>
      <c r="U57" s="595"/>
    </row>
    <row r="58" spans="20:21" ht="15.75">
      <c r="T58" s="595"/>
      <c r="U58" s="595"/>
    </row>
    <row r="59" spans="20:21" ht="15.75">
      <c r="T59" s="595"/>
      <c r="U59" s="595"/>
    </row>
    <row r="60" spans="20:21" ht="15.75">
      <c r="T60" s="595"/>
      <c r="U60" s="595"/>
    </row>
    <row r="117" spans="3:19">
      <c r="C117" s="168"/>
      <c r="D117" s="168"/>
      <c r="E117" s="168"/>
      <c r="F117" s="168"/>
      <c r="G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</row>
    <row r="118" spans="3:19">
      <c r="C118" s="168"/>
      <c r="D118" s="168"/>
      <c r="E118" s="168"/>
      <c r="F118" s="168"/>
      <c r="G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</row>
    <row r="119" spans="3:19">
      <c r="C119" s="168"/>
      <c r="D119" s="168"/>
      <c r="E119" s="168"/>
      <c r="F119" s="168"/>
      <c r="G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</row>
    <row r="120" spans="3:19">
      <c r="C120" s="168"/>
      <c r="D120" s="168"/>
      <c r="E120" s="168"/>
      <c r="F120" s="168"/>
      <c r="G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</row>
  </sheetData>
  <protectedRanges>
    <protectedRange sqref="J16:N16 C16:E16 P16:R16" name="نطاق1"/>
  </protectedRanges>
  <mergeCells count="45">
    <mergeCell ref="A1:C1"/>
    <mergeCell ref="S1:U1"/>
    <mergeCell ref="A8:B8"/>
    <mergeCell ref="T8:U8"/>
    <mergeCell ref="Q2:Q4"/>
    <mergeCell ref="A9:B9"/>
    <mergeCell ref="T9:U9"/>
    <mergeCell ref="A6:B6"/>
    <mergeCell ref="S2:S4"/>
    <mergeCell ref="C3:I3"/>
    <mergeCell ref="P2:P4"/>
    <mergeCell ref="R2:R4"/>
    <mergeCell ref="A2:B5"/>
    <mergeCell ref="T2:U5"/>
    <mergeCell ref="A7:B7"/>
    <mergeCell ref="T7:U7"/>
    <mergeCell ref="A10:A15"/>
    <mergeCell ref="U10:U15"/>
    <mergeCell ref="A16:B16"/>
    <mergeCell ref="T16:U16"/>
    <mergeCell ref="T21:U21"/>
    <mergeCell ref="A22:B22"/>
    <mergeCell ref="T22:U22"/>
    <mergeCell ref="A17:B17"/>
    <mergeCell ref="T17:U17"/>
    <mergeCell ref="A18:B18"/>
    <mergeCell ref="T18:U18"/>
    <mergeCell ref="A19:B19"/>
    <mergeCell ref="T19:U19"/>
    <mergeCell ref="A26:B26"/>
    <mergeCell ref="T26:U26"/>
    <mergeCell ref="X4:Z4"/>
    <mergeCell ref="J2:N2"/>
    <mergeCell ref="O2:O4"/>
    <mergeCell ref="J3:N3"/>
    <mergeCell ref="C2:I2"/>
    <mergeCell ref="A23:B23"/>
    <mergeCell ref="T23:U23"/>
    <mergeCell ref="A24:B24"/>
    <mergeCell ref="T24:U24"/>
    <mergeCell ref="A25:B25"/>
    <mergeCell ref="T25:U25"/>
    <mergeCell ref="A20:B20"/>
    <mergeCell ref="T20:U20"/>
    <mergeCell ref="A21:B21"/>
  </mergeCells>
  <printOptions horizontalCentered="1"/>
  <pageMargins left="0.5" right="0.5" top="1" bottom="1" header="1" footer="1"/>
  <pageSetup paperSize="9" scale="75" firstPageNumber="66" orientation="landscape" useFirstPageNumber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L38"/>
  <sheetViews>
    <sheetView rightToLeft="1" view="pageBreakPreview" zoomScale="80" zoomScaleSheetLayoutView="80" workbookViewId="0">
      <selection activeCell="H5" sqref="H5"/>
    </sheetView>
  </sheetViews>
  <sheetFormatPr defaultRowHeight="12.75"/>
  <cols>
    <col min="1" max="1" width="4.140625" style="40" customWidth="1"/>
    <col min="2" max="2" width="10.7109375" style="40" customWidth="1"/>
    <col min="3" max="3" width="13.7109375" style="40" customWidth="1"/>
    <col min="4" max="6" width="16.28515625" style="40" customWidth="1"/>
    <col min="7" max="7" width="13.28515625" style="40" customWidth="1"/>
    <col min="8" max="8" width="14.42578125" style="40" customWidth="1"/>
    <col min="9" max="9" width="13.42578125" style="40" customWidth="1"/>
    <col min="10" max="10" width="15.85546875" style="40" customWidth="1"/>
    <col min="11" max="11" width="14.140625" style="40" customWidth="1"/>
    <col min="12" max="12" width="4.5703125" style="40" customWidth="1"/>
    <col min="13" max="250" width="9.140625" style="40"/>
    <col min="251" max="251" width="7.85546875" style="40" customWidth="1"/>
    <col min="252" max="252" width="9.85546875" style="40" customWidth="1"/>
    <col min="253" max="258" width="14.85546875" style="40" customWidth="1"/>
    <col min="259" max="259" width="14.140625" style="40" customWidth="1"/>
    <col min="260" max="260" width="12.140625" style="40" customWidth="1"/>
    <col min="261" max="261" width="17.140625" style="40" customWidth="1"/>
    <col min="262" max="262" width="12.42578125" style="40" customWidth="1"/>
    <col min="263" max="506" width="9.140625" style="40"/>
    <col min="507" max="507" width="7.85546875" style="40" customWidth="1"/>
    <col min="508" max="508" width="9.85546875" style="40" customWidth="1"/>
    <col min="509" max="514" width="14.85546875" style="40" customWidth="1"/>
    <col min="515" max="515" width="14.140625" style="40" customWidth="1"/>
    <col min="516" max="516" width="12.140625" style="40" customWidth="1"/>
    <col min="517" max="517" width="17.140625" style="40" customWidth="1"/>
    <col min="518" max="518" width="12.42578125" style="40" customWidth="1"/>
    <col min="519" max="762" width="9.140625" style="40"/>
    <col min="763" max="763" width="7.85546875" style="40" customWidth="1"/>
    <col min="764" max="764" width="9.85546875" style="40" customWidth="1"/>
    <col min="765" max="770" width="14.85546875" style="40" customWidth="1"/>
    <col min="771" max="771" width="14.140625" style="40" customWidth="1"/>
    <col min="772" max="772" width="12.140625" style="40" customWidth="1"/>
    <col min="773" max="773" width="17.140625" style="40" customWidth="1"/>
    <col min="774" max="774" width="12.42578125" style="40" customWidth="1"/>
    <col min="775" max="1018" width="9.140625" style="40"/>
    <col min="1019" max="1019" width="7.85546875" style="40" customWidth="1"/>
    <col min="1020" max="1020" width="9.85546875" style="40" customWidth="1"/>
    <col min="1021" max="1026" width="14.85546875" style="40" customWidth="1"/>
    <col min="1027" max="1027" width="14.140625" style="40" customWidth="1"/>
    <col min="1028" max="1028" width="12.140625" style="40" customWidth="1"/>
    <col min="1029" max="1029" width="17.140625" style="40" customWidth="1"/>
    <col min="1030" max="1030" width="12.42578125" style="40" customWidth="1"/>
    <col min="1031" max="1274" width="9.140625" style="40"/>
    <col min="1275" max="1275" width="7.85546875" style="40" customWidth="1"/>
    <col min="1276" max="1276" width="9.85546875" style="40" customWidth="1"/>
    <col min="1277" max="1282" width="14.85546875" style="40" customWidth="1"/>
    <col min="1283" max="1283" width="14.140625" style="40" customWidth="1"/>
    <col min="1284" max="1284" width="12.140625" style="40" customWidth="1"/>
    <col min="1285" max="1285" width="17.140625" style="40" customWidth="1"/>
    <col min="1286" max="1286" width="12.42578125" style="40" customWidth="1"/>
    <col min="1287" max="1530" width="9.140625" style="40"/>
    <col min="1531" max="1531" width="7.85546875" style="40" customWidth="1"/>
    <col min="1532" max="1532" width="9.85546875" style="40" customWidth="1"/>
    <col min="1533" max="1538" width="14.85546875" style="40" customWidth="1"/>
    <col min="1539" max="1539" width="14.140625" style="40" customWidth="1"/>
    <col min="1540" max="1540" width="12.140625" style="40" customWidth="1"/>
    <col min="1541" max="1541" width="17.140625" style="40" customWidth="1"/>
    <col min="1542" max="1542" width="12.42578125" style="40" customWidth="1"/>
    <col min="1543" max="1786" width="9.140625" style="40"/>
    <col min="1787" max="1787" width="7.85546875" style="40" customWidth="1"/>
    <col min="1788" max="1788" width="9.85546875" style="40" customWidth="1"/>
    <col min="1789" max="1794" width="14.85546875" style="40" customWidth="1"/>
    <col min="1795" max="1795" width="14.140625" style="40" customWidth="1"/>
    <col min="1796" max="1796" width="12.140625" style="40" customWidth="1"/>
    <col min="1797" max="1797" width="17.140625" style="40" customWidth="1"/>
    <col min="1798" max="1798" width="12.42578125" style="40" customWidth="1"/>
    <col min="1799" max="2042" width="9.140625" style="40"/>
    <col min="2043" max="2043" width="7.85546875" style="40" customWidth="1"/>
    <col min="2044" max="2044" width="9.85546875" style="40" customWidth="1"/>
    <col min="2045" max="2050" width="14.85546875" style="40" customWidth="1"/>
    <col min="2051" max="2051" width="14.140625" style="40" customWidth="1"/>
    <col min="2052" max="2052" width="12.140625" style="40" customWidth="1"/>
    <col min="2053" max="2053" width="17.140625" style="40" customWidth="1"/>
    <col min="2054" max="2054" width="12.42578125" style="40" customWidth="1"/>
    <col min="2055" max="2298" width="9.140625" style="40"/>
    <col min="2299" max="2299" width="7.85546875" style="40" customWidth="1"/>
    <col min="2300" max="2300" width="9.85546875" style="40" customWidth="1"/>
    <col min="2301" max="2306" width="14.85546875" style="40" customWidth="1"/>
    <col min="2307" max="2307" width="14.140625" style="40" customWidth="1"/>
    <col min="2308" max="2308" width="12.140625" style="40" customWidth="1"/>
    <col min="2309" max="2309" width="17.140625" style="40" customWidth="1"/>
    <col min="2310" max="2310" width="12.42578125" style="40" customWidth="1"/>
    <col min="2311" max="2554" width="9.140625" style="40"/>
    <col min="2555" max="2555" width="7.85546875" style="40" customWidth="1"/>
    <col min="2556" max="2556" width="9.85546875" style="40" customWidth="1"/>
    <col min="2557" max="2562" width="14.85546875" style="40" customWidth="1"/>
    <col min="2563" max="2563" width="14.140625" style="40" customWidth="1"/>
    <col min="2564" max="2564" width="12.140625" style="40" customWidth="1"/>
    <col min="2565" max="2565" width="17.140625" style="40" customWidth="1"/>
    <col min="2566" max="2566" width="12.42578125" style="40" customWidth="1"/>
    <col min="2567" max="2810" width="9.140625" style="40"/>
    <col min="2811" max="2811" width="7.85546875" style="40" customWidth="1"/>
    <col min="2812" max="2812" width="9.85546875" style="40" customWidth="1"/>
    <col min="2813" max="2818" width="14.85546875" style="40" customWidth="1"/>
    <col min="2819" max="2819" width="14.140625" style="40" customWidth="1"/>
    <col min="2820" max="2820" width="12.140625" style="40" customWidth="1"/>
    <col min="2821" max="2821" width="17.140625" style="40" customWidth="1"/>
    <col min="2822" max="2822" width="12.42578125" style="40" customWidth="1"/>
    <col min="2823" max="3066" width="9.140625" style="40"/>
    <col min="3067" max="3067" width="7.85546875" style="40" customWidth="1"/>
    <col min="3068" max="3068" width="9.85546875" style="40" customWidth="1"/>
    <col min="3069" max="3074" width="14.85546875" style="40" customWidth="1"/>
    <col min="3075" max="3075" width="14.140625" style="40" customWidth="1"/>
    <col min="3076" max="3076" width="12.140625" style="40" customWidth="1"/>
    <col min="3077" max="3077" width="17.140625" style="40" customWidth="1"/>
    <col min="3078" max="3078" width="12.42578125" style="40" customWidth="1"/>
    <col min="3079" max="3322" width="9.140625" style="40"/>
    <col min="3323" max="3323" width="7.85546875" style="40" customWidth="1"/>
    <col min="3324" max="3324" width="9.85546875" style="40" customWidth="1"/>
    <col min="3325" max="3330" width="14.85546875" style="40" customWidth="1"/>
    <col min="3331" max="3331" width="14.140625" style="40" customWidth="1"/>
    <col min="3332" max="3332" width="12.140625" style="40" customWidth="1"/>
    <col min="3333" max="3333" width="17.140625" style="40" customWidth="1"/>
    <col min="3334" max="3334" width="12.42578125" style="40" customWidth="1"/>
    <col min="3335" max="3578" width="9.140625" style="40"/>
    <col min="3579" max="3579" width="7.85546875" style="40" customWidth="1"/>
    <col min="3580" max="3580" width="9.85546875" style="40" customWidth="1"/>
    <col min="3581" max="3586" width="14.85546875" style="40" customWidth="1"/>
    <col min="3587" max="3587" width="14.140625" style="40" customWidth="1"/>
    <col min="3588" max="3588" width="12.140625" style="40" customWidth="1"/>
    <col min="3589" max="3589" width="17.140625" style="40" customWidth="1"/>
    <col min="3590" max="3590" width="12.42578125" style="40" customWidth="1"/>
    <col min="3591" max="3834" width="9.140625" style="40"/>
    <col min="3835" max="3835" width="7.85546875" style="40" customWidth="1"/>
    <col min="3836" max="3836" width="9.85546875" style="40" customWidth="1"/>
    <col min="3837" max="3842" width="14.85546875" style="40" customWidth="1"/>
    <col min="3843" max="3843" width="14.140625" style="40" customWidth="1"/>
    <col min="3844" max="3844" width="12.140625" style="40" customWidth="1"/>
    <col min="3845" max="3845" width="17.140625" style="40" customWidth="1"/>
    <col min="3846" max="3846" width="12.42578125" style="40" customWidth="1"/>
    <col min="3847" max="4090" width="9.140625" style="40"/>
    <col min="4091" max="4091" width="7.85546875" style="40" customWidth="1"/>
    <col min="4092" max="4092" width="9.85546875" style="40" customWidth="1"/>
    <col min="4093" max="4098" width="14.85546875" style="40" customWidth="1"/>
    <col min="4099" max="4099" width="14.140625" style="40" customWidth="1"/>
    <col min="4100" max="4100" width="12.140625" style="40" customWidth="1"/>
    <col min="4101" max="4101" width="17.140625" style="40" customWidth="1"/>
    <col min="4102" max="4102" width="12.42578125" style="40" customWidth="1"/>
    <col min="4103" max="4346" width="9.140625" style="40"/>
    <col min="4347" max="4347" width="7.85546875" style="40" customWidth="1"/>
    <col min="4348" max="4348" width="9.85546875" style="40" customWidth="1"/>
    <col min="4349" max="4354" width="14.85546875" style="40" customWidth="1"/>
    <col min="4355" max="4355" width="14.140625" style="40" customWidth="1"/>
    <col min="4356" max="4356" width="12.140625" style="40" customWidth="1"/>
    <col min="4357" max="4357" width="17.140625" style="40" customWidth="1"/>
    <col min="4358" max="4358" width="12.42578125" style="40" customWidth="1"/>
    <col min="4359" max="4602" width="9.140625" style="40"/>
    <col min="4603" max="4603" width="7.85546875" style="40" customWidth="1"/>
    <col min="4604" max="4604" width="9.85546875" style="40" customWidth="1"/>
    <col min="4605" max="4610" width="14.85546875" style="40" customWidth="1"/>
    <col min="4611" max="4611" width="14.140625" style="40" customWidth="1"/>
    <col min="4612" max="4612" width="12.140625" style="40" customWidth="1"/>
    <col min="4613" max="4613" width="17.140625" style="40" customWidth="1"/>
    <col min="4614" max="4614" width="12.42578125" style="40" customWidth="1"/>
    <col min="4615" max="4858" width="9.140625" style="40"/>
    <col min="4859" max="4859" width="7.85546875" style="40" customWidth="1"/>
    <col min="4860" max="4860" width="9.85546875" style="40" customWidth="1"/>
    <col min="4861" max="4866" width="14.85546875" style="40" customWidth="1"/>
    <col min="4867" max="4867" width="14.140625" style="40" customWidth="1"/>
    <col min="4868" max="4868" width="12.140625" style="40" customWidth="1"/>
    <col min="4869" max="4869" width="17.140625" style="40" customWidth="1"/>
    <col min="4870" max="4870" width="12.42578125" style="40" customWidth="1"/>
    <col min="4871" max="5114" width="9.140625" style="40"/>
    <col min="5115" max="5115" width="7.85546875" style="40" customWidth="1"/>
    <col min="5116" max="5116" width="9.85546875" style="40" customWidth="1"/>
    <col min="5117" max="5122" width="14.85546875" style="40" customWidth="1"/>
    <col min="5123" max="5123" width="14.140625" style="40" customWidth="1"/>
    <col min="5124" max="5124" width="12.140625" style="40" customWidth="1"/>
    <col min="5125" max="5125" width="17.140625" style="40" customWidth="1"/>
    <col min="5126" max="5126" width="12.42578125" style="40" customWidth="1"/>
    <col min="5127" max="5370" width="9.140625" style="40"/>
    <col min="5371" max="5371" width="7.85546875" style="40" customWidth="1"/>
    <col min="5372" max="5372" width="9.85546875" style="40" customWidth="1"/>
    <col min="5373" max="5378" width="14.85546875" style="40" customWidth="1"/>
    <col min="5379" max="5379" width="14.140625" style="40" customWidth="1"/>
    <col min="5380" max="5380" width="12.140625" style="40" customWidth="1"/>
    <col min="5381" max="5381" width="17.140625" style="40" customWidth="1"/>
    <col min="5382" max="5382" width="12.42578125" style="40" customWidth="1"/>
    <col min="5383" max="5626" width="9.140625" style="40"/>
    <col min="5627" max="5627" width="7.85546875" style="40" customWidth="1"/>
    <col min="5628" max="5628" width="9.85546875" style="40" customWidth="1"/>
    <col min="5629" max="5634" width="14.85546875" style="40" customWidth="1"/>
    <col min="5635" max="5635" width="14.140625" style="40" customWidth="1"/>
    <col min="5636" max="5636" width="12.140625" style="40" customWidth="1"/>
    <col min="5637" max="5637" width="17.140625" style="40" customWidth="1"/>
    <col min="5638" max="5638" width="12.42578125" style="40" customWidth="1"/>
    <col min="5639" max="5882" width="9.140625" style="40"/>
    <col min="5883" max="5883" width="7.85546875" style="40" customWidth="1"/>
    <col min="5884" max="5884" width="9.85546875" style="40" customWidth="1"/>
    <col min="5885" max="5890" width="14.85546875" style="40" customWidth="1"/>
    <col min="5891" max="5891" width="14.140625" style="40" customWidth="1"/>
    <col min="5892" max="5892" width="12.140625" style="40" customWidth="1"/>
    <col min="5893" max="5893" width="17.140625" style="40" customWidth="1"/>
    <col min="5894" max="5894" width="12.42578125" style="40" customWidth="1"/>
    <col min="5895" max="6138" width="9.140625" style="40"/>
    <col min="6139" max="6139" width="7.85546875" style="40" customWidth="1"/>
    <col min="6140" max="6140" width="9.85546875" style="40" customWidth="1"/>
    <col min="6141" max="6146" width="14.85546875" style="40" customWidth="1"/>
    <col min="6147" max="6147" width="14.140625" style="40" customWidth="1"/>
    <col min="6148" max="6148" width="12.140625" style="40" customWidth="1"/>
    <col min="6149" max="6149" width="17.140625" style="40" customWidth="1"/>
    <col min="6150" max="6150" width="12.42578125" style="40" customWidth="1"/>
    <col min="6151" max="6394" width="9.140625" style="40"/>
    <col min="6395" max="6395" width="7.85546875" style="40" customWidth="1"/>
    <col min="6396" max="6396" width="9.85546875" style="40" customWidth="1"/>
    <col min="6397" max="6402" width="14.85546875" style="40" customWidth="1"/>
    <col min="6403" max="6403" width="14.140625" style="40" customWidth="1"/>
    <col min="6404" max="6404" width="12.140625" style="40" customWidth="1"/>
    <col min="6405" max="6405" width="17.140625" style="40" customWidth="1"/>
    <col min="6406" max="6406" width="12.42578125" style="40" customWidth="1"/>
    <col min="6407" max="6650" width="9.140625" style="40"/>
    <col min="6651" max="6651" width="7.85546875" style="40" customWidth="1"/>
    <col min="6652" max="6652" width="9.85546875" style="40" customWidth="1"/>
    <col min="6653" max="6658" width="14.85546875" style="40" customWidth="1"/>
    <col min="6659" max="6659" width="14.140625" style="40" customWidth="1"/>
    <col min="6660" max="6660" width="12.140625" style="40" customWidth="1"/>
    <col min="6661" max="6661" width="17.140625" style="40" customWidth="1"/>
    <col min="6662" max="6662" width="12.42578125" style="40" customWidth="1"/>
    <col min="6663" max="6906" width="9.140625" style="40"/>
    <col min="6907" max="6907" width="7.85546875" style="40" customWidth="1"/>
    <col min="6908" max="6908" width="9.85546875" style="40" customWidth="1"/>
    <col min="6909" max="6914" width="14.85546875" style="40" customWidth="1"/>
    <col min="6915" max="6915" width="14.140625" style="40" customWidth="1"/>
    <col min="6916" max="6916" width="12.140625" style="40" customWidth="1"/>
    <col min="6917" max="6917" width="17.140625" style="40" customWidth="1"/>
    <col min="6918" max="6918" width="12.42578125" style="40" customWidth="1"/>
    <col min="6919" max="7162" width="9.140625" style="40"/>
    <col min="7163" max="7163" width="7.85546875" style="40" customWidth="1"/>
    <col min="7164" max="7164" width="9.85546875" style="40" customWidth="1"/>
    <col min="7165" max="7170" width="14.85546875" style="40" customWidth="1"/>
    <col min="7171" max="7171" width="14.140625" style="40" customWidth="1"/>
    <col min="7172" max="7172" width="12.140625" style="40" customWidth="1"/>
    <col min="7173" max="7173" width="17.140625" style="40" customWidth="1"/>
    <col min="7174" max="7174" width="12.42578125" style="40" customWidth="1"/>
    <col min="7175" max="7418" width="9.140625" style="40"/>
    <col min="7419" max="7419" width="7.85546875" style="40" customWidth="1"/>
    <col min="7420" max="7420" width="9.85546875" style="40" customWidth="1"/>
    <col min="7421" max="7426" width="14.85546875" style="40" customWidth="1"/>
    <col min="7427" max="7427" width="14.140625" style="40" customWidth="1"/>
    <col min="7428" max="7428" width="12.140625" style="40" customWidth="1"/>
    <col min="7429" max="7429" width="17.140625" style="40" customWidth="1"/>
    <col min="7430" max="7430" width="12.42578125" style="40" customWidth="1"/>
    <col min="7431" max="7674" width="9.140625" style="40"/>
    <col min="7675" max="7675" width="7.85546875" style="40" customWidth="1"/>
    <col min="7676" max="7676" width="9.85546875" style="40" customWidth="1"/>
    <col min="7677" max="7682" width="14.85546875" style="40" customWidth="1"/>
    <col min="7683" max="7683" width="14.140625" style="40" customWidth="1"/>
    <col min="7684" max="7684" width="12.140625" style="40" customWidth="1"/>
    <col min="7685" max="7685" width="17.140625" style="40" customWidth="1"/>
    <col min="7686" max="7686" width="12.42578125" style="40" customWidth="1"/>
    <col min="7687" max="7930" width="9.140625" style="40"/>
    <col min="7931" max="7931" width="7.85546875" style="40" customWidth="1"/>
    <col min="7932" max="7932" width="9.85546875" style="40" customWidth="1"/>
    <col min="7933" max="7938" width="14.85546875" style="40" customWidth="1"/>
    <col min="7939" max="7939" width="14.140625" style="40" customWidth="1"/>
    <col min="7940" max="7940" width="12.140625" style="40" customWidth="1"/>
    <col min="7941" max="7941" width="17.140625" style="40" customWidth="1"/>
    <col min="7942" max="7942" width="12.42578125" style="40" customWidth="1"/>
    <col min="7943" max="8186" width="9.140625" style="40"/>
    <col min="8187" max="8187" width="7.85546875" style="40" customWidth="1"/>
    <col min="8188" max="8188" width="9.85546875" style="40" customWidth="1"/>
    <col min="8189" max="8194" width="14.85546875" style="40" customWidth="1"/>
    <col min="8195" max="8195" width="14.140625" style="40" customWidth="1"/>
    <col min="8196" max="8196" width="12.140625" style="40" customWidth="1"/>
    <col min="8197" max="8197" width="17.140625" style="40" customWidth="1"/>
    <col min="8198" max="8198" width="12.42578125" style="40" customWidth="1"/>
    <col min="8199" max="8442" width="9.140625" style="40"/>
    <col min="8443" max="8443" width="7.85546875" style="40" customWidth="1"/>
    <col min="8444" max="8444" width="9.85546875" style="40" customWidth="1"/>
    <col min="8445" max="8450" width="14.85546875" style="40" customWidth="1"/>
    <col min="8451" max="8451" width="14.140625" style="40" customWidth="1"/>
    <col min="8452" max="8452" width="12.140625" style="40" customWidth="1"/>
    <col min="8453" max="8453" width="17.140625" style="40" customWidth="1"/>
    <col min="8454" max="8454" width="12.42578125" style="40" customWidth="1"/>
    <col min="8455" max="8698" width="9.140625" style="40"/>
    <col min="8699" max="8699" width="7.85546875" style="40" customWidth="1"/>
    <col min="8700" max="8700" width="9.85546875" style="40" customWidth="1"/>
    <col min="8701" max="8706" width="14.85546875" style="40" customWidth="1"/>
    <col min="8707" max="8707" width="14.140625" style="40" customWidth="1"/>
    <col min="8708" max="8708" width="12.140625" style="40" customWidth="1"/>
    <col min="8709" max="8709" width="17.140625" style="40" customWidth="1"/>
    <col min="8710" max="8710" width="12.42578125" style="40" customWidth="1"/>
    <col min="8711" max="8954" width="9.140625" style="40"/>
    <col min="8955" max="8955" width="7.85546875" style="40" customWidth="1"/>
    <col min="8956" max="8956" width="9.85546875" style="40" customWidth="1"/>
    <col min="8957" max="8962" width="14.85546875" style="40" customWidth="1"/>
    <col min="8963" max="8963" width="14.140625" style="40" customWidth="1"/>
    <col min="8964" max="8964" width="12.140625" style="40" customWidth="1"/>
    <col min="8965" max="8965" width="17.140625" style="40" customWidth="1"/>
    <col min="8966" max="8966" width="12.42578125" style="40" customWidth="1"/>
    <col min="8967" max="9210" width="9.140625" style="40"/>
    <col min="9211" max="9211" width="7.85546875" style="40" customWidth="1"/>
    <col min="9212" max="9212" width="9.85546875" style="40" customWidth="1"/>
    <col min="9213" max="9218" width="14.85546875" style="40" customWidth="1"/>
    <col min="9219" max="9219" width="14.140625" style="40" customWidth="1"/>
    <col min="9220" max="9220" width="12.140625" style="40" customWidth="1"/>
    <col min="9221" max="9221" width="17.140625" style="40" customWidth="1"/>
    <col min="9222" max="9222" width="12.42578125" style="40" customWidth="1"/>
    <col min="9223" max="9466" width="9.140625" style="40"/>
    <col min="9467" max="9467" width="7.85546875" style="40" customWidth="1"/>
    <col min="9468" max="9468" width="9.85546875" style="40" customWidth="1"/>
    <col min="9469" max="9474" width="14.85546875" style="40" customWidth="1"/>
    <col min="9475" max="9475" width="14.140625" style="40" customWidth="1"/>
    <col min="9476" max="9476" width="12.140625" style="40" customWidth="1"/>
    <col min="9477" max="9477" width="17.140625" style="40" customWidth="1"/>
    <col min="9478" max="9478" width="12.42578125" style="40" customWidth="1"/>
    <col min="9479" max="9722" width="9.140625" style="40"/>
    <col min="9723" max="9723" width="7.85546875" style="40" customWidth="1"/>
    <col min="9724" max="9724" width="9.85546875" style="40" customWidth="1"/>
    <col min="9725" max="9730" width="14.85546875" style="40" customWidth="1"/>
    <col min="9731" max="9731" width="14.140625" style="40" customWidth="1"/>
    <col min="9732" max="9732" width="12.140625" style="40" customWidth="1"/>
    <col min="9733" max="9733" width="17.140625" style="40" customWidth="1"/>
    <col min="9734" max="9734" width="12.42578125" style="40" customWidth="1"/>
    <col min="9735" max="9978" width="9.140625" style="40"/>
    <col min="9979" max="9979" width="7.85546875" style="40" customWidth="1"/>
    <col min="9980" max="9980" width="9.85546875" style="40" customWidth="1"/>
    <col min="9981" max="9986" width="14.85546875" style="40" customWidth="1"/>
    <col min="9987" max="9987" width="14.140625" style="40" customWidth="1"/>
    <col min="9988" max="9988" width="12.140625" style="40" customWidth="1"/>
    <col min="9989" max="9989" width="17.140625" style="40" customWidth="1"/>
    <col min="9990" max="9990" width="12.42578125" style="40" customWidth="1"/>
    <col min="9991" max="10234" width="9.140625" style="40"/>
    <col min="10235" max="10235" width="7.85546875" style="40" customWidth="1"/>
    <col min="10236" max="10236" width="9.85546875" style="40" customWidth="1"/>
    <col min="10237" max="10242" width="14.85546875" style="40" customWidth="1"/>
    <col min="10243" max="10243" width="14.140625" style="40" customWidth="1"/>
    <col min="10244" max="10244" width="12.140625" style="40" customWidth="1"/>
    <col min="10245" max="10245" width="17.140625" style="40" customWidth="1"/>
    <col min="10246" max="10246" width="12.42578125" style="40" customWidth="1"/>
    <col min="10247" max="10490" width="9.140625" style="40"/>
    <col min="10491" max="10491" width="7.85546875" style="40" customWidth="1"/>
    <col min="10492" max="10492" width="9.85546875" style="40" customWidth="1"/>
    <col min="10493" max="10498" width="14.85546875" style="40" customWidth="1"/>
    <col min="10499" max="10499" width="14.140625" style="40" customWidth="1"/>
    <col min="10500" max="10500" width="12.140625" style="40" customWidth="1"/>
    <col min="10501" max="10501" width="17.140625" style="40" customWidth="1"/>
    <col min="10502" max="10502" width="12.42578125" style="40" customWidth="1"/>
    <col min="10503" max="10746" width="9.140625" style="40"/>
    <col min="10747" max="10747" width="7.85546875" style="40" customWidth="1"/>
    <col min="10748" max="10748" width="9.85546875" style="40" customWidth="1"/>
    <col min="10749" max="10754" width="14.85546875" style="40" customWidth="1"/>
    <col min="10755" max="10755" width="14.140625" style="40" customWidth="1"/>
    <col min="10756" max="10756" width="12.140625" style="40" customWidth="1"/>
    <col min="10757" max="10757" width="17.140625" style="40" customWidth="1"/>
    <col min="10758" max="10758" width="12.42578125" style="40" customWidth="1"/>
    <col min="10759" max="11002" width="9.140625" style="40"/>
    <col min="11003" max="11003" width="7.85546875" style="40" customWidth="1"/>
    <col min="11004" max="11004" width="9.85546875" style="40" customWidth="1"/>
    <col min="11005" max="11010" width="14.85546875" style="40" customWidth="1"/>
    <col min="11011" max="11011" width="14.140625" style="40" customWidth="1"/>
    <col min="11012" max="11012" width="12.140625" style="40" customWidth="1"/>
    <col min="11013" max="11013" width="17.140625" style="40" customWidth="1"/>
    <col min="11014" max="11014" width="12.42578125" style="40" customWidth="1"/>
    <col min="11015" max="11258" width="9.140625" style="40"/>
    <col min="11259" max="11259" width="7.85546875" style="40" customWidth="1"/>
    <col min="11260" max="11260" width="9.85546875" style="40" customWidth="1"/>
    <col min="11261" max="11266" width="14.85546875" style="40" customWidth="1"/>
    <col min="11267" max="11267" width="14.140625" style="40" customWidth="1"/>
    <col min="11268" max="11268" width="12.140625" style="40" customWidth="1"/>
    <col min="11269" max="11269" width="17.140625" style="40" customWidth="1"/>
    <col min="11270" max="11270" width="12.42578125" style="40" customWidth="1"/>
    <col min="11271" max="11514" width="9.140625" style="40"/>
    <col min="11515" max="11515" width="7.85546875" style="40" customWidth="1"/>
    <col min="11516" max="11516" width="9.85546875" style="40" customWidth="1"/>
    <col min="11517" max="11522" width="14.85546875" style="40" customWidth="1"/>
    <col min="11523" max="11523" width="14.140625" style="40" customWidth="1"/>
    <col min="11524" max="11524" width="12.140625" style="40" customWidth="1"/>
    <col min="11525" max="11525" width="17.140625" style="40" customWidth="1"/>
    <col min="11526" max="11526" width="12.42578125" style="40" customWidth="1"/>
    <col min="11527" max="11770" width="9.140625" style="40"/>
    <col min="11771" max="11771" width="7.85546875" style="40" customWidth="1"/>
    <col min="11772" max="11772" width="9.85546875" style="40" customWidth="1"/>
    <col min="11773" max="11778" width="14.85546875" style="40" customWidth="1"/>
    <col min="11779" max="11779" width="14.140625" style="40" customWidth="1"/>
    <col min="11780" max="11780" width="12.140625" style="40" customWidth="1"/>
    <col min="11781" max="11781" width="17.140625" style="40" customWidth="1"/>
    <col min="11782" max="11782" width="12.42578125" style="40" customWidth="1"/>
    <col min="11783" max="12026" width="9.140625" style="40"/>
    <col min="12027" max="12027" width="7.85546875" style="40" customWidth="1"/>
    <col min="12028" max="12028" width="9.85546875" style="40" customWidth="1"/>
    <col min="12029" max="12034" width="14.85546875" style="40" customWidth="1"/>
    <col min="12035" max="12035" width="14.140625" style="40" customWidth="1"/>
    <col min="12036" max="12036" width="12.140625" style="40" customWidth="1"/>
    <col min="12037" max="12037" width="17.140625" style="40" customWidth="1"/>
    <col min="12038" max="12038" width="12.42578125" style="40" customWidth="1"/>
    <col min="12039" max="12282" width="9.140625" style="40"/>
    <col min="12283" max="12283" width="7.85546875" style="40" customWidth="1"/>
    <col min="12284" max="12284" width="9.85546875" style="40" customWidth="1"/>
    <col min="12285" max="12290" width="14.85546875" style="40" customWidth="1"/>
    <col min="12291" max="12291" width="14.140625" style="40" customWidth="1"/>
    <col min="12292" max="12292" width="12.140625" style="40" customWidth="1"/>
    <col min="12293" max="12293" width="17.140625" style="40" customWidth="1"/>
    <col min="12294" max="12294" width="12.42578125" style="40" customWidth="1"/>
    <col min="12295" max="12538" width="9.140625" style="40"/>
    <col min="12539" max="12539" width="7.85546875" style="40" customWidth="1"/>
    <col min="12540" max="12540" width="9.85546875" style="40" customWidth="1"/>
    <col min="12541" max="12546" width="14.85546875" style="40" customWidth="1"/>
    <col min="12547" max="12547" width="14.140625" style="40" customWidth="1"/>
    <col min="12548" max="12548" width="12.140625" style="40" customWidth="1"/>
    <col min="12549" max="12549" width="17.140625" style="40" customWidth="1"/>
    <col min="12550" max="12550" width="12.42578125" style="40" customWidth="1"/>
    <col min="12551" max="12794" width="9.140625" style="40"/>
    <col min="12795" max="12795" width="7.85546875" style="40" customWidth="1"/>
    <col min="12796" max="12796" width="9.85546875" style="40" customWidth="1"/>
    <col min="12797" max="12802" width="14.85546875" style="40" customWidth="1"/>
    <col min="12803" max="12803" width="14.140625" style="40" customWidth="1"/>
    <col min="12804" max="12804" width="12.140625" style="40" customWidth="1"/>
    <col min="12805" max="12805" width="17.140625" style="40" customWidth="1"/>
    <col min="12806" max="12806" width="12.42578125" style="40" customWidth="1"/>
    <col min="12807" max="13050" width="9.140625" style="40"/>
    <col min="13051" max="13051" width="7.85546875" style="40" customWidth="1"/>
    <col min="13052" max="13052" width="9.85546875" style="40" customWidth="1"/>
    <col min="13053" max="13058" width="14.85546875" style="40" customWidth="1"/>
    <col min="13059" max="13059" width="14.140625" style="40" customWidth="1"/>
    <col min="13060" max="13060" width="12.140625" style="40" customWidth="1"/>
    <col min="13061" max="13061" width="17.140625" style="40" customWidth="1"/>
    <col min="13062" max="13062" width="12.42578125" style="40" customWidth="1"/>
    <col min="13063" max="13306" width="9.140625" style="40"/>
    <col min="13307" max="13307" width="7.85546875" style="40" customWidth="1"/>
    <col min="13308" max="13308" width="9.85546875" style="40" customWidth="1"/>
    <col min="13309" max="13314" width="14.85546875" style="40" customWidth="1"/>
    <col min="13315" max="13315" width="14.140625" style="40" customWidth="1"/>
    <col min="13316" max="13316" width="12.140625" style="40" customWidth="1"/>
    <col min="13317" max="13317" width="17.140625" style="40" customWidth="1"/>
    <col min="13318" max="13318" width="12.42578125" style="40" customWidth="1"/>
    <col min="13319" max="13562" width="9.140625" style="40"/>
    <col min="13563" max="13563" width="7.85546875" style="40" customWidth="1"/>
    <col min="13564" max="13564" width="9.85546875" style="40" customWidth="1"/>
    <col min="13565" max="13570" width="14.85546875" style="40" customWidth="1"/>
    <col min="13571" max="13571" width="14.140625" style="40" customWidth="1"/>
    <col min="13572" max="13572" width="12.140625" style="40" customWidth="1"/>
    <col min="13573" max="13573" width="17.140625" style="40" customWidth="1"/>
    <col min="13574" max="13574" width="12.42578125" style="40" customWidth="1"/>
    <col min="13575" max="13818" width="9.140625" style="40"/>
    <col min="13819" max="13819" width="7.85546875" style="40" customWidth="1"/>
    <col min="13820" max="13820" width="9.85546875" style="40" customWidth="1"/>
    <col min="13821" max="13826" width="14.85546875" style="40" customWidth="1"/>
    <col min="13827" max="13827" width="14.140625" style="40" customWidth="1"/>
    <col min="13828" max="13828" width="12.140625" style="40" customWidth="1"/>
    <col min="13829" max="13829" width="17.140625" style="40" customWidth="1"/>
    <col min="13830" max="13830" width="12.42578125" style="40" customWidth="1"/>
    <col min="13831" max="14074" width="9.140625" style="40"/>
    <col min="14075" max="14075" width="7.85546875" style="40" customWidth="1"/>
    <col min="14076" max="14076" width="9.85546875" style="40" customWidth="1"/>
    <col min="14077" max="14082" width="14.85546875" style="40" customWidth="1"/>
    <col min="14083" max="14083" width="14.140625" style="40" customWidth="1"/>
    <col min="14084" max="14084" width="12.140625" style="40" customWidth="1"/>
    <col min="14085" max="14085" width="17.140625" style="40" customWidth="1"/>
    <col min="14086" max="14086" width="12.42578125" style="40" customWidth="1"/>
    <col min="14087" max="14330" width="9.140625" style="40"/>
    <col min="14331" max="14331" width="7.85546875" style="40" customWidth="1"/>
    <col min="14332" max="14332" width="9.85546875" style="40" customWidth="1"/>
    <col min="14333" max="14338" width="14.85546875" style="40" customWidth="1"/>
    <col min="14339" max="14339" width="14.140625" style="40" customWidth="1"/>
    <col min="14340" max="14340" width="12.140625" style="40" customWidth="1"/>
    <col min="14341" max="14341" width="17.140625" style="40" customWidth="1"/>
    <col min="14342" max="14342" width="12.42578125" style="40" customWidth="1"/>
    <col min="14343" max="14586" width="9.140625" style="40"/>
    <col min="14587" max="14587" width="7.85546875" style="40" customWidth="1"/>
    <col min="14588" max="14588" width="9.85546875" style="40" customWidth="1"/>
    <col min="14589" max="14594" width="14.85546875" style="40" customWidth="1"/>
    <col min="14595" max="14595" width="14.140625" style="40" customWidth="1"/>
    <col min="14596" max="14596" width="12.140625" style="40" customWidth="1"/>
    <col min="14597" max="14597" width="17.140625" style="40" customWidth="1"/>
    <col min="14598" max="14598" width="12.42578125" style="40" customWidth="1"/>
    <col min="14599" max="14842" width="9.140625" style="40"/>
    <col min="14843" max="14843" width="7.85546875" style="40" customWidth="1"/>
    <col min="14844" max="14844" width="9.85546875" style="40" customWidth="1"/>
    <col min="14845" max="14850" width="14.85546875" style="40" customWidth="1"/>
    <col min="14851" max="14851" width="14.140625" style="40" customWidth="1"/>
    <col min="14852" max="14852" width="12.140625" style="40" customWidth="1"/>
    <col min="14853" max="14853" width="17.140625" style="40" customWidth="1"/>
    <col min="14854" max="14854" width="12.42578125" style="40" customWidth="1"/>
    <col min="14855" max="15098" width="9.140625" style="40"/>
    <col min="15099" max="15099" width="7.85546875" style="40" customWidth="1"/>
    <col min="15100" max="15100" width="9.85546875" style="40" customWidth="1"/>
    <col min="15101" max="15106" width="14.85546875" style="40" customWidth="1"/>
    <col min="15107" max="15107" width="14.140625" style="40" customWidth="1"/>
    <col min="15108" max="15108" width="12.140625" style="40" customWidth="1"/>
    <col min="15109" max="15109" width="17.140625" style="40" customWidth="1"/>
    <col min="15110" max="15110" width="12.42578125" style="40" customWidth="1"/>
    <col min="15111" max="15354" width="9.140625" style="40"/>
    <col min="15355" max="15355" width="7.85546875" style="40" customWidth="1"/>
    <col min="15356" max="15356" width="9.85546875" style="40" customWidth="1"/>
    <col min="15357" max="15362" width="14.85546875" style="40" customWidth="1"/>
    <col min="15363" max="15363" width="14.140625" style="40" customWidth="1"/>
    <col min="15364" max="15364" width="12.140625" style="40" customWidth="1"/>
    <col min="15365" max="15365" width="17.140625" style="40" customWidth="1"/>
    <col min="15366" max="15366" width="12.42578125" style="40" customWidth="1"/>
    <col min="15367" max="15610" width="9.140625" style="40"/>
    <col min="15611" max="15611" width="7.85546875" style="40" customWidth="1"/>
    <col min="15612" max="15612" width="9.85546875" style="40" customWidth="1"/>
    <col min="15613" max="15618" width="14.85546875" style="40" customWidth="1"/>
    <col min="15619" max="15619" width="14.140625" style="40" customWidth="1"/>
    <col min="15620" max="15620" width="12.140625" style="40" customWidth="1"/>
    <col min="15621" max="15621" width="17.140625" style="40" customWidth="1"/>
    <col min="15622" max="15622" width="12.42578125" style="40" customWidth="1"/>
    <col min="15623" max="15866" width="9.140625" style="40"/>
    <col min="15867" max="15867" width="7.85546875" style="40" customWidth="1"/>
    <col min="15868" max="15868" width="9.85546875" style="40" customWidth="1"/>
    <col min="15869" max="15874" width="14.85546875" style="40" customWidth="1"/>
    <col min="15875" max="15875" width="14.140625" style="40" customWidth="1"/>
    <col min="15876" max="15876" width="12.140625" style="40" customWidth="1"/>
    <col min="15877" max="15877" width="17.140625" style="40" customWidth="1"/>
    <col min="15878" max="15878" width="12.42578125" style="40" customWidth="1"/>
    <col min="15879" max="16122" width="9.140625" style="40"/>
    <col min="16123" max="16123" width="7.85546875" style="40" customWidth="1"/>
    <col min="16124" max="16124" width="9.85546875" style="40" customWidth="1"/>
    <col min="16125" max="16130" width="14.85546875" style="40" customWidth="1"/>
    <col min="16131" max="16131" width="14.140625" style="40" customWidth="1"/>
    <col min="16132" max="16132" width="12.140625" style="40" customWidth="1"/>
    <col min="16133" max="16133" width="17.140625" style="40" customWidth="1"/>
    <col min="16134" max="16134" width="12.42578125" style="40" customWidth="1"/>
    <col min="16135" max="16384" width="9.140625" style="40"/>
  </cols>
  <sheetData>
    <row r="1" spans="1:12" ht="38.25" customHeight="1">
      <c r="A1" s="1054" t="s">
        <v>1316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</row>
    <row r="2" spans="1:12" ht="40.5" customHeight="1">
      <c r="A2" s="1065" t="s">
        <v>953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</row>
    <row r="3" spans="1:12" ht="22.5" customHeight="1" thickBot="1">
      <c r="A3" s="1070" t="s">
        <v>700</v>
      </c>
      <c r="B3" s="1070"/>
      <c r="C3" s="1070"/>
      <c r="D3" s="128"/>
      <c r="E3" s="128"/>
      <c r="F3" s="128"/>
      <c r="G3" s="128"/>
      <c r="H3" s="128"/>
      <c r="I3" s="128"/>
      <c r="J3" s="128"/>
      <c r="K3" s="1049" t="s">
        <v>701</v>
      </c>
      <c r="L3" s="1049"/>
    </row>
    <row r="4" spans="1:12" ht="39.75" customHeight="1" thickTop="1">
      <c r="A4" s="1050" t="s">
        <v>40</v>
      </c>
      <c r="B4" s="1050"/>
      <c r="C4" s="89" t="s">
        <v>107</v>
      </c>
      <c r="D4" s="89" t="s">
        <v>108</v>
      </c>
      <c r="E4" s="89" t="s">
        <v>109</v>
      </c>
      <c r="F4" s="89" t="s">
        <v>658</v>
      </c>
      <c r="G4" s="89" t="s">
        <v>115</v>
      </c>
      <c r="H4" s="89" t="s">
        <v>325</v>
      </c>
      <c r="I4" s="118" t="s">
        <v>331</v>
      </c>
      <c r="J4" s="118" t="s">
        <v>699</v>
      </c>
      <c r="K4" s="1052" t="s">
        <v>174</v>
      </c>
      <c r="L4" s="1052"/>
    </row>
    <row r="5" spans="1:12" ht="51" customHeight="1" thickBot="1">
      <c r="A5" s="1051"/>
      <c r="B5" s="1051"/>
      <c r="C5" s="534" t="s">
        <v>240</v>
      </c>
      <c r="D5" s="534" t="s">
        <v>334</v>
      </c>
      <c r="E5" s="534" t="s">
        <v>335</v>
      </c>
      <c r="F5" s="534" t="s">
        <v>317</v>
      </c>
      <c r="G5" s="534" t="s">
        <v>318</v>
      </c>
      <c r="H5" s="534" t="s">
        <v>319</v>
      </c>
      <c r="I5" s="496" t="s">
        <v>320</v>
      </c>
      <c r="J5" s="496" t="s">
        <v>333</v>
      </c>
      <c r="K5" s="1053"/>
      <c r="L5" s="1053"/>
    </row>
    <row r="6" spans="1:12" ht="18" customHeight="1">
      <c r="A6" s="1066" t="s">
        <v>52</v>
      </c>
      <c r="B6" s="1066"/>
      <c r="C6" s="116">
        <v>1446</v>
      </c>
      <c r="D6" s="110">
        <v>118297</v>
      </c>
      <c r="E6" s="110">
        <v>565764</v>
      </c>
      <c r="F6" s="110">
        <v>15212</v>
      </c>
      <c r="G6" s="116">
        <v>13070</v>
      </c>
      <c r="H6" s="116">
        <v>1055</v>
      </c>
      <c r="I6" s="116">
        <v>315</v>
      </c>
      <c r="J6" s="116">
        <v>5</v>
      </c>
      <c r="K6" s="1067" t="s">
        <v>671</v>
      </c>
      <c r="L6" s="1067"/>
    </row>
    <row r="7" spans="1:12" ht="18" customHeight="1">
      <c r="A7" s="94" t="s">
        <v>53</v>
      </c>
      <c r="B7" s="94"/>
      <c r="C7" s="102">
        <v>1285</v>
      </c>
      <c r="D7" s="87">
        <v>69732</v>
      </c>
      <c r="E7" s="87">
        <v>335523</v>
      </c>
      <c r="F7" s="87">
        <v>14199</v>
      </c>
      <c r="G7" s="102">
        <v>10360</v>
      </c>
      <c r="H7" s="102">
        <v>949</v>
      </c>
      <c r="I7" s="102">
        <v>159</v>
      </c>
      <c r="J7" s="102">
        <v>97</v>
      </c>
      <c r="K7" s="1059" t="s">
        <v>302</v>
      </c>
      <c r="L7" s="1059"/>
    </row>
    <row r="8" spans="1:12" ht="18" customHeight="1">
      <c r="A8" s="1068" t="s">
        <v>54</v>
      </c>
      <c r="B8" s="1068"/>
      <c r="C8" s="102">
        <v>973</v>
      </c>
      <c r="D8" s="87">
        <v>48335</v>
      </c>
      <c r="E8" s="87">
        <v>251539</v>
      </c>
      <c r="F8" s="87">
        <v>10091</v>
      </c>
      <c r="G8" s="102">
        <v>8388</v>
      </c>
      <c r="H8" s="102">
        <v>687</v>
      </c>
      <c r="I8" s="102">
        <v>219</v>
      </c>
      <c r="J8" s="102">
        <v>5</v>
      </c>
      <c r="K8" s="1056" t="s">
        <v>184</v>
      </c>
      <c r="L8" s="1056"/>
    </row>
    <row r="9" spans="1:12" ht="18" customHeight="1">
      <c r="A9" s="1068" t="s">
        <v>321</v>
      </c>
      <c r="B9" s="1068"/>
      <c r="C9" s="102">
        <v>951</v>
      </c>
      <c r="D9" s="87">
        <v>50616</v>
      </c>
      <c r="E9" s="87">
        <v>298850</v>
      </c>
      <c r="F9" s="87">
        <v>18173</v>
      </c>
      <c r="G9" s="102">
        <v>8628</v>
      </c>
      <c r="H9" s="102">
        <v>756</v>
      </c>
      <c r="I9" s="102">
        <v>730</v>
      </c>
      <c r="J9" s="102">
        <v>17</v>
      </c>
      <c r="K9" s="1056" t="s">
        <v>185</v>
      </c>
      <c r="L9" s="1056"/>
    </row>
    <row r="10" spans="1:12" ht="18" customHeight="1">
      <c r="A10" s="1071" t="s">
        <v>327</v>
      </c>
      <c r="B10" s="488" t="s">
        <v>262</v>
      </c>
      <c r="C10" s="102">
        <v>398</v>
      </c>
      <c r="D10" s="87">
        <v>39557</v>
      </c>
      <c r="E10" s="87">
        <v>233767</v>
      </c>
      <c r="F10" s="87">
        <v>11423</v>
      </c>
      <c r="G10" s="102">
        <v>5505</v>
      </c>
      <c r="H10" s="102">
        <v>252</v>
      </c>
      <c r="I10" s="102">
        <v>260</v>
      </c>
      <c r="J10" s="102">
        <v>0</v>
      </c>
      <c r="K10" s="499" t="s">
        <v>306</v>
      </c>
      <c r="L10" s="1061" t="s">
        <v>173</v>
      </c>
    </row>
    <row r="11" spans="1:12" ht="18" customHeight="1">
      <c r="A11" s="1071"/>
      <c r="B11" s="488" t="s">
        <v>263</v>
      </c>
      <c r="C11" s="102">
        <v>573</v>
      </c>
      <c r="D11" s="87">
        <v>77002</v>
      </c>
      <c r="E11" s="87">
        <v>448231</v>
      </c>
      <c r="F11" s="87">
        <v>12936</v>
      </c>
      <c r="G11" s="102">
        <v>8676</v>
      </c>
      <c r="H11" s="102">
        <v>378</v>
      </c>
      <c r="I11" s="102">
        <v>158</v>
      </c>
      <c r="J11" s="102">
        <v>0</v>
      </c>
      <c r="K11" s="499" t="s">
        <v>307</v>
      </c>
      <c r="L11" s="1061"/>
    </row>
    <row r="12" spans="1:12" ht="18" customHeight="1">
      <c r="A12" s="1071"/>
      <c r="B12" s="488" t="s">
        <v>264</v>
      </c>
      <c r="C12" s="102">
        <v>361</v>
      </c>
      <c r="D12" s="87">
        <v>34873</v>
      </c>
      <c r="E12" s="87">
        <v>209195</v>
      </c>
      <c r="F12" s="87">
        <v>8008</v>
      </c>
      <c r="G12" s="102">
        <v>5113</v>
      </c>
      <c r="H12" s="102">
        <v>229</v>
      </c>
      <c r="I12" s="102">
        <v>168</v>
      </c>
      <c r="J12" s="102">
        <v>0</v>
      </c>
      <c r="K12" s="499" t="s">
        <v>308</v>
      </c>
      <c r="L12" s="1061"/>
    </row>
    <row r="13" spans="1:12" ht="18" customHeight="1">
      <c r="A13" s="1071"/>
      <c r="B13" s="488" t="s">
        <v>265</v>
      </c>
      <c r="C13" s="102">
        <v>304</v>
      </c>
      <c r="D13" s="87">
        <v>25940</v>
      </c>
      <c r="E13" s="87">
        <v>150261</v>
      </c>
      <c r="F13" s="87">
        <v>9813</v>
      </c>
      <c r="G13" s="102">
        <v>3854</v>
      </c>
      <c r="H13" s="102">
        <v>260</v>
      </c>
      <c r="I13" s="102">
        <v>173</v>
      </c>
      <c r="J13" s="102">
        <v>0</v>
      </c>
      <c r="K13" s="499" t="s">
        <v>309</v>
      </c>
      <c r="L13" s="1061"/>
    </row>
    <row r="14" spans="1:12" ht="18" customHeight="1">
      <c r="A14" s="1071"/>
      <c r="B14" s="488" t="s">
        <v>266</v>
      </c>
      <c r="C14" s="102">
        <v>554</v>
      </c>
      <c r="D14" s="87">
        <v>47222</v>
      </c>
      <c r="E14" s="87">
        <v>281563</v>
      </c>
      <c r="F14" s="87">
        <v>13830</v>
      </c>
      <c r="G14" s="102">
        <v>7160</v>
      </c>
      <c r="H14" s="102">
        <v>397</v>
      </c>
      <c r="I14" s="102">
        <v>273</v>
      </c>
      <c r="J14" s="102">
        <v>0</v>
      </c>
      <c r="K14" s="499" t="s">
        <v>310</v>
      </c>
      <c r="L14" s="1061"/>
    </row>
    <row r="15" spans="1:12" ht="18" customHeight="1">
      <c r="A15" s="1071"/>
      <c r="B15" s="488" t="s">
        <v>267</v>
      </c>
      <c r="C15" s="87">
        <v>314</v>
      </c>
      <c r="D15" s="87">
        <v>33388</v>
      </c>
      <c r="E15" s="87">
        <v>203491</v>
      </c>
      <c r="F15" s="87">
        <v>8878</v>
      </c>
      <c r="G15" s="102">
        <v>4853</v>
      </c>
      <c r="H15" s="102">
        <v>261</v>
      </c>
      <c r="I15" s="102">
        <v>210</v>
      </c>
      <c r="J15" s="102">
        <v>0</v>
      </c>
      <c r="K15" s="499" t="s">
        <v>311</v>
      </c>
      <c r="L15" s="1061"/>
    </row>
    <row r="16" spans="1:12" ht="18" customHeight="1">
      <c r="A16" s="1047" t="s">
        <v>63</v>
      </c>
      <c r="B16" s="1047"/>
      <c r="C16" s="87">
        <v>1203</v>
      </c>
      <c r="D16" s="87">
        <v>74663</v>
      </c>
      <c r="E16" s="87">
        <v>383619</v>
      </c>
      <c r="F16" s="87">
        <v>18041</v>
      </c>
      <c r="G16" s="102">
        <v>10802</v>
      </c>
      <c r="H16" s="102">
        <v>813</v>
      </c>
      <c r="I16" s="102">
        <v>48</v>
      </c>
      <c r="J16" s="102">
        <v>0</v>
      </c>
      <c r="K16" s="1056" t="s">
        <v>297</v>
      </c>
      <c r="L16" s="1056"/>
    </row>
    <row r="17" spans="1:12" ht="18" customHeight="1">
      <c r="A17" s="1047" t="s">
        <v>64</v>
      </c>
      <c r="B17" s="1047"/>
      <c r="C17" s="87">
        <v>924</v>
      </c>
      <c r="D17" s="87">
        <v>70638</v>
      </c>
      <c r="E17" s="87">
        <v>411624</v>
      </c>
      <c r="F17" s="87">
        <v>17658</v>
      </c>
      <c r="G17" s="102">
        <v>9978</v>
      </c>
      <c r="H17" s="102">
        <v>644</v>
      </c>
      <c r="I17" s="102">
        <v>706</v>
      </c>
      <c r="J17" s="102">
        <v>0</v>
      </c>
      <c r="K17" s="1056" t="s">
        <v>186</v>
      </c>
      <c r="L17" s="1056"/>
    </row>
    <row r="18" spans="1:12" ht="18" customHeight="1">
      <c r="A18" s="1047" t="s">
        <v>65</v>
      </c>
      <c r="B18" s="1047"/>
      <c r="C18" s="87">
        <v>559</v>
      </c>
      <c r="D18" s="87">
        <v>40318</v>
      </c>
      <c r="E18" s="87">
        <v>260351</v>
      </c>
      <c r="F18" s="87">
        <v>12194</v>
      </c>
      <c r="G18" s="102">
        <v>6638</v>
      </c>
      <c r="H18" s="102">
        <v>315</v>
      </c>
      <c r="I18" s="102">
        <v>450</v>
      </c>
      <c r="J18" s="102">
        <v>0</v>
      </c>
      <c r="K18" s="1056" t="s">
        <v>187</v>
      </c>
      <c r="L18" s="1056"/>
    </row>
    <row r="19" spans="1:12" ht="18" customHeight="1">
      <c r="A19" s="1047" t="s">
        <v>66</v>
      </c>
      <c r="B19" s="1047"/>
      <c r="C19" s="87">
        <v>646</v>
      </c>
      <c r="D19" s="87">
        <v>46321</v>
      </c>
      <c r="E19" s="87">
        <v>292244</v>
      </c>
      <c r="F19" s="87">
        <v>12202</v>
      </c>
      <c r="G19" s="102">
        <v>7559</v>
      </c>
      <c r="H19" s="102">
        <v>423</v>
      </c>
      <c r="I19" s="102">
        <v>501</v>
      </c>
      <c r="J19" s="102">
        <v>0</v>
      </c>
      <c r="K19" s="1056" t="s">
        <v>303</v>
      </c>
      <c r="L19" s="1056"/>
    </row>
    <row r="20" spans="1:12" ht="18" customHeight="1">
      <c r="A20" s="83" t="s">
        <v>134</v>
      </c>
      <c r="B20" s="83"/>
      <c r="C20" s="87">
        <v>737</v>
      </c>
      <c r="D20" s="87">
        <v>41235</v>
      </c>
      <c r="E20" s="87">
        <v>250182</v>
      </c>
      <c r="F20" s="87">
        <v>13216</v>
      </c>
      <c r="G20" s="102">
        <v>6831</v>
      </c>
      <c r="H20" s="102">
        <v>554</v>
      </c>
      <c r="I20" s="102">
        <v>325</v>
      </c>
      <c r="J20" s="102">
        <v>0</v>
      </c>
      <c r="K20" s="1056" t="s">
        <v>304</v>
      </c>
      <c r="L20" s="1056"/>
    </row>
    <row r="21" spans="1:12" ht="18" customHeight="1">
      <c r="A21" s="1047" t="s">
        <v>68</v>
      </c>
      <c r="B21" s="1047"/>
      <c r="C21" s="87">
        <v>508</v>
      </c>
      <c r="D21" s="87">
        <v>27104</v>
      </c>
      <c r="E21" s="87">
        <v>166396</v>
      </c>
      <c r="F21" s="87">
        <v>7314</v>
      </c>
      <c r="G21" s="102">
        <v>4673</v>
      </c>
      <c r="H21" s="102">
        <v>406</v>
      </c>
      <c r="I21" s="102">
        <v>451</v>
      </c>
      <c r="J21" s="102">
        <v>0</v>
      </c>
      <c r="K21" s="1056" t="s">
        <v>305</v>
      </c>
      <c r="L21" s="1056"/>
    </row>
    <row r="22" spans="1:12" ht="18" customHeight="1">
      <c r="A22" s="1047" t="s">
        <v>69</v>
      </c>
      <c r="B22" s="1047"/>
      <c r="C22" s="87">
        <v>912</v>
      </c>
      <c r="D22" s="87">
        <v>47064</v>
      </c>
      <c r="E22" s="87">
        <v>270888</v>
      </c>
      <c r="F22" s="87">
        <v>14278</v>
      </c>
      <c r="G22" s="102">
        <v>8543</v>
      </c>
      <c r="H22" s="102">
        <v>696</v>
      </c>
      <c r="I22" s="102">
        <v>478</v>
      </c>
      <c r="J22" s="102">
        <v>0</v>
      </c>
      <c r="K22" s="1056" t="s">
        <v>191</v>
      </c>
      <c r="L22" s="1056"/>
    </row>
    <row r="23" spans="1:12" ht="18" customHeight="1">
      <c r="A23" s="83" t="s">
        <v>323</v>
      </c>
      <c r="B23" s="83"/>
      <c r="C23" s="87">
        <v>1324</v>
      </c>
      <c r="D23" s="87">
        <v>69783</v>
      </c>
      <c r="E23" s="87">
        <v>416424</v>
      </c>
      <c r="F23" s="87">
        <v>21419</v>
      </c>
      <c r="G23" s="102">
        <v>12435</v>
      </c>
      <c r="H23" s="102">
        <v>933</v>
      </c>
      <c r="I23" s="102">
        <v>397</v>
      </c>
      <c r="J23" s="102">
        <v>25</v>
      </c>
      <c r="K23" s="1056" t="s">
        <v>192</v>
      </c>
      <c r="L23" s="1056"/>
    </row>
    <row r="24" spans="1:12" ht="18" customHeight="1">
      <c r="A24" s="1047" t="s">
        <v>71</v>
      </c>
      <c r="B24" s="1047"/>
      <c r="C24" s="87">
        <v>688</v>
      </c>
      <c r="D24" s="87">
        <v>59125</v>
      </c>
      <c r="E24" s="87">
        <v>245602</v>
      </c>
      <c r="F24" s="87">
        <v>12348</v>
      </c>
      <c r="G24" s="102">
        <v>7250</v>
      </c>
      <c r="H24" s="102">
        <v>527</v>
      </c>
      <c r="I24" s="102">
        <v>380</v>
      </c>
      <c r="J24" s="102">
        <v>0</v>
      </c>
      <c r="K24" s="1056" t="s">
        <v>193</v>
      </c>
      <c r="L24" s="1056"/>
    </row>
    <row r="25" spans="1:12" ht="18" customHeight="1" thickBot="1">
      <c r="A25" s="86" t="s">
        <v>72</v>
      </c>
      <c r="B25" s="86"/>
      <c r="C25" s="88">
        <v>1177</v>
      </c>
      <c r="D25" s="88">
        <v>93782</v>
      </c>
      <c r="E25" s="88">
        <v>555595</v>
      </c>
      <c r="F25" s="88">
        <v>19888</v>
      </c>
      <c r="G25" s="103">
        <v>13097</v>
      </c>
      <c r="H25" s="103">
        <v>715</v>
      </c>
      <c r="I25" s="103">
        <v>728</v>
      </c>
      <c r="J25" s="103">
        <v>0</v>
      </c>
      <c r="K25" s="1069" t="s">
        <v>298</v>
      </c>
      <c r="L25" s="1069"/>
    </row>
    <row r="26" spans="1:12" ht="18" customHeight="1" thickBot="1">
      <c r="A26" s="1063" t="s">
        <v>32</v>
      </c>
      <c r="B26" s="1063"/>
      <c r="C26" s="493">
        <v>15837</v>
      </c>
      <c r="D26" s="493">
        <v>1114995</v>
      </c>
      <c r="E26" s="493">
        <v>6231109</v>
      </c>
      <c r="F26" s="493">
        <v>271121</v>
      </c>
      <c r="G26" s="493">
        <v>163413</v>
      </c>
      <c r="H26" s="493">
        <v>11250</v>
      </c>
      <c r="I26" s="493">
        <v>7129</v>
      </c>
      <c r="J26" s="493">
        <v>149</v>
      </c>
      <c r="K26" s="1064" t="s">
        <v>324</v>
      </c>
      <c r="L26" s="1064"/>
    </row>
    <row r="27" spans="1:12" ht="13.5" thickTop="1">
      <c r="K27" s="459"/>
      <c r="L27" s="459"/>
    </row>
    <row r="28" spans="1:12" ht="11.25" customHeight="1"/>
    <row r="29" spans="1:12" hidden="1"/>
    <row r="30" spans="1:12" hidden="1"/>
    <row r="31" spans="1:12" hidden="1"/>
    <row r="32" spans="1:12" hidden="1"/>
    <row r="33" ht="0.75" customHeight="1"/>
    <row r="37" ht="24" customHeight="1"/>
    <row r="38" ht="24" customHeight="1"/>
  </sheetData>
  <mergeCells count="34">
    <mergeCell ref="A3:C3"/>
    <mergeCell ref="K18:L18"/>
    <mergeCell ref="K19:L19"/>
    <mergeCell ref="K20:L20"/>
    <mergeCell ref="K21:L21"/>
    <mergeCell ref="K8:L8"/>
    <mergeCell ref="K9:L9"/>
    <mergeCell ref="A10:A15"/>
    <mergeCell ref="L10:L15"/>
    <mergeCell ref="K16:L16"/>
    <mergeCell ref="A16:B16"/>
    <mergeCell ref="A17:B17"/>
    <mergeCell ref="K24:L24"/>
    <mergeCell ref="K25:L25"/>
    <mergeCell ref="A26:B26"/>
    <mergeCell ref="K26:L26"/>
    <mergeCell ref="K22:L22"/>
    <mergeCell ref="K23:L23"/>
    <mergeCell ref="A1:L1"/>
    <mergeCell ref="A2:L2"/>
    <mergeCell ref="A24:B24"/>
    <mergeCell ref="A18:B18"/>
    <mergeCell ref="A19:B19"/>
    <mergeCell ref="A21:B21"/>
    <mergeCell ref="A22:B22"/>
    <mergeCell ref="K17:L17"/>
    <mergeCell ref="K3:L3"/>
    <mergeCell ref="A4:B5"/>
    <mergeCell ref="K4:L5"/>
    <mergeCell ref="A6:B6"/>
    <mergeCell ref="K6:L6"/>
    <mergeCell ref="K7:L7"/>
    <mergeCell ref="A8:B8"/>
    <mergeCell ref="A9:B9"/>
  </mergeCells>
  <printOptions horizontalCentered="1"/>
  <pageMargins left="1" right="1" top="1" bottom="1" header="1" footer="0.75"/>
  <pageSetup paperSize="9" scale="75" firstPageNumber="118" orientation="landscape" useFirstPageNumber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X29"/>
  <sheetViews>
    <sheetView rightToLeft="1" view="pageBreakPreview" topLeftCell="A2" zoomScale="90" zoomScaleNormal="90" zoomScaleSheetLayoutView="90" workbookViewId="0">
      <selection activeCell="A18" sqref="A18:B18"/>
    </sheetView>
  </sheetViews>
  <sheetFormatPr defaultRowHeight="15"/>
  <cols>
    <col min="1" max="1" width="4.140625" style="212" customWidth="1"/>
    <col min="2" max="2" width="10.42578125" style="212" customWidth="1"/>
    <col min="3" max="3" width="7.7109375" style="212" customWidth="1"/>
    <col min="4" max="4" width="10.28515625" style="212" customWidth="1"/>
    <col min="5" max="5" width="6.42578125" style="212" customWidth="1"/>
    <col min="6" max="6" width="8.5703125" style="212" customWidth="1"/>
    <col min="7" max="7" width="8" style="212" customWidth="1"/>
    <col min="8" max="8" width="9.140625" style="212"/>
    <col min="9" max="9" width="8.5703125" style="212" customWidth="1"/>
    <col min="10" max="10" width="8.28515625" style="212" customWidth="1"/>
    <col min="11" max="11" width="9.140625" style="212" customWidth="1"/>
    <col min="12" max="12" width="10.42578125" style="212" customWidth="1"/>
    <col min="13" max="13" width="10.28515625" style="212" customWidth="1"/>
    <col min="14" max="14" width="11" style="212" customWidth="1"/>
    <col min="15" max="15" width="7.7109375" style="212" customWidth="1"/>
    <col min="16" max="16" width="14.140625" style="212" customWidth="1"/>
    <col min="17" max="17" width="4" style="212" customWidth="1"/>
    <col min="18" max="16384" width="9.140625" style="212"/>
  </cols>
  <sheetData>
    <row r="1" spans="1:24" s="248" customFormat="1" ht="18">
      <c r="A1" s="1138" t="s">
        <v>1084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37"/>
      <c r="S1" s="137"/>
      <c r="T1" s="137"/>
      <c r="U1" s="137"/>
      <c r="V1" s="137"/>
      <c r="W1" s="137"/>
      <c r="X1" s="137"/>
    </row>
    <row r="2" spans="1:24" s="248" customFormat="1" ht="18.75">
      <c r="A2" s="1139" t="s">
        <v>1085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S2" s="137"/>
      <c r="T2" s="137"/>
      <c r="U2" s="137"/>
      <c r="V2" s="137"/>
      <c r="W2" s="137"/>
      <c r="X2" s="137"/>
    </row>
    <row r="3" spans="1:24" s="248" customFormat="1" ht="19.5" customHeight="1" thickBot="1">
      <c r="A3" s="1232" t="s">
        <v>1086</v>
      </c>
      <c r="B3" s="1232"/>
      <c r="C3" s="1232"/>
      <c r="O3" s="1188" t="s">
        <v>1087</v>
      </c>
      <c r="P3" s="1188"/>
      <c r="Q3" s="1188"/>
      <c r="R3" s="137"/>
      <c r="S3" s="137"/>
      <c r="T3" s="137"/>
      <c r="U3" s="137"/>
      <c r="V3" s="137"/>
      <c r="W3" s="137"/>
      <c r="X3" s="137"/>
    </row>
    <row r="4" spans="1:24" ht="16.5" thickTop="1">
      <c r="A4" s="1072" t="s">
        <v>40</v>
      </c>
      <c r="B4" s="1072"/>
      <c r="C4" s="1181" t="s">
        <v>530</v>
      </c>
      <c r="D4" s="1181"/>
      <c r="E4" s="1233" t="s">
        <v>772</v>
      </c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074" t="s">
        <v>174</v>
      </c>
      <c r="Q4" s="1074"/>
    </row>
    <row r="5" spans="1:24" ht="18.75" customHeight="1">
      <c r="A5" s="1092"/>
      <c r="B5" s="1092"/>
      <c r="C5" s="1234" t="s">
        <v>331</v>
      </c>
      <c r="D5" s="1234" t="s">
        <v>549</v>
      </c>
      <c r="E5" s="1234" t="s">
        <v>773</v>
      </c>
      <c r="F5" s="1234"/>
      <c r="G5" s="1234"/>
      <c r="H5" s="1235" t="s">
        <v>774</v>
      </c>
      <c r="I5" s="1235" t="s">
        <v>775</v>
      </c>
      <c r="J5" s="1235" t="s">
        <v>776</v>
      </c>
      <c r="K5" s="1235" t="s">
        <v>777</v>
      </c>
      <c r="L5" s="1235" t="s">
        <v>778</v>
      </c>
      <c r="M5" s="1235" t="s">
        <v>779</v>
      </c>
      <c r="N5" s="1235" t="s">
        <v>780</v>
      </c>
      <c r="O5" s="1235" t="s">
        <v>35</v>
      </c>
      <c r="P5" s="1096"/>
      <c r="Q5" s="1096"/>
    </row>
    <row r="6" spans="1:24" ht="25.5" customHeight="1" thickBot="1">
      <c r="A6" s="1092"/>
      <c r="B6" s="1092"/>
      <c r="C6" s="1234"/>
      <c r="D6" s="1234"/>
      <c r="E6" s="946" t="s">
        <v>781</v>
      </c>
      <c r="F6" s="946" t="s">
        <v>782</v>
      </c>
      <c r="G6" s="946" t="s">
        <v>35</v>
      </c>
      <c r="H6" s="1235"/>
      <c r="I6" s="1235"/>
      <c r="J6" s="1235"/>
      <c r="K6" s="1235"/>
      <c r="L6" s="1235"/>
      <c r="M6" s="1235"/>
      <c r="N6" s="1235"/>
      <c r="O6" s="1235"/>
      <c r="P6" s="1096"/>
      <c r="Q6" s="1096"/>
    </row>
    <row r="7" spans="1:24" ht="18.75" customHeight="1">
      <c r="A7" s="1112" t="s">
        <v>52</v>
      </c>
      <c r="B7" s="1112"/>
      <c r="C7" s="639">
        <v>359</v>
      </c>
      <c r="D7" s="639">
        <v>172476</v>
      </c>
      <c r="E7" s="639">
        <v>75</v>
      </c>
      <c r="F7" s="639">
        <v>1434</v>
      </c>
      <c r="G7" s="639">
        <f>SUM(E7:F7)</f>
        <v>1509</v>
      </c>
      <c r="H7" s="639">
        <v>73</v>
      </c>
      <c r="I7" s="639">
        <v>0</v>
      </c>
      <c r="J7" s="639">
        <v>0</v>
      </c>
      <c r="K7" s="639">
        <v>0</v>
      </c>
      <c r="L7" s="639">
        <v>0</v>
      </c>
      <c r="M7" s="639">
        <v>0</v>
      </c>
      <c r="N7" s="639">
        <v>39</v>
      </c>
      <c r="O7" s="639">
        <f>SUM(H7:N7)</f>
        <v>112</v>
      </c>
      <c r="P7" s="633"/>
      <c r="Q7" s="634" t="s">
        <v>671</v>
      </c>
    </row>
    <row r="8" spans="1:24" ht="18.75" customHeight="1">
      <c r="A8" s="1081" t="s">
        <v>53</v>
      </c>
      <c r="B8" s="1081"/>
      <c r="C8" s="329">
        <v>160</v>
      </c>
      <c r="D8" s="329">
        <v>5133</v>
      </c>
      <c r="E8" s="329">
        <v>0</v>
      </c>
      <c r="F8" s="329">
        <v>1310</v>
      </c>
      <c r="G8" s="329">
        <f t="shared" ref="G8:G26" si="0">SUM(E8:F8)</f>
        <v>1310</v>
      </c>
      <c r="H8" s="329">
        <v>0</v>
      </c>
      <c r="I8" s="329">
        <v>0</v>
      </c>
      <c r="J8" s="329">
        <v>0</v>
      </c>
      <c r="K8" s="329">
        <v>0</v>
      </c>
      <c r="L8" s="329">
        <v>0</v>
      </c>
      <c r="M8" s="329">
        <v>0</v>
      </c>
      <c r="N8" s="329">
        <v>0</v>
      </c>
      <c r="O8" s="329">
        <f t="shared" ref="O8:O26" si="1">SUM(H8:N8)</f>
        <v>0</v>
      </c>
      <c r="P8" s="1059" t="s">
        <v>302</v>
      </c>
      <c r="Q8" s="1059"/>
    </row>
    <row r="9" spans="1:24" ht="18.75" customHeight="1">
      <c r="A9" s="1081" t="s">
        <v>54</v>
      </c>
      <c r="B9" s="1081"/>
      <c r="C9" s="329">
        <v>237</v>
      </c>
      <c r="D9" s="329">
        <v>67168</v>
      </c>
      <c r="E9" s="329">
        <v>91</v>
      </c>
      <c r="F9" s="329">
        <v>922</v>
      </c>
      <c r="G9" s="329">
        <f t="shared" si="0"/>
        <v>1013</v>
      </c>
      <c r="H9" s="329">
        <v>91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  <c r="O9" s="329">
        <f t="shared" si="1"/>
        <v>91</v>
      </c>
      <c r="P9" s="1056" t="s">
        <v>184</v>
      </c>
      <c r="Q9" s="1056"/>
    </row>
    <row r="10" spans="1:24" ht="18.75" customHeight="1">
      <c r="A10" s="1081" t="s">
        <v>55</v>
      </c>
      <c r="B10" s="1081"/>
      <c r="C10" s="329">
        <v>749</v>
      </c>
      <c r="D10" s="329">
        <v>245531</v>
      </c>
      <c r="E10" s="329">
        <v>94</v>
      </c>
      <c r="F10" s="329">
        <v>896</v>
      </c>
      <c r="G10" s="329">
        <f t="shared" si="0"/>
        <v>990</v>
      </c>
      <c r="H10" s="329">
        <v>91</v>
      </c>
      <c r="I10" s="329">
        <v>2</v>
      </c>
      <c r="J10" s="329">
        <v>2</v>
      </c>
      <c r="K10" s="329">
        <v>2</v>
      </c>
      <c r="L10" s="329">
        <v>0</v>
      </c>
      <c r="M10" s="329">
        <v>0</v>
      </c>
      <c r="N10" s="329">
        <v>1</v>
      </c>
      <c r="O10" s="329">
        <f t="shared" si="1"/>
        <v>98</v>
      </c>
      <c r="P10" s="1056" t="s">
        <v>185</v>
      </c>
      <c r="Q10" s="1056"/>
    </row>
    <row r="11" spans="1:24" ht="18.75" customHeight="1">
      <c r="A11" s="1086" t="s">
        <v>299</v>
      </c>
      <c r="B11" s="506" t="s">
        <v>282</v>
      </c>
      <c r="C11" s="329">
        <v>320</v>
      </c>
      <c r="D11" s="329">
        <v>128929</v>
      </c>
      <c r="E11" s="329">
        <v>116</v>
      </c>
      <c r="F11" s="329">
        <v>358</v>
      </c>
      <c r="G11" s="329">
        <f t="shared" si="0"/>
        <v>474</v>
      </c>
      <c r="H11" s="329">
        <v>107</v>
      </c>
      <c r="I11" s="329">
        <v>5</v>
      </c>
      <c r="J11" s="329">
        <v>6</v>
      </c>
      <c r="K11" s="329">
        <v>7</v>
      </c>
      <c r="L11" s="329">
        <v>7</v>
      </c>
      <c r="M11" s="329">
        <v>9</v>
      </c>
      <c r="N11" s="329">
        <v>50</v>
      </c>
      <c r="O11" s="329">
        <f t="shared" si="1"/>
        <v>191</v>
      </c>
      <c r="P11" s="505" t="s">
        <v>306</v>
      </c>
      <c r="Q11" s="1061" t="s">
        <v>173</v>
      </c>
    </row>
    <row r="12" spans="1:24" ht="18.75" customHeight="1">
      <c r="A12" s="1086"/>
      <c r="B12" s="506" t="s">
        <v>283</v>
      </c>
      <c r="C12" s="329">
        <v>266</v>
      </c>
      <c r="D12" s="329">
        <v>70804</v>
      </c>
      <c r="E12" s="329">
        <v>179</v>
      </c>
      <c r="F12" s="329">
        <v>577</v>
      </c>
      <c r="G12" s="329">
        <f t="shared" si="0"/>
        <v>756</v>
      </c>
      <c r="H12" s="329">
        <v>159</v>
      </c>
      <c r="I12" s="329">
        <v>7</v>
      </c>
      <c r="J12" s="329">
        <v>8</v>
      </c>
      <c r="K12" s="329">
        <v>8</v>
      </c>
      <c r="L12" s="329">
        <v>9</v>
      </c>
      <c r="M12" s="329">
        <v>5</v>
      </c>
      <c r="N12" s="329">
        <v>104</v>
      </c>
      <c r="O12" s="329">
        <f t="shared" si="1"/>
        <v>300</v>
      </c>
      <c r="P12" s="505" t="s">
        <v>307</v>
      </c>
      <c r="Q12" s="1061"/>
    </row>
    <row r="13" spans="1:24" ht="18.75" customHeight="1">
      <c r="A13" s="1086"/>
      <c r="B13" s="506" t="s">
        <v>284</v>
      </c>
      <c r="C13" s="329">
        <v>177</v>
      </c>
      <c r="D13" s="329">
        <v>50126</v>
      </c>
      <c r="E13" s="329">
        <v>203</v>
      </c>
      <c r="F13" s="329">
        <v>175</v>
      </c>
      <c r="G13" s="329">
        <f t="shared" si="0"/>
        <v>378</v>
      </c>
      <c r="H13" s="329">
        <v>69</v>
      </c>
      <c r="I13" s="329">
        <v>0</v>
      </c>
      <c r="J13" s="329">
        <v>0</v>
      </c>
      <c r="K13" s="329">
        <v>0</v>
      </c>
      <c r="L13" s="329">
        <v>61</v>
      </c>
      <c r="M13" s="329">
        <v>0</v>
      </c>
      <c r="N13" s="329">
        <v>0</v>
      </c>
      <c r="O13" s="329">
        <f t="shared" si="1"/>
        <v>130</v>
      </c>
      <c r="P13" s="505" t="s">
        <v>308</v>
      </c>
      <c r="Q13" s="1061"/>
    </row>
    <row r="14" spans="1:24" ht="18.75" customHeight="1">
      <c r="A14" s="1086"/>
      <c r="B14" s="506" t="s">
        <v>279</v>
      </c>
      <c r="C14" s="329">
        <v>249</v>
      </c>
      <c r="D14" s="329">
        <v>23714</v>
      </c>
      <c r="E14" s="329">
        <v>141</v>
      </c>
      <c r="F14" s="329">
        <v>243</v>
      </c>
      <c r="G14" s="329">
        <f t="shared" si="0"/>
        <v>384</v>
      </c>
      <c r="H14" s="329">
        <v>141</v>
      </c>
      <c r="I14" s="329">
        <v>0</v>
      </c>
      <c r="J14" s="329">
        <v>0</v>
      </c>
      <c r="K14" s="329">
        <v>0</v>
      </c>
      <c r="L14" s="329">
        <v>1</v>
      </c>
      <c r="M14" s="329">
        <v>3</v>
      </c>
      <c r="N14" s="329">
        <v>53</v>
      </c>
      <c r="O14" s="329">
        <f t="shared" si="1"/>
        <v>198</v>
      </c>
      <c r="P14" s="505" t="s">
        <v>309</v>
      </c>
      <c r="Q14" s="1061"/>
    </row>
    <row r="15" spans="1:24" ht="18.75" customHeight="1">
      <c r="A15" s="1086"/>
      <c r="B15" s="506" t="s">
        <v>280</v>
      </c>
      <c r="C15" s="329">
        <v>331</v>
      </c>
      <c r="D15" s="329">
        <v>195998</v>
      </c>
      <c r="E15" s="329">
        <v>128</v>
      </c>
      <c r="F15" s="329">
        <v>505</v>
      </c>
      <c r="G15" s="329">
        <f t="shared" si="0"/>
        <v>633</v>
      </c>
      <c r="H15" s="329">
        <v>128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f t="shared" si="1"/>
        <v>128</v>
      </c>
      <c r="P15" s="505" t="s">
        <v>310</v>
      </c>
      <c r="Q15" s="1061"/>
    </row>
    <row r="16" spans="1:24" ht="18.75" customHeight="1">
      <c r="A16" s="1086"/>
      <c r="B16" s="506" t="s">
        <v>281</v>
      </c>
      <c r="C16" s="329">
        <v>246</v>
      </c>
      <c r="D16" s="329">
        <v>89017</v>
      </c>
      <c r="E16" s="329">
        <v>77</v>
      </c>
      <c r="F16" s="329">
        <v>280</v>
      </c>
      <c r="G16" s="329">
        <f t="shared" si="0"/>
        <v>357</v>
      </c>
      <c r="H16" s="329">
        <v>77</v>
      </c>
      <c r="I16" s="329">
        <v>0</v>
      </c>
      <c r="J16" s="329">
        <v>0</v>
      </c>
      <c r="K16" s="329">
        <v>0</v>
      </c>
      <c r="L16" s="329">
        <v>0</v>
      </c>
      <c r="M16" s="329">
        <v>0</v>
      </c>
      <c r="N16" s="329">
        <v>0</v>
      </c>
      <c r="O16" s="329">
        <f t="shared" si="1"/>
        <v>77</v>
      </c>
      <c r="P16" s="505" t="s">
        <v>311</v>
      </c>
      <c r="Q16" s="1061"/>
    </row>
    <row r="17" spans="1:17" ht="18.75" customHeight="1">
      <c r="A17" s="1081" t="s">
        <v>63</v>
      </c>
      <c r="B17" s="1081"/>
      <c r="C17" s="329">
        <v>50</v>
      </c>
      <c r="D17" s="329">
        <v>8835</v>
      </c>
      <c r="E17" s="329">
        <v>19</v>
      </c>
      <c r="F17" s="329">
        <v>1215</v>
      </c>
      <c r="G17" s="329">
        <f t="shared" si="0"/>
        <v>1234</v>
      </c>
      <c r="H17" s="329">
        <v>2</v>
      </c>
      <c r="I17" s="329">
        <v>4</v>
      </c>
      <c r="J17" s="329">
        <v>4</v>
      </c>
      <c r="K17" s="329">
        <v>0</v>
      </c>
      <c r="L17" s="329">
        <v>4</v>
      </c>
      <c r="M17" s="329">
        <v>9</v>
      </c>
      <c r="N17" s="329">
        <v>4</v>
      </c>
      <c r="O17" s="329">
        <f t="shared" si="1"/>
        <v>27</v>
      </c>
      <c r="P17" s="1056" t="s">
        <v>297</v>
      </c>
      <c r="Q17" s="1056"/>
    </row>
    <row r="18" spans="1:17" ht="18.75" customHeight="1">
      <c r="A18" s="1081" t="s">
        <v>64</v>
      </c>
      <c r="B18" s="1081"/>
      <c r="C18" s="329">
        <v>745</v>
      </c>
      <c r="D18" s="329">
        <v>653135</v>
      </c>
      <c r="E18" s="329">
        <v>144</v>
      </c>
      <c r="F18" s="329">
        <v>834</v>
      </c>
      <c r="G18" s="329">
        <f t="shared" si="0"/>
        <v>978</v>
      </c>
      <c r="H18" s="329">
        <v>119</v>
      </c>
      <c r="I18" s="329">
        <v>1</v>
      </c>
      <c r="J18" s="329">
        <v>1</v>
      </c>
      <c r="K18" s="329">
        <v>2</v>
      </c>
      <c r="L18" s="329">
        <v>0</v>
      </c>
      <c r="M18" s="329">
        <v>0</v>
      </c>
      <c r="N18" s="329">
        <v>30</v>
      </c>
      <c r="O18" s="329">
        <f t="shared" si="1"/>
        <v>153</v>
      </c>
      <c r="P18" s="1056" t="s">
        <v>186</v>
      </c>
      <c r="Q18" s="1056"/>
    </row>
    <row r="19" spans="1:17" ht="18.75" customHeight="1">
      <c r="A19" s="1081" t="s">
        <v>65</v>
      </c>
      <c r="B19" s="1081"/>
      <c r="C19" s="329">
        <v>498</v>
      </c>
      <c r="D19" s="329">
        <v>172715</v>
      </c>
      <c r="E19" s="329">
        <v>180</v>
      </c>
      <c r="F19" s="329">
        <v>434</v>
      </c>
      <c r="G19" s="329">
        <f t="shared" si="0"/>
        <v>614</v>
      </c>
      <c r="H19" s="329">
        <v>180</v>
      </c>
      <c r="I19" s="329">
        <v>0</v>
      </c>
      <c r="J19" s="329">
        <v>0</v>
      </c>
      <c r="K19" s="329">
        <v>0</v>
      </c>
      <c r="L19" s="329">
        <v>0</v>
      </c>
      <c r="M19" s="329">
        <v>0</v>
      </c>
      <c r="N19" s="329">
        <v>0</v>
      </c>
      <c r="O19" s="329">
        <f t="shared" si="1"/>
        <v>180</v>
      </c>
      <c r="P19" s="1056" t="s">
        <v>187</v>
      </c>
      <c r="Q19" s="1056"/>
    </row>
    <row r="20" spans="1:17" ht="18.75" customHeight="1">
      <c r="A20" s="1081" t="s">
        <v>66</v>
      </c>
      <c r="B20" s="1081"/>
      <c r="C20" s="329">
        <v>593</v>
      </c>
      <c r="D20" s="329">
        <v>201837</v>
      </c>
      <c r="E20" s="329">
        <v>193</v>
      </c>
      <c r="F20" s="329">
        <v>577</v>
      </c>
      <c r="G20" s="329">
        <f t="shared" si="0"/>
        <v>770</v>
      </c>
      <c r="H20" s="329">
        <v>193</v>
      </c>
      <c r="I20" s="329">
        <v>0</v>
      </c>
      <c r="J20" s="329">
        <v>0</v>
      </c>
      <c r="K20" s="329">
        <v>0</v>
      </c>
      <c r="L20" s="329">
        <v>0</v>
      </c>
      <c r="M20" s="329">
        <v>0</v>
      </c>
      <c r="N20" s="329">
        <v>40</v>
      </c>
      <c r="O20" s="329">
        <f t="shared" si="1"/>
        <v>233</v>
      </c>
      <c r="P20" s="1056" t="s">
        <v>303</v>
      </c>
      <c r="Q20" s="1056"/>
    </row>
    <row r="21" spans="1:17" ht="18.75" customHeight="1">
      <c r="A21" s="1081" t="s">
        <v>134</v>
      </c>
      <c r="B21" s="1081"/>
      <c r="C21" s="329">
        <v>366</v>
      </c>
      <c r="D21" s="329">
        <v>68600</v>
      </c>
      <c r="E21" s="329">
        <v>64</v>
      </c>
      <c r="F21" s="329">
        <v>731</v>
      </c>
      <c r="G21" s="329">
        <f t="shared" si="0"/>
        <v>795</v>
      </c>
      <c r="H21" s="329">
        <v>64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2</v>
      </c>
      <c r="O21" s="329">
        <f t="shared" si="1"/>
        <v>66</v>
      </c>
      <c r="P21" s="1056" t="s">
        <v>304</v>
      </c>
      <c r="Q21" s="1056"/>
    </row>
    <row r="22" spans="1:17" ht="18.75" customHeight="1">
      <c r="A22" s="1081" t="s">
        <v>68</v>
      </c>
      <c r="B22" s="1081"/>
      <c r="C22" s="329">
        <v>471</v>
      </c>
      <c r="D22" s="329">
        <v>236512</v>
      </c>
      <c r="E22" s="329">
        <v>101</v>
      </c>
      <c r="F22" s="329">
        <v>429</v>
      </c>
      <c r="G22" s="329">
        <f t="shared" si="0"/>
        <v>530</v>
      </c>
      <c r="H22" s="329">
        <v>101</v>
      </c>
      <c r="I22" s="329">
        <v>0</v>
      </c>
      <c r="J22" s="329">
        <v>0</v>
      </c>
      <c r="K22" s="329">
        <v>0</v>
      </c>
      <c r="L22" s="329">
        <v>0</v>
      </c>
      <c r="M22" s="329">
        <v>0</v>
      </c>
      <c r="N22" s="329">
        <v>0</v>
      </c>
      <c r="O22" s="329">
        <f t="shared" si="1"/>
        <v>101</v>
      </c>
      <c r="P22" s="1056" t="s">
        <v>305</v>
      </c>
      <c r="Q22" s="1056"/>
    </row>
    <row r="23" spans="1:17" ht="18.75" customHeight="1">
      <c r="A23" s="1081" t="s">
        <v>69</v>
      </c>
      <c r="B23" s="1081"/>
      <c r="C23" s="329">
        <v>502</v>
      </c>
      <c r="D23" s="329">
        <v>177443</v>
      </c>
      <c r="E23" s="329">
        <v>137</v>
      </c>
      <c r="F23" s="329">
        <v>803</v>
      </c>
      <c r="G23" s="329">
        <f t="shared" si="0"/>
        <v>940</v>
      </c>
      <c r="H23" s="329">
        <v>137</v>
      </c>
      <c r="I23" s="329">
        <v>0</v>
      </c>
      <c r="J23" s="329">
        <v>0</v>
      </c>
      <c r="K23" s="329">
        <v>0</v>
      </c>
      <c r="L23" s="329">
        <v>0</v>
      </c>
      <c r="M23" s="329">
        <v>0</v>
      </c>
      <c r="N23" s="329">
        <v>0</v>
      </c>
      <c r="O23" s="329">
        <f t="shared" si="1"/>
        <v>137</v>
      </c>
      <c r="P23" s="1056" t="s">
        <v>191</v>
      </c>
      <c r="Q23" s="1056"/>
    </row>
    <row r="24" spans="1:17" ht="18.75" customHeight="1">
      <c r="A24" s="1081" t="s">
        <v>70</v>
      </c>
      <c r="B24" s="1081"/>
      <c r="C24" s="329">
        <v>471</v>
      </c>
      <c r="D24" s="329">
        <v>77711</v>
      </c>
      <c r="E24" s="329">
        <v>112</v>
      </c>
      <c r="F24" s="329">
        <v>1318</v>
      </c>
      <c r="G24" s="329">
        <f t="shared" si="0"/>
        <v>1430</v>
      </c>
      <c r="H24" s="329">
        <v>86</v>
      </c>
      <c r="I24" s="329">
        <v>0</v>
      </c>
      <c r="J24" s="329">
        <v>0</v>
      </c>
      <c r="K24" s="329">
        <v>0</v>
      </c>
      <c r="L24" s="329">
        <v>0</v>
      </c>
      <c r="M24" s="329">
        <v>0</v>
      </c>
      <c r="N24" s="329">
        <v>26</v>
      </c>
      <c r="O24" s="329">
        <f t="shared" si="1"/>
        <v>112</v>
      </c>
      <c r="P24" s="1056" t="s">
        <v>192</v>
      </c>
      <c r="Q24" s="1056"/>
    </row>
    <row r="25" spans="1:17" ht="18.75" customHeight="1">
      <c r="A25" s="1081" t="s">
        <v>71</v>
      </c>
      <c r="B25" s="1081"/>
      <c r="C25" s="329">
        <v>382</v>
      </c>
      <c r="D25" s="329">
        <v>25772</v>
      </c>
      <c r="E25" s="329">
        <v>4</v>
      </c>
      <c r="F25" s="329">
        <v>697</v>
      </c>
      <c r="G25" s="329">
        <f t="shared" si="0"/>
        <v>701</v>
      </c>
      <c r="H25" s="329">
        <v>2</v>
      </c>
      <c r="I25" s="329">
        <v>0</v>
      </c>
      <c r="J25" s="329">
        <v>0</v>
      </c>
      <c r="K25" s="329">
        <v>0</v>
      </c>
      <c r="L25" s="329">
        <v>2</v>
      </c>
      <c r="M25" s="329">
        <v>0</v>
      </c>
      <c r="N25" s="329">
        <v>0</v>
      </c>
      <c r="O25" s="329">
        <f t="shared" si="1"/>
        <v>4</v>
      </c>
      <c r="P25" s="1056" t="s">
        <v>193</v>
      </c>
      <c r="Q25" s="1056"/>
    </row>
    <row r="26" spans="1:17" ht="18.75" customHeight="1" thickBot="1">
      <c r="A26" s="1202" t="s">
        <v>72</v>
      </c>
      <c r="B26" s="1202"/>
      <c r="C26" s="480">
        <v>989</v>
      </c>
      <c r="D26" s="480">
        <v>178040</v>
      </c>
      <c r="E26" s="480">
        <v>327</v>
      </c>
      <c r="F26" s="480">
        <v>1112</v>
      </c>
      <c r="G26" s="480">
        <f t="shared" si="0"/>
        <v>1439</v>
      </c>
      <c r="H26" s="480">
        <v>312</v>
      </c>
      <c r="I26" s="480">
        <v>0</v>
      </c>
      <c r="J26" s="480">
        <v>0</v>
      </c>
      <c r="K26" s="480">
        <v>1</v>
      </c>
      <c r="L26" s="480">
        <v>1</v>
      </c>
      <c r="M26" s="480">
        <v>7</v>
      </c>
      <c r="N26" s="480">
        <v>3</v>
      </c>
      <c r="O26" s="480">
        <f t="shared" si="1"/>
        <v>324</v>
      </c>
      <c r="P26" s="1185" t="s">
        <v>298</v>
      </c>
      <c r="Q26" s="1185"/>
    </row>
    <row r="27" spans="1:17" s="249" customFormat="1" ht="18.75" customHeight="1" thickBot="1">
      <c r="A27" s="1201" t="s">
        <v>32</v>
      </c>
      <c r="B27" s="1201"/>
      <c r="C27" s="638">
        <f>SUM(C7:C26)</f>
        <v>8161</v>
      </c>
      <c r="D27" s="638">
        <f t="shared" ref="D27:O27" si="2">SUM(D7:D26)</f>
        <v>2849496</v>
      </c>
      <c r="E27" s="638">
        <f t="shared" si="2"/>
        <v>2385</v>
      </c>
      <c r="F27" s="638">
        <f t="shared" si="2"/>
        <v>14850</v>
      </c>
      <c r="G27" s="638">
        <f t="shared" si="2"/>
        <v>17235</v>
      </c>
      <c r="H27" s="638">
        <f t="shared" si="2"/>
        <v>2132</v>
      </c>
      <c r="I27" s="638">
        <f t="shared" si="2"/>
        <v>19</v>
      </c>
      <c r="J27" s="638">
        <f t="shared" si="2"/>
        <v>21</v>
      </c>
      <c r="K27" s="638">
        <f t="shared" si="2"/>
        <v>20</v>
      </c>
      <c r="L27" s="638">
        <f t="shared" si="2"/>
        <v>85</v>
      </c>
      <c r="M27" s="638">
        <f t="shared" si="2"/>
        <v>33</v>
      </c>
      <c r="N27" s="638">
        <f t="shared" si="2"/>
        <v>352</v>
      </c>
      <c r="O27" s="638">
        <f t="shared" si="2"/>
        <v>2662</v>
      </c>
      <c r="P27" s="1187" t="s">
        <v>175</v>
      </c>
      <c r="Q27" s="1187"/>
    </row>
    <row r="28" spans="1:17" ht="16.5" thickTop="1">
      <c r="P28" s="637"/>
      <c r="Q28" s="637"/>
    </row>
    <row r="29" spans="1:17" ht="15.75">
      <c r="P29" s="637"/>
      <c r="Q29" s="637"/>
    </row>
  </sheetData>
  <mergeCells count="50">
    <mergeCell ref="O3:Q3"/>
    <mergeCell ref="M5:M6"/>
    <mergeCell ref="N5:N6"/>
    <mergeCell ref="A7:B7"/>
    <mergeCell ref="A8:B8"/>
    <mergeCell ref="I5:I6"/>
    <mergeCell ref="J5:J6"/>
    <mergeCell ref="A4:B6"/>
    <mergeCell ref="A11:A16"/>
    <mergeCell ref="C4:D4"/>
    <mergeCell ref="E4:O4"/>
    <mergeCell ref="C5:C6"/>
    <mergeCell ref="D5:D6"/>
    <mergeCell ref="E5:G5"/>
    <mergeCell ref="H5:H6"/>
    <mergeCell ref="O5:O6"/>
    <mergeCell ref="K5:K6"/>
    <mergeCell ref="L5:L6"/>
    <mergeCell ref="P9:Q9"/>
    <mergeCell ref="P10:Q10"/>
    <mergeCell ref="A26:B26"/>
    <mergeCell ref="A17:B17"/>
    <mergeCell ref="A18:B18"/>
    <mergeCell ref="A22:B22"/>
    <mergeCell ref="A23:B23"/>
    <mergeCell ref="A24:B24"/>
    <mergeCell ref="A19:B19"/>
    <mergeCell ref="A20:B20"/>
    <mergeCell ref="A21:B21"/>
    <mergeCell ref="A9:B9"/>
    <mergeCell ref="P18:Q18"/>
    <mergeCell ref="P19:Q19"/>
    <mergeCell ref="A25:B25"/>
    <mergeCell ref="A10:B10"/>
    <mergeCell ref="P20:Q20"/>
    <mergeCell ref="P27:Q27"/>
    <mergeCell ref="A1:Q1"/>
    <mergeCell ref="A2:Q2"/>
    <mergeCell ref="A3:C3"/>
    <mergeCell ref="P21:Q21"/>
    <mergeCell ref="P22:Q22"/>
    <mergeCell ref="P23:Q23"/>
    <mergeCell ref="P24:Q24"/>
    <mergeCell ref="P25:Q25"/>
    <mergeCell ref="P26:Q26"/>
    <mergeCell ref="A27:B27"/>
    <mergeCell ref="P4:Q6"/>
    <mergeCell ref="Q11:Q16"/>
    <mergeCell ref="P17:Q17"/>
    <mergeCell ref="P8:Q8"/>
  </mergeCells>
  <printOptions horizontalCentered="1"/>
  <pageMargins left="1" right="1" top="1" bottom="1" header="1" footer="1"/>
  <pageSetup paperSize="9" scale="8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7:H9"/>
  <sheetViews>
    <sheetView rightToLeft="1" view="pageBreakPreview" zoomScale="60" zoomScaleNormal="100" workbookViewId="0">
      <selection activeCell="L17" sqref="L17"/>
    </sheetView>
  </sheetViews>
  <sheetFormatPr defaultRowHeight="12.75"/>
  <sheetData>
    <row r="7" spans="2:8">
      <c r="B7" s="1236" t="s">
        <v>751</v>
      </c>
      <c r="C7" s="1236"/>
      <c r="D7" s="1236"/>
      <c r="E7" s="1236"/>
      <c r="F7" s="1236"/>
      <c r="G7" s="1236"/>
      <c r="H7" s="1236"/>
    </row>
    <row r="8" spans="2:8">
      <c r="B8" s="1236"/>
      <c r="C8" s="1236"/>
      <c r="D8" s="1236"/>
      <c r="E8" s="1236"/>
      <c r="F8" s="1236"/>
      <c r="G8" s="1236"/>
      <c r="H8" s="1236"/>
    </row>
    <row r="9" spans="2:8" ht="65.25" customHeight="1">
      <c r="B9" s="1236"/>
      <c r="C9" s="1236"/>
      <c r="D9" s="1236"/>
      <c r="E9" s="1236"/>
      <c r="F9" s="1236"/>
      <c r="G9" s="1236"/>
      <c r="H9" s="1236"/>
    </row>
  </sheetData>
  <mergeCells count="1">
    <mergeCell ref="B7:H9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AZ92"/>
  <sheetViews>
    <sheetView rightToLeft="1" view="pageBreakPreview" topLeftCell="A81" zoomScale="90" zoomScaleNormal="75" zoomScaleSheetLayoutView="90" workbookViewId="0">
      <selection activeCell="H107" sqref="H107"/>
    </sheetView>
  </sheetViews>
  <sheetFormatPr defaultRowHeight="15.75"/>
  <cols>
    <col min="1" max="1" width="4" style="247" customWidth="1"/>
    <col min="2" max="2" width="11.140625" style="247" customWidth="1"/>
    <col min="3" max="6" width="10.7109375" style="247" customWidth="1"/>
    <col min="7" max="7" width="13" style="247" customWidth="1"/>
    <col min="8" max="8" width="11.5703125" style="247" customWidth="1"/>
    <col min="9" max="10" width="10.7109375" style="247" customWidth="1"/>
    <col min="11" max="11" width="11.5703125" style="247" customWidth="1"/>
    <col min="12" max="12" width="13.28515625" style="247" customWidth="1"/>
    <col min="13" max="13" width="15.7109375" style="247" customWidth="1"/>
    <col min="14" max="14" width="4.85546875" style="247" customWidth="1"/>
    <col min="15" max="15" width="3.85546875" style="726" customWidth="1"/>
    <col min="16" max="16" width="10.5703125" style="726" customWidth="1"/>
    <col min="17" max="17" width="8.85546875" style="726" customWidth="1"/>
    <col min="18" max="18" width="9.85546875" style="726" customWidth="1"/>
    <col min="19" max="19" width="10" style="726" customWidth="1"/>
    <col min="20" max="20" width="9.28515625" style="726" customWidth="1"/>
    <col min="21" max="21" width="8.42578125" style="726" customWidth="1"/>
    <col min="22" max="22" width="8.5703125" style="726" customWidth="1"/>
    <col min="23" max="23" width="10.42578125" style="726" customWidth="1"/>
    <col min="24" max="24" width="12.28515625" style="726" customWidth="1"/>
    <col min="25" max="25" width="17.85546875" style="726" customWidth="1"/>
    <col min="26" max="26" width="10.85546875" style="726" customWidth="1"/>
    <col min="27" max="27" width="7.42578125" style="726" customWidth="1"/>
    <col min="28" max="28" width="17.28515625" style="726" customWidth="1"/>
    <col min="29" max="29" width="5.28515625" style="726" customWidth="1"/>
    <col min="30" max="16384" width="9.140625" style="247"/>
  </cols>
  <sheetData>
    <row r="1" spans="1:35" ht="33.75" customHeight="1">
      <c r="A1" s="1098" t="s">
        <v>783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252"/>
      <c r="AE1" s="252"/>
      <c r="AF1" s="252"/>
      <c r="AG1" s="252"/>
      <c r="AH1" s="252"/>
      <c r="AI1" s="252"/>
    </row>
    <row r="2" spans="1:35" ht="43.5" customHeight="1">
      <c r="A2" s="1099" t="s">
        <v>784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252"/>
      <c r="AE2" s="252"/>
      <c r="AF2" s="252"/>
      <c r="AG2" s="252"/>
      <c r="AH2" s="252"/>
      <c r="AI2" s="252"/>
    </row>
    <row r="3" spans="1:35" ht="18.75" customHeight="1" thickBot="1">
      <c r="A3" s="1115" t="s">
        <v>1092</v>
      </c>
      <c r="B3" s="1115"/>
      <c r="C3" s="1115"/>
      <c r="D3" s="342"/>
      <c r="E3" s="342"/>
      <c r="F3" s="342"/>
      <c r="G3" s="342"/>
      <c r="H3" s="342"/>
      <c r="I3" s="342"/>
      <c r="J3" s="342"/>
      <c r="K3" s="342"/>
      <c r="L3" s="342"/>
      <c r="M3" s="1116" t="s">
        <v>1093</v>
      </c>
      <c r="N3" s="1116"/>
      <c r="O3" s="687" t="s">
        <v>1088</v>
      </c>
      <c r="P3" s="687"/>
      <c r="Q3" s="688"/>
      <c r="R3" s="688"/>
      <c r="S3" s="688"/>
      <c r="T3" s="688"/>
      <c r="U3" s="688"/>
      <c r="V3" s="688"/>
      <c r="W3" s="688"/>
      <c r="X3" s="688"/>
      <c r="Y3" s="688"/>
      <c r="Z3" s="688"/>
      <c r="AA3" s="688"/>
      <c r="AB3" s="1244" t="s">
        <v>1089</v>
      </c>
      <c r="AC3" s="1244"/>
      <c r="AD3" s="252"/>
      <c r="AE3" s="252"/>
      <c r="AF3" s="252"/>
      <c r="AG3" s="252"/>
      <c r="AH3" s="252"/>
      <c r="AI3" s="252"/>
    </row>
    <row r="4" spans="1:35" ht="20.25" customHeight="1" thickTop="1">
      <c r="A4" s="1072" t="s">
        <v>40</v>
      </c>
      <c r="B4" s="1072"/>
      <c r="C4" s="1103" t="s">
        <v>107</v>
      </c>
      <c r="D4" s="1103"/>
      <c r="E4" s="1103"/>
      <c r="F4" s="1103"/>
      <c r="G4" s="1103" t="s">
        <v>129</v>
      </c>
      <c r="H4" s="1103"/>
      <c r="I4" s="1103"/>
      <c r="J4" s="1103" t="s">
        <v>109</v>
      </c>
      <c r="K4" s="1103"/>
      <c r="L4" s="1103"/>
      <c r="M4" s="1074" t="s">
        <v>174</v>
      </c>
      <c r="N4" s="1074"/>
      <c r="O4" s="1245" t="s">
        <v>40</v>
      </c>
      <c r="P4" s="1245"/>
      <c r="Q4" s="1245" t="s">
        <v>130</v>
      </c>
      <c r="R4" s="1245"/>
      <c r="S4" s="1245"/>
      <c r="T4" s="1245" t="s">
        <v>340</v>
      </c>
      <c r="U4" s="1245"/>
      <c r="V4" s="1246"/>
      <c r="W4" s="1245" t="s">
        <v>341</v>
      </c>
      <c r="X4" s="1245"/>
      <c r="Y4" s="1245"/>
      <c r="Z4" s="1245"/>
      <c r="AA4" s="1245"/>
      <c r="AB4" s="1247" t="s">
        <v>174</v>
      </c>
      <c r="AC4" s="1247"/>
    </row>
    <row r="5" spans="1:35" ht="18.75" customHeight="1">
      <c r="A5" s="1092"/>
      <c r="B5" s="1092"/>
      <c r="C5" s="1095" t="s">
        <v>337</v>
      </c>
      <c r="D5" s="1095"/>
      <c r="E5" s="1095"/>
      <c r="F5" s="1095"/>
      <c r="G5" s="1095" t="s">
        <v>342</v>
      </c>
      <c r="H5" s="1095"/>
      <c r="I5" s="1095"/>
      <c r="J5" s="1095" t="s">
        <v>343</v>
      </c>
      <c r="K5" s="1095"/>
      <c r="L5" s="1095"/>
      <c r="M5" s="1096"/>
      <c r="N5" s="1096"/>
      <c r="O5" s="1251"/>
      <c r="P5" s="1251"/>
      <c r="Q5" s="1248" t="s">
        <v>344</v>
      </c>
      <c r="R5" s="1248"/>
      <c r="S5" s="1248"/>
      <c r="T5" s="1250" t="s">
        <v>345</v>
      </c>
      <c r="U5" s="1250"/>
      <c r="V5" s="1250"/>
      <c r="W5" s="1248" t="s">
        <v>346</v>
      </c>
      <c r="X5" s="1248"/>
      <c r="Y5" s="1248"/>
      <c r="Z5" s="1248"/>
      <c r="AA5" s="1248"/>
      <c r="AB5" s="1248"/>
      <c r="AC5" s="1248"/>
    </row>
    <row r="6" spans="1:35" s="252" customFormat="1" ht="19.5" customHeight="1">
      <c r="A6" s="1092"/>
      <c r="B6" s="1092"/>
      <c r="C6" s="191" t="s">
        <v>128</v>
      </c>
      <c r="D6" s="192" t="s">
        <v>34</v>
      </c>
      <c r="E6" s="192" t="s">
        <v>110</v>
      </c>
      <c r="F6" s="192" t="s">
        <v>35</v>
      </c>
      <c r="G6" s="191" t="s">
        <v>128</v>
      </c>
      <c r="H6" s="192" t="s">
        <v>34</v>
      </c>
      <c r="I6" s="192" t="s">
        <v>35</v>
      </c>
      <c r="J6" s="191" t="s">
        <v>128</v>
      </c>
      <c r="K6" s="192" t="s">
        <v>34</v>
      </c>
      <c r="L6" s="192" t="s">
        <v>35</v>
      </c>
      <c r="M6" s="1096"/>
      <c r="N6" s="1096"/>
      <c r="O6" s="1251"/>
      <c r="P6" s="1251"/>
      <c r="Q6" s="689" t="s">
        <v>102</v>
      </c>
      <c r="R6" s="690" t="s">
        <v>103</v>
      </c>
      <c r="S6" s="690" t="s">
        <v>35</v>
      </c>
      <c r="T6" s="690" t="s">
        <v>347</v>
      </c>
      <c r="U6" s="690" t="s">
        <v>348</v>
      </c>
      <c r="V6" s="690" t="s">
        <v>35</v>
      </c>
      <c r="W6" s="690" t="s">
        <v>121</v>
      </c>
      <c r="X6" s="690" t="s">
        <v>349</v>
      </c>
      <c r="Y6" s="689" t="s">
        <v>350</v>
      </c>
      <c r="Z6" s="690" t="s">
        <v>351</v>
      </c>
      <c r="AA6" s="690" t="s">
        <v>32</v>
      </c>
      <c r="AB6" s="1248"/>
      <c r="AC6" s="1248"/>
    </row>
    <row r="7" spans="1:35" s="252" customFormat="1" ht="19.5" customHeight="1" thickBot="1">
      <c r="A7" s="1073"/>
      <c r="B7" s="1073"/>
      <c r="C7" s="937" t="s">
        <v>180</v>
      </c>
      <c r="D7" s="937" t="s">
        <v>179</v>
      </c>
      <c r="E7" s="937" t="s">
        <v>219</v>
      </c>
      <c r="F7" s="937" t="s">
        <v>175</v>
      </c>
      <c r="G7" s="937" t="s">
        <v>180</v>
      </c>
      <c r="H7" s="937" t="s">
        <v>179</v>
      </c>
      <c r="I7" s="937" t="s">
        <v>175</v>
      </c>
      <c r="J7" s="937" t="s">
        <v>180</v>
      </c>
      <c r="K7" s="937" t="s">
        <v>179</v>
      </c>
      <c r="L7" s="937" t="s">
        <v>175</v>
      </c>
      <c r="M7" s="1075"/>
      <c r="N7" s="1075"/>
      <c r="O7" s="1252"/>
      <c r="P7" s="1252"/>
      <c r="Q7" s="691" t="s">
        <v>352</v>
      </c>
      <c r="R7" s="691" t="s">
        <v>353</v>
      </c>
      <c r="S7" s="691" t="s">
        <v>175</v>
      </c>
      <c r="T7" s="691" t="s">
        <v>354</v>
      </c>
      <c r="U7" s="691" t="s">
        <v>355</v>
      </c>
      <c r="V7" s="691" t="s">
        <v>175</v>
      </c>
      <c r="W7" s="691" t="s">
        <v>356</v>
      </c>
      <c r="X7" s="691" t="s">
        <v>357</v>
      </c>
      <c r="Y7" s="692" t="s">
        <v>358</v>
      </c>
      <c r="Z7" s="691" t="s">
        <v>359</v>
      </c>
      <c r="AA7" s="691" t="s">
        <v>175</v>
      </c>
      <c r="AB7" s="1249"/>
      <c r="AC7" s="1249"/>
    </row>
    <row r="8" spans="1:35" s="252" customFormat="1" ht="19.5" customHeight="1">
      <c r="A8" s="1137" t="s">
        <v>52</v>
      </c>
      <c r="B8" s="1137"/>
      <c r="C8" s="195">
        <v>378</v>
      </c>
      <c r="D8" s="195">
        <v>262</v>
      </c>
      <c r="E8" s="195">
        <v>806</v>
      </c>
      <c r="F8" s="195">
        <f>SUM(C8:E8)</f>
        <v>1446</v>
      </c>
      <c r="G8" s="195">
        <v>60825</v>
      </c>
      <c r="H8" s="195">
        <v>57472</v>
      </c>
      <c r="I8" s="195">
        <f>SUM(G8:H8)</f>
        <v>118297</v>
      </c>
      <c r="J8" s="195">
        <v>303259</v>
      </c>
      <c r="K8" s="195">
        <v>262505</v>
      </c>
      <c r="L8" s="195">
        <f>SUM(J8:K8)</f>
        <v>565764</v>
      </c>
      <c r="M8" s="1210" t="s">
        <v>671</v>
      </c>
      <c r="N8" s="1210"/>
      <c r="O8" s="1260" t="s">
        <v>52</v>
      </c>
      <c r="P8" s="1260"/>
      <c r="Q8" s="693">
        <v>6987</v>
      </c>
      <c r="R8" s="693">
        <v>8225</v>
      </c>
      <c r="S8" s="693">
        <f>SUM(Q8:R8)</f>
        <v>15212</v>
      </c>
      <c r="T8" s="693">
        <v>1055</v>
      </c>
      <c r="U8" s="693">
        <v>391</v>
      </c>
      <c r="V8" s="693">
        <f>SUM(T8:U8)</f>
        <v>1446</v>
      </c>
      <c r="W8" s="693">
        <v>1023</v>
      </c>
      <c r="X8" s="693">
        <v>364</v>
      </c>
      <c r="Y8" s="693">
        <v>58</v>
      </c>
      <c r="Z8" s="693">
        <v>1</v>
      </c>
      <c r="AA8" s="694">
        <f>SUM(W8:Z8)</f>
        <v>1446</v>
      </c>
      <c r="AB8" s="1240" t="s">
        <v>671</v>
      </c>
      <c r="AC8" s="1240"/>
    </row>
    <row r="9" spans="1:35" ht="19.5" customHeight="1">
      <c r="A9" s="194" t="s">
        <v>53</v>
      </c>
      <c r="B9" s="194"/>
      <c r="C9" s="193">
        <v>375</v>
      </c>
      <c r="D9" s="193">
        <v>361</v>
      </c>
      <c r="E9" s="193">
        <v>549</v>
      </c>
      <c r="F9" s="193">
        <f t="shared" ref="F9:F27" si="0">SUM(C9:E9)</f>
        <v>1285</v>
      </c>
      <c r="G9" s="193">
        <v>35392</v>
      </c>
      <c r="H9" s="193">
        <v>34340</v>
      </c>
      <c r="I9" s="193">
        <f t="shared" ref="I9:I27" si="1">SUM(G9:H9)</f>
        <v>69732</v>
      </c>
      <c r="J9" s="193">
        <v>175818</v>
      </c>
      <c r="K9" s="193">
        <v>159705</v>
      </c>
      <c r="L9" s="193">
        <f t="shared" ref="L9:L27" si="2">SUM(J9:K9)</f>
        <v>335523</v>
      </c>
      <c r="M9" s="1059" t="s">
        <v>302</v>
      </c>
      <c r="N9" s="1059"/>
      <c r="O9" s="695" t="s">
        <v>53</v>
      </c>
      <c r="P9" s="695"/>
      <c r="Q9" s="569">
        <v>5569</v>
      </c>
      <c r="R9" s="569">
        <v>8630</v>
      </c>
      <c r="S9" s="569">
        <f t="shared" ref="S9:S27" si="3">SUM(Q9:R9)</f>
        <v>14199</v>
      </c>
      <c r="T9" s="569">
        <v>949</v>
      </c>
      <c r="U9" s="569">
        <v>336</v>
      </c>
      <c r="V9" s="569">
        <f t="shared" ref="V9:V27" si="4">SUM(T9:U9)</f>
        <v>1285</v>
      </c>
      <c r="W9" s="569">
        <v>570</v>
      </c>
      <c r="X9" s="569">
        <v>37</v>
      </c>
      <c r="Y9" s="569">
        <v>674</v>
      </c>
      <c r="Z9" s="569">
        <v>4</v>
      </c>
      <c r="AA9" s="599">
        <f t="shared" ref="AA9:AA27" si="5">SUM(W9:Z9)</f>
        <v>1285</v>
      </c>
      <c r="AB9" s="1241" t="s">
        <v>302</v>
      </c>
      <c r="AC9" s="1241"/>
      <c r="AD9" s="252"/>
      <c r="AE9" s="252"/>
    </row>
    <row r="10" spans="1:35" ht="19.5" customHeight="1">
      <c r="A10" s="194" t="s">
        <v>54</v>
      </c>
      <c r="B10" s="194"/>
      <c r="C10" s="193">
        <v>107</v>
      </c>
      <c r="D10" s="193">
        <v>94</v>
      </c>
      <c r="E10" s="193">
        <v>772</v>
      </c>
      <c r="F10" s="193">
        <f t="shared" si="0"/>
        <v>973</v>
      </c>
      <c r="G10" s="193">
        <v>24337</v>
      </c>
      <c r="H10" s="193">
        <v>23998</v>
      </c>
      <c r="I10" s="193">
        <f t="shared" si="1"/>
        <v>48335</v>
      </c>
      <c r="J10" s="193">
        <v>131153</v>
      </c>
      <c r="K10" s="193">
        <v>120386</v>
      </c>
      <c r="L10" s="193">
        <f t="shared" si="2"/>
        <v>251539</v>
      </c>
      <c r="M10" s="1059" t="s">
        <v>184</v>
      </c>
      <c r="N10" s="1059"/>
      <c r="O10" s="695" t="s">
        <v>54</v>
      </c>
      <c r="P10" s="695"/>
      <c r="Q10" s="569">
        <v>3665</v>
      </c>
      <c r="R10" s="569">
        <v>6426</v>
      </c>
      <c r="S10" s="569">
        <f t="shared" si="3"/>
        <v>10091</v>
      </c>
      <c r="T10" s="569">
        <v>687</v>
      </c>
      <c r="U10" s="569">
        <v>286</v>
      </c>
      <c r="V10" s="569">
        <f t="shared" si="4"/>
        <v>973</v>
      </c>
      <c r="W10" s="569">
        <v>457</v>
      </c>
      <c r="X10" s="569">
        <v>23</v>
      </c>
      <c r="Y10" s="569">
        <v>490</v>
      </c>
      <c r="Z10" s="569">
        <v>3</v>
      </c>
      <c r="AA10" s="599">
        <f t="shared" si="5"/>
        <v>973</v>
      </c>
      <c r="AB10" s="1241" t="s">
        <v>184</v>
      </c>
      <c r="AC10" s="1241"/>
      <c r="AD10" s="252"/>
      <c r="AE10" s="252"/>
    </row>
    <row r="11" spans="1:35" ht="19.5" customHeight="1">
      <c r="A11" s="194" t="s">
        <v>55</v>
      </c>
      <c r="B11" s="194"/>
      <c r="C11" s="193">
        <v>137</v>
      </c>
      <c r="D11" s="193">
        <v>139</v>
      </c>
      <c r="E11" s="193">
        <v>675</v>
      </c>
      <c r="F11" s="193">
        <f t="shared" si="0"/>
        <v>951</v>
      </c>
      <c r="G11" s="193">
        <v>25704</v>
      </c>
      <c r="H11" s="193">
        <v>24912</v>
      </c>
      <c r="I11" s="193">
        <f t="shared" si="1"/>
        <v>50616</v>
      </c>
      <c r="J11" s="193">
        <v>156028</v>
      </c>
      <c r="K11" s="193">
        <v>142822</v>
      </c>
      <c r="L11" s="193">
        <f t="shared" si="2"/>
        <v>298850</v>
      </c>
      <c r="M11" s="1059" t="s">
        <v>185</v>
      </c>
      <c r="N11" s="1059"/>
      <c r="O11" s="695" t="s">
        <v>55</v>
      </c>
      <c r="P11" s="695"/>
      <c r="Q11" s="569">
        <v>6590</v>
      </c>
      <c r="R11" s="569">
        <v>11583</v>
      </c>
      <c r="S11" s="569">
        <f t="shared" si="3"/>
        <v>18173</v>
      </c>
      <c r="T11" s="569">
        <v>756</v>
      </c>
      <c r="U11" s="569">
        <v>195</v>
      </c>
      <c r="V11" s="569">
        <f t="shared" si="4"/>
        <v>951</v>
      </c>
      <c r="W11" s="569">
        <v>406</v>
      </c>
      <c r="X11" s="569">
        <v>22</v>
      </c>
      <c r="Y11" s="569">
        <v>523</v>
      </c>
      <c r="Z11" s="569">
        <v>0</v>
      </c>
      <c r="AA11" s="599">
        <f t="shared" si="5"/>
        <v>951</v>
      </c>
      <c r="AB11" s="1241" t="s">
        <v>185</v>
      </c>
      <c r="AC11" s="1241"/>
      <c r="AD11" s="252"/>
      <c r="AE11" s="252"/>
    </row>
    <row r="12" spans="1:35" ht="19.5" customHeight="1">
      <c r="A12" s="1243" t="s">
        <v>360</v>
      </c>
      <c r="B12" s="559" t="s">
        <v>282</v>
      </c>
      <c r="C12" s="193">
        <v>77</v>
      </c>
      <c r="D12" s="193">
        <v>85</v>
      </c>
      <c r="E12" s="193">
        <v>236</v>
      </c>
      <c r="F12" s="193">
        <f t="shared" si="0"/>
        <v>398</v>
      </c>
      <c r="G12" s="193">
        <v>19781</v>
      </c>
      <c r="H12" s="193">
        <v>19776</v>
      </c>
      <c r="I12" s="193">
        <f t="shared" si="1"/>
        <v>39557</v>
      </c>
      <c r="J12" s="193">
        <v>118265</v>
      </c>
      <c r="K12" s="193">
        <v>115502</v>
      </c>
      <c r="L12" s="193">
        <f t="shared" si="2"/>
        <v>233767</v>
      </c>
      <c r="M12" s="586" t="s">
        <v>306</v>
      </c>
      <c r="N12" s="1113" t="s">
        <v>173</v>
      </c>
      <c r="O12" s="1280" t="s">
        <v>360</v>
      </c>
      <c r="P12" s="696" t="s">
        <v>282</v>
      </c>
      <c r="Q12" s="569">
        <v>1971</v>
      </c>
      <c r="R12" s="569">
        <v>9452</v>
      </c>
      <c r="S12" s="569">
        <f t="shared" si="3"/>
        <v>11423</v>
      </c>
      <c r="T12" s="569">
        <v>252</v>
      </c>
      <c r="U12" s="569">
        <v>146</v>
      </c>
      <c r="V12" s="569">
        <f t="shared" si="4"/>
        <v>398</v>
      </c>
      <c r="W12" s="569">
        <v>102</v>
      </c>
      <c r="X12" s="569">
        <v>22</v>
      </c>
      <c r="Y12" s="569">
        <v>273</v>
      </c>
      <c r="Z12" s="569">
        <v>1</v>
      </c>
      <c r="AA12" s="599">
        <f t="shared" si="5"/>
        <v>398</v>
      </c>
      <c r="AB12" s="697" t="s">
        <v>306</v>
      </c>
      <c r="AC12" s="1237" t="s">
        <v>173</v>
      </c>
      <c r="AD12" s="252"/>
      <c r="AE12" s="252"/>
    </row>
    <row r="13" spans="1:35" ht="19.5" customHeight="1">
      <c r="A13" s="1243"/>
      <c r="B13" s="559" t="s">
        <v>283</v>
      </c>
      <c r="C13" s="193">
        <v>131</v>
      </c>
      <c r="D13" s="193">
        <v>72</v>
      </c>
      <c r="E13" s="193">
        <v>370</v>
      </c>
      <c r="F13" s="193">
        <f t="shared" si="0"/>
        <v>573</v>
      </c>
      <c r="G13" s="193">
        <v>38613</v>
      </c>
      <c r="H13" s="193">
        <v>38389</v>
      </c>
      <c r="I13" s="193">
        <f t="shared" si="1"/>
        <v>77002</v>
      </c>
      <c r="J13" s="193">
        <v>232083</v>
      </c>
      <c r="K13" s="193">
        <v>216148</v>
      </c>
      <c r="L13" s="193">
        <f t="shared" si="2"/>
        <v>448231</v>
      </c>
      <c r="M13" s="586" t="s">
        <v>307</v>
      </c>
      <c r="N13" s="1113"/>
      <c r="O13" s="1280"/>
      <c r="P13" s="696" t="s">
        <v>283</v>
      </c>
      <c r="Q13" s="569">
        <v>2882</v>
      </c>
      <c r="R13" s="569">
        <v>10054</v>
      </c>
      <c r="S13" s="569">
        <f t="shared" si="3"/>
        <v>12936</v>
      </c>
      <c r="T13" s="569">
        <v>378</v>
      </c>
      <c r="U13" s="569">
        <v>195</v>
      </c>
      <c r="V13" s="569">
        <f t="shared" si="4"/>
        <v>573</v>
      </c>
      <c r="W13" s="569">
        <v>154</v>
      </c>
      <c r="X13" s="569">
        <v>22</v>
      </c>
      <c r="Y13" s="569">
        <v>397</v>
      </c>
      <c r="Z13" s="569">
        <v>0</v>
      </c>
      <c r="AA13" s="599">
        <f t="shared" si="5"/>
        <v>573</v>
      </c>
      <c r="AB13" s="697" t="s">
        <v>307</v>
      </c>
      <c r="AC13" s="1237"/>
      <c r="AD13" s="252"/>
      <c r="AE13" s="252"/>
    </row>
    <row r="14" spans="1:35" ht="19.5" customHeight="1">
      <c r="A14" s="1243"/>
      <c r="B14" s="559" t="s">
        <v>284</v>
      </c>
      <c r="C14" s="193">
        <v>156</v>
      </c>
      <c r="D14" s="193">
        <v>138</v>
      </c>
      <c r="E14" s="193">
        <v>67</v>
      </c>
      <c r="F14" s="193">
        <f t="shared" si="0"/>
        <v>361</v>
      </c>
      <c r="G14" s="193">
        <v>17210</v>
      </c>
      <c r="H14" s="193">
        <v>17663</v>
      </c>
      <c r="I14" s="193">
        <f t="shared" si="1"/>
        <v>34873</v>
      </c>
      <c r="J14" s="193">
        <v>107208</v>
      </c>
      <c r="K14" s="193">
        <v>101987</v>
      </c>
      <c r="L14" s="193">
        <f t="shared" si="2"/>
        <v>209195</v>
      </c>
      <c r="M14" s="586" t="s">
        <v>308</v>
      </c>
      <c r="N14" s="1113"/>
      <c r="O14" s="1280"/>
      <c r="P14" s="696" t="s">
        <v>284</v>
      </c>
      <c r="Q14" s="569">
        <v>2542</v>
      </c>
      <c r="R14" s="569">
        <v>5466</v>
      </c>
      <c r="S14" s="569">
        <f t="shared" si="3"/>
        <v>8008</v>
      </c>
      <c r="T14" s="569">
        <v>229</v>
      </c>
      <c r="U14" s="569">
        <v>132</v>
      </c>
      <c r="V14" s="569">
        <f t="shared" si="4"/>
        <v>361</v>
      </c>
      <c r="W14" s="569">
        <v>62</v>
      </c>
      <c r="X14" s="569">
        <v>41</v>
      </c>
      <c r="Y14" s="569">
        <v>258</v>
      </c>
      <c r="Z14" s="569">
        <v>0</v>
      </c>
      <c r="AA14" s="599">
        <f t="shared" si="5"/>
        <v>361</v>
      </c>
      <c r="AB14" s="697" t="s">
        <v>308</v>
      </c>
      <c r="AC14" s="1237"/>
      <c r="AD14" s="252"/>
      <c r="AE14" s="252"/>
    </row>
    <row r="15" spans="1:35" ht="19.5" customHeight="1">
      <c r="A15" s="1243"/>
      <c r="B15" s="559" t="s">
        <v>279</v>
      </c>
      <c r="C15" s="193">
        <v>36</v>
      </c>
      <c r="D15" s="193">
        <v>36</v>
      </c>
      <c r="E15" s="193">
        <v>232</v>
      </c>
      <c r="F15" s="193">
        <f t="shared" si="0"/>
        <v>304</v>
      </c>
      <c r="G15" s="193">
        <v>13188</v>
      </c>
      <c r="H15" s="193">
        <v>12752</v>
      </c>
      <c r="I15" s="193">
        <f t="shared" si="1"/>
        <v>25940</v>
      </c>
      <c r="J15" s="193">
        <v>78211</v>
      </c>
      <c r="K15" s="193">
        <v>72050</v>
      </c>
      <c r="L15" s="193">
        <f t="shared" si="2"/>
        <v>150261</v>
      </c>
      <c r="M15" s="586" t="s">
        <v>309</v>
      </c>
      <c r="N15" s="1113"/>
      <c r="O15" s="1280"/>
      <c r="P15" s="696" t="s">
        <v>279</v>
      </c>
      <c r="Q15" s="569">
        <v>2054</v>
      </c>
      <c r="R15" s="569">
        <v>7759</v>
      </c>
      <c r="S15" s="569">
        <f t="shared" si="3"/>
        <v>9813</v>
      </c>
      <c r="T15" s="569">
        <v>260</v>
      </c>
      <c r="U15" s="569">
        <v>44</v>
      </c>
      <c r="V15" s="569">
        <f t="shared" si="4"/>
        <v>304</v>
      </c>
      <c r="W15" s="569">
        <v>184</v>
      </c>
      <c r="X15" s="569">
        <v>4</v>
      </c>
      <c r="Y15" s="569">
        <v>116</v>
      </c>
      <c r="Z15" s="569">
        <v>0</v>
      </c>
      <c r="AA15" s="599">
        <f t="shared" si="5"/>
        <v>304</v>
      </c>
      <c r="AB15" s="697" t="s">
        <v>309</v>
      </c>
      <c r="AC15" s="1237"/>
      <c r="AD15" s="252"/>
      <c r="AE15" s="252"/>
    </row>
    <row r="16" spans="1:35" ht="19.5" customHeight="1">
      <c r="A16" s="1243"/>
      <c r="B16" s="559" t="s">
        <v>280</v>
      </c>
      <c r="C16" s="193">
        <v>56</v>
      </c>
      <c r="D16" s="193">
        <v>32</v>
      </c>
      <c r="E16" s="193">
        <v>466</v>
      </c>
      <c r="F16" s="193">
        <f t="shared" si="0"/>
        <v>554</v>
      </c>
      <c r="G16" s="193">
        <v>23910</v>
      </c>
      <c r="H16" s="193">
        <v>23312</v>
      </c>
      <c r="I16" s="193">
        <f t="shared" si="1"/>
        <v>47222</v>
      </c>
      <c r="J16" s="193">
        <v>145608</v>
      </c>
      <c r="K16" s="193">
        <v>135955</v>
      </c>
      <c r="L16" s="193">
        <f t="shared" si="2"/>
        <v>281563</v>
      </c>
      <c r="M16" s="586" t="s">
        <v>310</v>
      </c>
      <c r="N16" s="1113"/>
      <c r="O16" s="1280"/>
      <c r="P16" s="696" t="s">
        <v>280</v>
      </c>
      <c r="Q16" s="569">
        <v>2825</v>
      </c>
      <c r="R16" s="569">
        <v>11005</v>
      </c>
      <c r="S16" s="569">
        <f t="shared" si="3"/>
        <v>13830</v>
      </c>
      <c r="T16" s="569">
        <v>397</v>
      </c>
      <c r="U16" s="569">
        <v>157</v>
      </c>
      <c r="V16" s="569">
        <f t="shared" si="4"/>
        <v>554</v>
      </c>
      <c r="W16" s="569">
        <v>206</v>
      </c>
      <c r="X16" s="569">
        <v>6</v>
      </c>
      <c r="Y16" s="569">
        <v>342</v>
      </c>
      <c r="Z16" s="569">
        <v>0</v>
      </c>
      <c r="AA16" s="599">
        <f t="shared" si="5"/>
        <v>554</v>
      </c>
      <c r="AB16" s="697" t="s">
        <v>310</v>
      </c>
      <c r="AC16" s="1237"/>
      <c r="AD16" s="252"/>
      <c r="AE16" s="252"/>
    </row>
    <row r="17" spans="1:32" ht="19.5" customHeight="1">
      <c r="A17" s="1243"/>
      <c r="B17" s="559" t="s">
        <v>281</v>
      </c>
      <c r="C17" s="193">
        <v>68</v>
      </c>
      <c r="D17" s="193">
        <v>71</v>
      </c>
      <c r="E17" s="193">
        <v>175</v>
      </c>
      <c r="F17" s="193">
        <f t="shared" si="0"/>
        <v>314</v>
      </c>
      <c r="G17" s="193">
        <v>16814</v>
      </c>
      <c r="H17" s="193">
        <v>16574</v>
      </c>
      <c r="I17" s="193">
        <f t="shared" si="1"/>
        <v>33388</v>
      </c>
      <c r="J17" s="193">
        <v>104762</v>
      </c>
      <c r="K17" s="193">
        <v>98729</v>
      </c>
      <c r="L17" s="193">
        <f t="shared" si="2"/>
        <v>203491</v>
      </c>
      <c r="M17" s="586" t="s">
        <v>311</v>
      </c>
      <c r="N17" s="1113"/>
      <c r="O17" s="1280"/>
      <c r="P17" s="696" t="s">
        <v>281</v>
      </c>
      <c r="Q17" s="569">
        <v>2467</v>
      </c>
      <c r="R17" s="569">
        <v>6411</v>
      </c>
      <c r="S17" s="569">
        <f t="shared" si="3"/>
        <v>8878</v>
      </c>
      <c r="T17" s="569">
        <v>261</v>
      </c>
      <c r="U17" s="569">
        <v>53</v>
      </c>
      <c r="V17" s="569">
        <f t="shared" si="4"/>
        <v>314</v>
      </c>
      <c r="W17" s="569">
        <v>114</v>
      </c>
      <c r="X17" s="569">
        <v>7</v>
      </c>
      <c r="Y17" s="569">
        <v>191</v>
      </c>
      <c r="Z17" s="569">
        <v>2</v>
      </c>
      <c r="AA17" s="599">
        <f t="shared" si="5"/>
        <v>314</v>
      </c>
      <c r="AB17" s="697" t="s">
        <v>311</v>
      </c>
      <c r="AC17" s="1237"/>
      <c r="AD17" s="252"/>
      <c r="AE17" s="252"/>
      <c r="AF17" s="252"/>
    </row>
    <row r="18" spans="1:32" ht="19.5" customHeight="1">
      <c r="A18" s="1089" t="s">
        <v>63</v>
      </c>
      <c r="B18" s="1089"/>
      <c r="C18" s="193">
        <v>452</v>
      </c>
      <c r="D18" s="193">
        <v>409</v>
      </c>
      <c r="E18" s="193">
        <v>342</v>
      </c>
      <c r="F18" s="193">
        <f t="shared" si="0"/>
        <v>1203</v>
      </c>
      <c r="G18" s="193">
        <v>38410</v>
      </c>
      <c r="H18" s="193">
        <v>36253</v>
      </c>
      <c r="I18" s="193">
        <f t="shared" si="1"/>
        <v>74663</v>
      </c>
      <c r="J18" s="193">
        <v>201469</v>
      </c>
      <c r="K18" s="193">
        <v>182150</v>
      </c>
      <c r="L18" s="193">
        <f t="shared" si="2"/>
        <v>383619</v>
      </c>
      <c r="M18" s="1059" t="s">
        <v>297</v>
      </c>
      <c r="N18" s="1059"/>
      <c r="O18" s="1279" t="s">
        <v>63</v>
      </c>
      <c r="P18" s="1279"/>
      <c r="Q18" s="569">
        <v>7608</v>
      </c>
      <c r="R18" s="569">
        <v>10433</v>
      </c>
      <c r="S18" s="569">
        <f t="shared" si="3"/>
        <v>18041</v>
      </c>
      <c r="T18" s="569">
        <v>813</v>
      </c>
      <c r="U18" s="569">
        <v>390</v>
      </c>
      <c r="V18" s="569">
        <f t="shared" si="4"/>
        <v>1203</v>
      </c>
      <c r="W18" s="569">
        <v>475</v>
      </c>
      <c r="X18" s="569">
        <v>79</v>
      </c>
      <c r="Y18" s="569">
        <v>645</v>
      </c>
      <c r="Z18" s="569">
        <v>4</v>
      </c>
      <c r="AA18" s="599">
        <f t="shared" si="5"/>
        <v>1203</v>
      </c>
      <c r="AB18" s="1241" t="s">
        <v>297</v>
      </c>
      <c r="AC18" s="1242"/>
      <c r="AD18" s="252"/>
      <c r="AE18" s="252"/>
    </row>
    <row r="19" spans="1:32" ht="19.5" customHeight="1">
      <c r="A19" s="1081" t="s">
        <v>64</v>
      </c>
      <c r="B19" s="1081"/>
      <c r="C19" s="193">
        <v>298</v>
      </c>
      <c r="D19" s="193">
        <v>282</v>
      </c>
      <c r="E19" s="193">
        <v>344</v>
      </c>
      <c r="F19" s="193">
        <f t="shared" si="0"/>
        <v>924</v>
      </c>
      <c r="G19" s="193">
        <v>37192</v>
      </c>
      <c r="H19" s="193">
        <v>33446</v>
      </c>
      <c r="I19" s="193">
        <f t="shared" si="1"/>
        <v>70638</v>
      </c>
      <c r="J19" s="193">
        <v>217695</v>
      </c>
      <c r="K19" s="193">
        <v>193929</v>
      </c>
      <c r="L19" s="193">
        <f t="shared" si="2"/>
        <v>411624</v>
      </c>
      <c r="M19" s="1059" t="s">
        <v>186</v>
      </c>
      <c r="N19" s="1059"/>
      <c r="O19" s="1256" t="s">
        <v>64</v>
      </c>
      <c r="P19" s="1256"/>
      <c r="Q19" s="569">
        <v>6096</v>
      </c>
      <c r="R19" s="569">
        <v>11562</v>
      </c>
      <c r="S19" s="569">
        <f t="shared" si="3"/>
        <v>17658</v>
      </c>
      <c r="T19" s="569">
        <v>644</v>
      </c>
      <c r="U19" s="569">
        <v>280</v>
      </c>
      <c r="V19" s="569">
        <f t="shared" si="4"/>
        <v>924</v>
      </c>
      <c r="W19" s="569">
        <v>211</v>
      </c>
      <c r="X19" s="569">
        <v>14</v>
      </c>
      <c r="Y19" s="569">
        <v>699</v>
      </c>
      <c r="Z19" s="569">
        <v>0</v>
      </c>
      <c r="AA19" s="599">
        <f t="shared" si="5"/>
        <v>924</v>
      </c>
      <c r="AB19" s="1241" t="s">
        <v>186</v>
      </c>
      <c r="AC19" s="1242"/>
      <c r="AD19" s="252"/>
      <c r="AE19" s="252"/>
    </row>
    <row r="20" spans="1:32" ht="19.5" customHeight="1">
      <c r="A20" s="1081" t="s">
        <v>65</v>
      </c>
      <c r="B20" s="1081"/>
      <c r="C20" s="193">
        <v>252</v>
      </c>
      <c r="D20" s="193">
        <v>232</v>
      </c>
      <c r="E20" s="193">
        <v>75</v>
      </c>
      <c r="F20" s="193">
        <f t="shared" si="0"/>
        <v>559</v>
      </c>
      <c r="G20" s="193">
        <v>19880</v>
      </c>
      <c r="H20" s="193">
        <v>20438</v>
      </c>
      <c r="I20" s="193">
        <f t="shared" si="1"/>
        <v>40318</v>
      </c>
      <c r="J20" s="193">
        <v>134827</v>
      </c>
      <c r="K20" s="193">
        <v>125524</v>
      </c>
      <c r="L20" s="193">
        <f t="shared" si="2"/>
        <v>260351</v>
      </c>
      <c r="M20" s="1059" t="s">
        <v>187</v>
      </c>
      <c r="N20" s="1059"/>
      <c r="O20" s="1256" t="s">
        <v>65</v>
      </c>
      <c r="P20" s="1256"/>
      <c r="Q20" s="569">
        <v>4153</v>
      </c>
      <c r="R20" s="569">
        <v>8041</v>
      </c>
      <c r="S20" s="569">
        <f t="shared" si="3"/>
        <v>12194</v>
      </c>
      <c r="T20" s="569">
        <v>315</v>
      </c>
      <c r="U20" s="569">
        <v>244</v>
      </c>
      <c r="V20" s="569">
        <f t="shared" si="4"/>
        <v>559</v>
      </c>
      <c r="W20" s="569">
        <v>78</v>
      </c>
      <c r="X20" s="569">
        <v>25</v>
      </c>
      <c r="Y20" s="569">
        <v>456</v>
      </c>
      <c r="Z20" s="569">
        <v>0</v>
      </c>
      <c r="AA20" s="599">
        <f t="shared" si="5"/>
        <v>559</v>
      </c>
      <c r="AB20" s="1241" t="s">
        <v>187</v>
      </c>
      <c r="AC20" s="1242"/>
      <c r="AD20" s="252"/>
      <c r="AE20" s="252"/>
    </row>
    <row r="21" spans="1:32" ht="19.5" customHeight="1">
      <c r="A21" s="1081" t="s">
        <v>66</v>
      </c>
      <c r="B21" s="1081"/>
      <c r="C21" s="193">
        <v>261</v>
      </c>
      <c r="D21" s="193">
        <v>250</v>
      </c>
      <c r="E21" s="193">
        <v>135</v>
      </c>
      <c r="F21" s="193">
        <f t="shared" si="0"/>
        <v>646</v>
      </c>
      <c r="G21" s="193">
        <v>22675</v>
      </c>
      <c r="H21" s="193">
        <v>23646</v>
      </c>
      <c r="I21" s="193">
        <f t="shared" si="1"/>
        <v>46321</v>
      </c>
      <c r="J21" s="193">
        <v>149965</v>
      </c>
      <c r="K21" s="193">
        <v>142279</v>
      </c>
      <c r="L21" s="193">
        <f t="shared" si="2"/>
        <v>292244</v>
      </c>
      <c r="M21" s="1059" t="s">
        <v>303</v>
      </c>
      <c r="N21" s="1059"/>
      <c r="O21" s="1256" t="s">
        <v>66</v>
      </c>
      <c r="P21" s="1256"/>
      <c r="Q21" s="569">
        <v>4385</v>
      </c>
      <c r="R21" s="569">
        <v>7817</v>
      </c>
      <c r="S21" s="569">
        <f t="shared" si="3"/>
        <v>12202</v>
      </c>
      <c r="T21" s="569">
        <v>423</v>
      </c>
      <c r="U21" s="569">
        <v>223</v>
      </c>
      <c r="V21" s="569">
        <f t="shared" si="4"/>
        <v>646</v>
      </c>
      <c r="W21" s="569">
        <v>420</v>
      </c>
      <c r="X21" s="569">
        <v>223</v>
      </c>
      <c r="Y21" s="569">
        <v>3</v>
      </c>
      <c r="Z21" s="569">
        <v>0</v>
      </c>
      <c r="AA21" s="599">
        <f t="shared" si="5"/>
        <v>646</v>
      </c>
      <c r="AB21" s="1241" t="s">
        <v>303</v>
      </c>
      <c r="AC21" s="1242"/>
      <c r="AD21" s="252"/>
      <c r="AE21" s="252"/>
    </row>
    <row r="22" spans="1:32" ht="19.5" customHeight="1">
      <c r="A22" s="1081" t="s">
        <v>134</v>
      </c>
      <c r="B22" s="1081"/>
      <c r="C22" s="193">
        <v>186</v>
      </c>
      <c r="D22" s="193">
        <v>148</v>
      </c>
      <c r="E22" s="193">
        <v>403</v>
      </c>
      <c r="F22" s="193">
        <f t="shared" si="0"/>
        <v>737</v>
      </c>
      <c r="G22" s="193">
        <v>21291</v>
      </c>
      <c r="H22" s="193">
        <v>19944</v>
      </c>
      <c r="I22" s="193">
        <f t="shared" si="1"/>
        <v>41235</v>
      </c>
      <c r="J22" s="193">
        <v>132502</v>
      </c>
      <c r="K22" s="193">
        <v>117680</v>
      </c>
      <c r="L22" s="193">
        <f t="shared" si="2"/>
        <v>250182</v>
      </c>
      <c r="M22" s="1059" t="s">
        <v>304</v>
      </c>
      <c r="N22" s="1059"/>
      <c r="O22" s="1256" t="s">
        <v>134</v>
      </c>
      <c r="P22" s="1256"/>
      <c r="Q22" s="569">
        <v>5059</v>
      </c>
      <c r="R22" s="569">
        <v>8157</v>
      </c>
      <c r="S22" s="569">
        <f t="shared" si="3"/>
        <v>13216</v>
      </c>
      <c r="T22" s="569">
        <v>554</v>
      </c>
      <c r="U22" s="569">
        <v>183</v>
      </c>
      <c r="V22" s="569">
        <f t="shared" si="4"/>
        <v>737</v>
      </c>
      <c r="W22" s="569">
        <v>332</v>
      </c>
      <c r="X22" s="569">
        <v>8</v>
      </c>
      <c r="Y22" s="569">
        <v>397</v>
      </c>
      <c r="Z22" s="569">
        <v>0</v>
      </c>
      <c r="AA22" s="599">
        <f t="shared" si="5"/>
        <v>737</v>
      </c>
      <c r="AB22" s="1241" t="s">
        <v>304</v>
      </c>
      <c r="AC22" s="1242"/>
      <c r="AD22" s="252"/>
      <c r="AE22" s="252"/>
    </row>
    <row r="23" spans="1:32" ht="19.5" customHeight="1">
      <c r="A23" s="1081" t="s">
        <v>68</v>
      </c>
      <c r="B23" s="1081"/>
      <c r="C23" s="193">
        <v>105</v>
      </c>
      <c r="D23" s="193">
        <v>94</v>
      </c>
      <c r="E23" s="193">
        <v>309</v>
      </c>
      <c r="F23" s="193">
        <f t="shared" si="0"/>
        <v>508</v>
      </c>
      <c r="G23" s="193">
        <v>14002</v>
      </c>
      <c r="H23" s="193">
        <v>13102</v>
      </c>
      <c r="I23" s="193">
        <f t="shared" si="1"/>
        <v>27104</v>
      </c>
      <c r="J23" s="193">
        <v>89066</v>
      </c>
      <c r="K23" s="193">
        <v>77330</v>
      </c>
      <c r="L23" s="193">
        <f t="shared" si="2"/>
        <v>166396</v>
      </c>
      <c r="M23" s="1059" t="s">
        <v>305</v>
      </c>
      <c r="N23" s="1059"/>
      <c r="O23" s="1256" t="s">
        <v>68</v>
      </c>
      <c r="P23" s="1256"/>
      <c r="Q23" s="569">
        <v>2751</v>
      </c>
      <c r="R23" s="569">
        <v>4563</v>
      </c>
      <c r="S23" s="569">
        <f t="shared" si="3"/>
        <v>7314</v>
      </c>
      <c r="T23" s="569">
        <v>406</v>
      </c>
      <c r="U23" s="569">
        <v>102</v>
      </c>
      <c r="V23" s="569">
        <f t="shared" si="4"/>
        <v>508</v>
      </c>
      <c r="W23" s="569">
        <v>304</v>
      </c>
      <c r="X23" s="569">
        <v>9</v>
      </c>
      <c r="Y23" s="569">
        <v>195</v>
      </c>
      <c r="Z23" s="569">
        <v>0</v>
      </c>
      <c r="AA23" s="599">
        <f t="shared" si="5"/>
        <v>508</v>
      </c>
      <c r="AB23" s="1241" t="s">
        <v>305</v>
      </c>
      <c r="AC23" s="1242"/>
      <c r="AD23" s="252"/>
      <c r="AE23" s="252"/>
    </row>
    <row r="24" spans="1:32" ht="19.5" customHeight="1">
      <c r="A24" s="1081" t="s">
        <v>69</v>
      </c>
      <c r="B24" s="1081"/>
      <c r="C24" s="193">
        <v>226</v>
      </c>
      <c r="D24" s="193">
        <v>201</v>
      </c>
      <c r="E24" s="193">
        <v>485</v>
      </c>
      <c r="F24" s="193">
        <f t="shared" si="0"/>
        <v>912</v>
      </c>
      <c r="G24" s="193">
        <v>24119</v>
      </c>
      <c r="H24" s="193">
        <v>22945</v>
      </c>
      <c r="I24" s="193">
        <f t="shared" si="1"/>
        <v>47064</v>
      </c>
      <c r="J24" s="193">
        <v>145547</v>
      </c>
      <c r="K24" s="193">
        <v>125341</v>
      </c>
      <c r="L24" s="193">
        <f t="shared" si="2"/>
        <v>270888</v>
      </c>
      <c r="M24" s="1059" t="s">
        <v>191</v>
      </c>
      <c r="N24" s="1059"/>
      <c r="O24" s="1256" t="s">
        <v>69</v>
      </c>
      <c r="P24" s="1256"/>
      <c r="Q24" s="569">
        <v>5723</v>
      </c>
      <c r="R24" s="569">
        <v>8555</v>
      </c>
      <c r="S24" s="569">
        <f t="shared" si="3"/>
        <v>14278</v>
      </c>
      <c r="T24" s="569">
        <v>696</v>
      </c>
      <c r="U24" s="569">
        <v>216</v>
      </c>
      <c r="V24" s="569">
        <f t="shared" si="4"/>
        <v>912</v>
      </c>
      <c r="W24" s="569">
        <v>474</v>
      </c>
      <c r="X24" s="569">
        <v>12</v>
      </c>
      <c r="Y24" s="569">
        <v>426</v>
      </c>
      <c r="Z24" s="569">
        <v>0</v>
      </c>
      <c r="AA24" s="599">
        <f t="shared" si="5"/>
        <v>912</v>
      </c>
      <c r="AB24" s="1241" t="s">
        <v>191</v>
      </c>
      <c r="AC24" s="1242"/>
      <c r="AD24" s="252"/>
      <c r="AE24" s="252"/>
    </row>
    <row r="25" spans="1:32" ht="18.75" customHeight="1">
      <c r="A25" s="1081" t="s">
        <v>70</v>
      </c>
      <c r="B25" s="1081"/>
      <c r="C25" s="193">
        <v>373</v>
      </c>
      <c r="D25" s="193">
        <v>321</v>
      </c>
      <c r="E25" s="193">
        <v>630</v>
      </c>
      <c r="F25" s="193">
        <f t="shared" si="0"/>
        <v>1324</v>
      </c>
      <c r="G25" s="193">
        <v>35253</v>
      </c>
      <c r="H25" s="193">
        <v>34530</v>
      </c>
      <c r="I25" s="193">
        <f t="shared" si="1"/>
        <v>69783</v>
      </c>
      <c r="J25" s="193">
        <v>220962</v>
      </c>
      <c r="K25" s="193">
        <v>195462</v>
      </c>
      <c r="L25" s="193">
        <f t="shared" si="2"/>
        <v>416424</v>
      </c>
      <c r="M25" s="1059" t="s">
        <v>192</v>
      </c>
      <c r="N25" s="1059"/>
      <c r="O25" s="1256" t="s">
        <v>70</v>
      </c>
      <c r="P25" s="1256"/>
      <c r="Q25" s="569">
        <v>9218</v>
      </c>
      <c r="R25" s="569">
        <v>12201</v>
      </c>
      <c r="S25" s="569">
        <f t="shared" si="3"/>
        <v>21419</v>
      </c>
      <c r="T25" s="569">
        <v>933</v>
      </c>
      <c r="U25" s="569">
        <v>391</v>
      </c>
      <c r="V25" s="569">
        <f t="shared" si="4"/>
        <v>1324</v>
      </c>
      <c r="W25" s="569">
        <v>486</v>
      </c>
      <c r="X25" s="569">
        <v>108</v>
      </c>
      <c r="Y25" s="569">
        <v>726</v>
      </c>
      <c r="Z25" s="569">
        <v>4</v>
      </c>
      <c r="AA25" s="599">
        <f t="shared" si="5"/>
        <v>1324</v>
      </c>
      <c r="AB25" s="1241" t="s">
        <v>192</v>
      </c>
      <c r="AC25" s="1242"/>
      <c r="AD25" s="252"/>
      <c r="AE25" s="252"/>
    </row>
    <row r="26" spans="1:32" ht="18.75" customHeight="1">
      <c r="A26" s="1081" t="s">
        <v>71</v>
      </c>
      <c r="B26" s="1081"/>
      <c r="C26" s="193">
        <v>196</v>
      </c>
      <c r="D26" s="193">
        <v>174</v>
      </c>
      <c r="E26" s="193">
        <v>318</v>
      </c>
      <c r="F26" s="193">
        <f t="shared" si="0"/>
        <v>688</v>
      </c>
      <c r="G26" s="193">
        <v>32471</v>
      </c>
      <c r="H26" s="193">
        <v>26654</v>
      </c>
      <c r="I26" s="193">
        <f t="shared" si="1"/>
        <v>59125</v>
      </c>
      <c r="J26" s="193">
        <v>139850</v>
      </c>
      <c r="K26" s="193">
        <v>105752</v>
      </c>
      <c r="L26" s="193">
        <f t="shared" si="2"/>
        <v>245602</v>
      </c>
      <c r="M26" s="1059" t="s">
        <v>193</v>
      </c>
      <c r="N26" s="1059"/>
      <c r="O26" s="1256" t="s">
        <v>71</v>
      </c>
      <c r="P26" s="1256"/>
      <c r="Q26" s="569">
        <v>5040</v>
      </c>
      <c r="R26" s="569">
        <v>7308</v>
      </c>
      <c r="S26" s="569">
        <f t="shared" si="3"/>
        <v>12348</v>
      </c>
      <c r="T26" s="569">
        <v>527</v>
      </c>
      <c r="U26" s="569">
        <v>161</v>
      </c>
      <c r="V26" s="569">
        <f t="shared" si="4"/>
        <v>688</v>
      </c>
      <c r="W26" s="569">
        <v>376</v>
      </c>
      <c r="X26" s="569">
        <v>4</v>
      </c>
      <c r="Y26" s="569">
        <v>306</v>
      </c>
      <c r="Z26" s="569">
        <v>2</v>
      </c>
      <c r="AA26" s="599">
        <f t="shared" si="5"/>
        <v>688</v>
      </c>
      <c r="AB26" s="1241" t="s">
        <v>193</v>
      </c>
      <c r="AC26" s="1242"/>
      <c r="AD26" s="252"/>
      <c r="AE26" s="252"/>
    </row>
    <row r="27" spans="1:32" ht="18.75" customHeight="1" thickBot="1">
      <c r="A27" s="1105" t="s">
        <v>72</v>
      </c>
      <c r="B27" s="1105"/>
      <c r="C27" s="413">
        <v>488</v>
      </c>
      <c r="D27" s="413">
        <v>389</v>
      </c>
      <c r="E27" s="413">
        <v>300</v>
      </c>
      <c r="F27" s="413">
        <f t="shared" si="0"/>
        <v>1177</v>
      </c>
      <c r="G27" s="413">
        <v>45673</v>
      </c>
      <c r="H27" s="413">
        <v>48109</v>
      </c>
      <c r="I27" s="413">
        <f t="shared" si="1"/>
        <v>93782</v>
      </c>
      <c r="J27" s="413">
        <v>279526</v>
      </c>
      <c r="K27" s="413">
        <v>276069</v>
      </c>
      <c r="L27" s="413">
        <f t="shared" si="2"/>
        <v>555595</v>
      </c>
      <c r="M27" s="1069" t="s">
        <v>361</v>
      </c>
      <c r="N27" s="1069"/>
      <c r="O27" s="1257" t="s">
        <v>72</v>
      </c>
      <c r="P27" s="1257"/>
      <c r="Q27" s="698">
        <v>5253</v>
      </c>
      <c r="R27" s="698">
        <v>14635</v>
      </c>
      <c r="S27" s="698">
        <f t="shared" si="3"/>
        <v>19888</v>
      </c>
      <c r="T27" s="698">
        <v>715</v>
      </c>
      <c r="U27" s="698">
        <v>462</v>
      </c>
      <c r="V27" s="698">
        <f t="shared" si="4"/>
        <v>1177</v>
      </c>
      <c r="W27" s="698">
        <v>252</v>
      </c>
      <c r="X27" s="698">
        <v>61</v>
      </c>
      <c r="Y27" s="698">
        <v>864</v>
      </c>
      <c r="Z27" s="698">
        <v>0</v>
      </c>
      <c r="AA27" s="699">
        <f t="shared" si="5"/>
        <v>1177</v>
      </c>
      <c r="AB27" s="1254" t="s">
        <v>361</v>
      </c>
      <c r="AC27" s="1254"/>
      <c r="AD27" s="252"/>
      <c r="AE27" s="252"/>
    </row>
    <row r="28" spans="1:32" ht="21" customHeight="1" thickBot="1">
      <c r="A28" s="1076" t="s">
        <v>32</v>
      </c>
      <c r="B28" s="1076"/>
      <c r="C28" s="403">
        <f>SUM(C8:C27)</f>
        <v>4358</v>
      </c>
      <c r="D28" s="403">
        <f t="shared" ref="D28:AA28" si="6">SUM(D8:D27)</f>
        <v>3790</v>
      </c>
      <c r="E28" s="403">
        <f t="shared" si="6"/>
        <v>7689</v>
      </c>
      <c r="F28" s="403">
        <f t="shared" si="6"/>
        <v>15837</v>
      </c>
      <c r="G28" s="403">
        <f t="shared" si="6"/>
        <v>566740</v>
      </c>
      <c r="H28" s="403">
        <f t="shared" si="6"/>
        <v>548255</v>
      </c>
      <c r="I28" s="403">
        <f t="shared" si="6"/>
        <v>1114995</v>
      </c>
      <c r="J28" s="403">
        <f t="shared" si="6"/>
        <v>3263804</v>
      </c>
      <c r="K28" s="403">
        <f t="shared" si="6"/>
        <v>2967305</v>
      </c>
      <c r="L28" s="403">
        <f t="shared" si="6"/>
        <v>6231109</v>
      </c>
      <c r="M28" s="1104" t="s">
        <v>175</v>
      </c>
      <c r="N28" s="1104"/>
      <c r="O28" s="700"/>
      <c r="P28" s="700"/>
      <c r="Q28" s="700">
        <f t="shared" si="6"/>
        <v>92838</v>
      </c>
      <c r="R28" s="700">
        <f t="shared" si="6"/>
        <v>178283</v>
      </c>
      <c r="S28" s="700">
        <f t="shared" si="6"/>
        <v>271121</v>
      </c>
      <c r="T28" s="700">
        <f t="shared" si="6"/>
        <v>11250</v>
      </c>
      <c r="U28" s="700">
        <f t="shared" si="6"/>
        <v>4587</v>
      </c>
      <c r="V28" s="700">
        <f t="shared" si="6"/>
        <v>15837</v>
      </c>
      <c r="W28" s="700">
        <f t="shared" si="6"/>
        <v>6686</v>
      </c>
      <c r="X28" s="700">
        <f t="shared" si="6"/>
        <v>1091</v>
      </c>
      <c r="Y28" s="700">
        <f t="shared" si="6"/>
        <v>8039</v>
      </c>
      <c r="Z28" s="700">
        <f t="shared" si="6"/>
        <v>21</v>
      </c>
      <c r="AA28" s="700">
        <f t="shared" si="6"/>
        <v>15837</v>
      </c>
      <c r="AB28" s="1255" t="s">
        <v>175</v>
      </c>
      <c r="AC28" s="1255"/>
      <c r="AD28" s="252"/>
      <c r="AE28" s="252"/>
    </row>
    <row r="29" spans="1:32" ht="15.75" customHeight="1" thickTop="1">
      <c r="A29" s="884"/>
      <c r="B29" s="884"/>
      <c r="C29" s="886"/>
      <c r="D29" s="886"/>
      <c r="E29" s="886"/>
      <c r="F29" s="886"/>
      <c r="G29" s="886"/>
      <c r="H29" s="886"/>
      <c r="I29" s="886"/>
      <c r="J29" s="886"/>
      <c r="K29" s="886"/>
      <c r="L29" s="886"/>
      <c r="M29" s="889"/>
      <c r="N29" s="889"/>
      <c r="O29" s="893"/>
      <c r="P29" s="893"/>
      <c r="Q29" s="893"/>
      <c r="R29" s="893"/>
      <c r="S29" s="893"/>
      <c r="T29" s="893"/>
      <c r="U29" s="893"/>
      <c r="V29" s="893"/>
      <c r="W29" s="893"/>
      <c r="X29" s="893"/>
      <c r="Y29" s="893"/>
      <c r="Z29" s="893"/>
      <c r="AA29" s="893"/>
      <c r="AB29" s="906"/>
      <c r="AC29" s="906"/>
      <c r="AD29" s="252"/>
      <c r="AE29" s="252"/>
    </row>
    <row r="30" spans="1:32" ht="44.25" customHeight="1">
      <c r="A30" s="1098" t="s">
        <v>1091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686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</row>
    <row r="31" spans="1:32" ht="50.25" customHeight="1">
      <c r="A31" s="1099" t="s">
        <v>785</v>
      </c>
      <c r="B31" s="1099"/>
      <c r="C31" s="1099"/>
      <c r="D31" s="1099"/>
      <c r="E31" s="1099"/>
      <c r="F31" s="1099"/>
      <c r="G31" s="1099"/>
      <c r="H31" s="1099"/>
      <c r="I31" s="1099"/>
      <c r="J31" s="1099"/>
      <c r="K31" s="1099"/>
      <c r="L31" s="1099"/>
      <c r="M31" s="1099"/>
      <c r="N31" s="1099"/>
      <c r="O31" s="686"/>
      <c r="P31" s="686"/>
      <c r="Q31" s="686"/>
      <c r="R31" s="686"/>
      <c r="S31" s="686"/>
      <c r="T31" s="686"/>
      <c r="U31" s="686"/>
      <c r="V31" s="686"/>
      <c r="W31" s="686"/>
      <c r="X31" s="686"/>
      <c r="Y31" s="686"/>
      <c r="Z31" s="686"/>
      <c r="AA31" s="686"/>
      <c r="AB31" s="686"/>
      <c r="AC31" s="686"/>
    </row>
    <row r="32" spans="1:32" ht="20.25" customHeight="1" thickBot="1">
      <c r="A32" s="1100" t="s">
        <v>1094</v>
      </c>
      <c r="B32" s="1100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1101" t="s">
        <v>444</v>
      </c>
      <c r="N32" s="1101"/>
      <c r="O32" s="1253" t="s">
        <v>972</v>
      </c>
      <c r="P32" s="1253"/>
      <c r="Q32" s="702"/>
      <c r="R32" s="702"/>
      <c r="S32" s="702"/>
      <c r="T32" s="702"/>
      <c r="U32" s="702"/>
      <c r="V32" s="702"/>
      <c r="W32" s="702"/>
      <c r="X32" s="702"/>
      <c r="Y32" s="702"/>
      <c r="Z32" s="703"/>
      <c r="AA32" s="687"/>
      <c r="AB32" s="687" t="s">
        <v>392</v>
      </c>
      <c r="AC32" s="687" t="s">
        <v>392</v>
      </c>
    </row>
    <row r="33" spans="1:52" ht="18.75" customHeight="1" thickTop="1">
      <c r="A33" s="1072" t="s">
        <v>40</v>
      </c>
      <c r="B33" s="1072"/>
      <c r="C33" s="1103" t="s">
        <v>107</v>
      </c>
      <c r="D33" s="1103"/>
      <c r="E33" s="1103"/>
      <c r="F33" s="1103"/>
      <c r="G33" s="1103" t="s">
        <v>129</v>
      </c>
      <c r="H33" s="1103"/>
      <c r="I33" s="1103"/>
      <c r="J33" s="1103" t="s">
        <v>109</v>
      </c>
      <c r="K33" s="1103"/>
      <c r="L33" s="1103"/>
      <c r="M33" s="1074" t="s">
        <v>174</v>
      </c>
      <c r="N33" s="1074"/>
      <c r="O33" s="1245" t="s">
        <v>40</v>
      </c>
      <c r="P33" s="1245"/>
      <c r="Q33" s="1245" t="s">
        <v>130</v>
      </c>
      <c r="R33" s="1245"/>
      <c r="S33" s="1245"/>
      <c r="T33" s="1245" t="s">
        <v>340</v>
      </c>
      <c r="U33" s="1245"/>
      <c r="V33" s="1245"/>
      <c r="W33" s="1245" t="s">
        <v>341</v>
      </c>
      <c r="X33" s="1245"/>
      <c r="Y33" s="1245"/>
      <c r="Z33" s="1245"/>
      <c r="AA33" s="1245"/>
      <c r="AB33" s="1245" t="s">
        <v>174</v>
      </c>
      <c r="AC33" s="1245"/>
    </row>
    <row r="34" spans="1:52" ht="20.25" customHeight="1">
      <c r="A34" s="1092"/>
      <c r="B34" s="1092"/>
      <c r="C34" s="1094" t="s">
        <v>337</v>
      </c>
      <c r="D34" s="1094"/>
      <c r="E34" s="1094"/>
      <c r="F34" s="1094"/>
      <c r="G34" s="1095" t="s">
        <v>342</v>
      </c>
      <c r="H34" s="1095"/>
      <c r="I34" s="1095"/>
      <c r="J34" s="1095" t="s">
        <v>343</v>
      </c>
      <c r="K34" s="1095"/>
      <c r="L34" s="1095"/>
      <c r="M34" s="1096"/>
      <c r="N34" s="1096"/>
      <c r="O34" s="1251"/>
      <c r="P34" s="1251"/>
      <c r="Q34" s="1251" t="s">
        <v>344</v>
      </c>
      <c r="R34" s="1251"/>
      <c r="S34" s="1251"/>
      <c r="T34" s="1251" t="s">
        <v>345</v>
      </c>
      <c r="U34" s="1251"/>
      <c r="V34" s="1251"/>
      <c r="W34" s="1251" t="s">
        <v>346</v>
      </c>
      <c r="X34" s="1251"/>
      <c r="Y34" s="1251"/>
      <c r="Z34" s="1251"/>
      <c r="AA34" s="1251"/>
      <c r="AB34" s="1251"/>
      <c r="AC34" s="1251"/>
    </row>
    <row r="35" spans="1:52" ht="18" customHeight="1">
      <c r="A35" s="1092"/>
      <c r="B35" s="1092"/>
      <c r="C35" s="191" t="s">
        <v>128</v>
      </c>
      <c r="D35" s="192" t="s">
        <v>34</v>
      </c>
      <c r="E35" s="192" t="s">
        <v>110</v>
      </c>
      <c r="F35" s="192" t="s">
        <v>35</v>
      </c>
      <c r="G35" s="191" t="s">
        <v>128</v>
      </c>
      <c r="H35" s="192" t="s">
        <v>34</v>
      </c>
      <c r="I35" s="192" t="s">
        <v>35</v>
      </c>
      <c r="J35" s="191" t="s">
        <v>128</v>
      </c>
      <c r="K35" s="192" t="s">
        <v>34</v>
      </c>
      <c r="L35" s="192" t="s">
        <v>35</v>
      </c>
      <c r="M35" s="1096"/>
      <c r="N35" s="1096"/>
      <c r="O35" s="1251"/>
      <c r="P35" s="1251"/>
      <c r="Q35" s="689" t="s">
        <v>102</v>
      </c>
      <c r="R35" s="690" t="s">
        <v>103</v>
      </c>
      <c r="S35" s="690" t="s">
        <v>35</v>
      </c>
      <c r="T35" s="690" t="s">
        <v>347</v>
      </c>
      <c r="U35" s="690" t="s">
        <v>348</v>
      </c>
      <c r="V35" s="690" t="s">
        <v>35</v>
      </c>
      <c r="W35" s="690" t="s">
        <v>121</v>
      </c>
      <c r="X35" s="690" t="s">
        <v>349</v>
      </c>
      <c r="Y35" s="689" t="s">
        <v>350</v>
      </c>
      <c r="Z35" s="690" t="s">
        <v>351</v>
      </c>
      <c r="AA35" s="690" t="s">
        <v>32</v>
      </c>
      <c r="AB35" s="1251"/>
      <c r="AC35" s="1251"/>
    </row>
    <row r="36" spans="1:52" ht="26.25" customHeight="1" thickBot="1">
      <c r="A36" s="1092"/>
      <c r="B36" s="1092"/>
      <c r="C36" s="937" t="s">
        <v>180</v>
      </c>
      <c r="D36" s="937" t="s">
        <v>179</v>
      </c>
      <c r="E36" s="937" t="s">
        <v>219</v>
      </c>
      <c r="F36" s="937" t="s">
        <v>175</v>
      </c>
      <c r="G36" s="937" t="s">
        <v>180</v>
      </c>
      <c r="H36" s="937" t="s">
        <v>179</v>
      </c>
      <c r="I36" s="937" t="s">
        <v>175</v>
      </c>
      <c r="J36" s="937" t="s">
        <v>180</v>
      </c>
      <c r="K36" s="937" t="s">
        <v>179</v>
      </c>
      <c r="L36" s="937" t="s">
        <v>175</v>
      </c>
      <c r="M36" s="1096"/>
      <c r="N36" s="1096"/>
      <c r="O36" s="1251"/>
      <c r="P36" s="1251"/>
      <c r="Q36" s="704" t="s">
        <v>352</v>
      </c>
      <c r="R36" s="704" t="s">
        <v>353</v>
      </c>
      <c r="S36" s="704" t="s">
        <v>175</v>
      </c>
      <c r="T36" s="704" t="s">
        <v>354</v>
      </c>
      <c r="U36" s="704" t="s">
        <v>355</v>
      </c>
      <c r="V36" s="704" t="s">
        <v>175</v>
      </c>
      <c r="W36" s="704" t="s">
        <v>356</v>
      </c>
      <c r="X36" s="704" t="s">
        <v>357</v>
      </c>
      <c r="Y36" s="705" t="s">
        <v>975</v>
      </c>
      <c r="Z36" s="704" t="s">
        <v>359</v>
      </c>
      <c r="AA36" s="704" t="s">
        <v>175</v>
      </c>
      <c r="AB36" s="1251"/>
      <c r="AC36" s="1251"/>
    </row>
    <row r="37" spans="1:52" ht="18.75" customHeight="1">
      <c r="A37" s="1137" t="s">
        <v>52</v>
      </c>
      <c r="B37" s="1137"/>
      <c r="C37" s="411">
        <v>262</v>
      </c>
      <c r="D37" s="411">
        <v>166</v>
      </c>
      <c r="E37" s="411">
        <v>229</v>
      </c>
      <c r="F37" s="411">
        <f>SUM(C37:E37)</f>
        <v>657</v>
      </c>
      <c r="G37" s="411">
        <v>34778</v>
      </c>
      <c r="H37" s="411">
        <v>34474</v>
      </c>
      <c r="I37" s="411">
        <f>SUM(G37:H37)</f>
        <v>69252</v>
      </c>
      <c r="J37" s="411">
        <v>183467</v>
      </c>
      <c r="K37" s="411">
        <v>168334</v>
      </c>
      <c r="L37" s="411">
        <f>SUM(J37:K37)</f>
        <v>351801</v>
      </c>
      <c r="M37" s="1210" t="s">
        <v>671</v>
      </c>
      <c r="N37" s="1210"/>
      <c r="O37" s="1260" t="s">
        <v>52</v>
      </c>
      <c r="P37" s="1260"/>
      <c r="Q37" s="706">
        <v>3513</v>
      </c>
      <c r="R37" s="706">
        <v>6781</v>
      </c>
      <c r="S37" s="706">
        <f>SUM(Q37:R37)</f>
        <v>10294</v>
      </c>
      <c r="T37" s="706">
        <v>370</v>
      </c>
      <c r="U37" s="706">
        <v>287</v>
      </c>
      <c r="V37" s="706">
        <f>SUM(T37:U37)</f>
        <v>657</v>
      </c>
      <c r="W37" s="706">
        <v>371</v>
      </c>
      <c r="X37" s="706">
        <v>268</v>
      </c>
      <c r="Y37" s="706">
        <v>17</v>
      </c>
      <c r="Z37" s="706">
        <v>1</v>
      </c>
      <c r="AA37" s="706">
        <f>SUM(W37:Z37)</f>
        <v>657</v>
      </c>
      <c r="AB37" s="1238" t="s">
        <v>671</v>
      </c>
      <c r="AC37" s="1238"/>
    </row>
    <row r="38" spans="1:52" ht="18.75" customHeight="1">
      <c r="A38" s="1110" t="s">
        <v>53</v>
      </c>
      <c r="B38" s="1110"/>
      <c r="C38" s="409">
        <v>183</v>
      </c>
      <c r="D38" s="409">
        <v>183</v>
      </c>
      <c r="E38" s="409">
        <v>24</v>
      </c>
      <c r="F38" s="409">
        <f t="shared" ref="F38:F56" si="7">SUM(C38:E38)</f>
        <v>390</v>
      </c>
      <c r="G38" s="409">
        <v>13927</v>
      </c>
      <c r="H38" s="409">
        <v>14967</v>
      </c>
      <c r="I38" s="409">
        <f t="shared" ref="I38:I56" si="8">SUM(G38:H38)</f>
        <v>28894</v>
      </c>
      <c r="J38" s="409">
        <v>72912</v>
      </c>
      <c r="K38" s="409">
        <v>72151</v>
      </c>
      <c r="L38" s="409">
        <f t="shared" ref="L38:L56" si="9">SUM(J38:K38)</f>
        <v>145063</v>
      </c>
      <c r="M38" s="1111" t="s">
        <v>302</v>
      </c>
      <c r="N38" s="1111"/>
      <c r="O38" s="1261" t="s">
        <v>53</v>
      </c>
      <c r="P38" s="1261"/>
      <c r="Q38" s="707">
        <v>1281</v>
      </c>
      <c r="R38" s="707">
        <v>5575</v>
      </c>
      <c r="S38" s="707">
        <f t="shared" ref="S38:S56" si="10">SUM(Q38:R38)</f>
        <v>6856</v>
      </c>
      <c r="T38" s="707">
        <v>223</v>
      </c>
      <c r="U38" s="707">
        <v>167</v>
      </c>
      <c r="V38" s="707">
        <f t="shared" ref="V38:V56" si="11">SUM(T38:U38)</f>
        <v>390</v>
      </c>
      <c r="W38" s="707">
        <v>68</v>
      </c>
      <c r="X38" s="707">
        <v>14</v>
      </c>
      <c r="Y38" s="707">
        <v>305</v>
      </c>
      <c r="Z38" s="707">
        <v>3</v>
      </c>
      <c r="AA38" s="707">
        <f t="shared" ref="AA38:AA56" si="12">SUM(W38:Z38)</f>
        <v>390</v>
      </c>
      <c r="AB38" s="1258" t="s">
        <v>302</v>
      </c>
      <c r="AC38" s="1258"/>
    </row>
    <row r="39" spans="1:52" ht="18.75" customHeight="1">
      <c r="A39" s="1081" t="s">
        <v>54</v>
      </c>
      <c r="B39" s="1081"/>
      <c r="C39" s="408">
        <v>60</v>
      </c>
      <c r="D39" s="408">
        <v>49</v>
      </c>
      <c r="E39" s="408">
        <v>386</v>
      </c>
      <c r="F39" s="409">
        <f t="shared" si="7"/>
        <v>495</v>
      </c>
      <c r="G39" s="408">
        <v>16541</v>
      </c>
      <c r="H39" s="408">
        <v>16550</v>
      </c>
      <c r="I39" s="409">
        <f t="shared" si="8"/>
        <v>33091</v>
      </c>
      <c r="J39" s="408">
        <v>91422</v>
      </c>
      <c r="K39" s="408">
        <v>86653</v>
      </c>
      <c r="L39" s="409">
        <f t="shared" si="9"/>
        <v>178075</v>
      </c>
      <c r="M39" s="1056" t="s">
        <v>184</v>
      </c>
      <c r="N39" s="1056"/>
      <c r="O39" s="1256" t="s">
        <v>54</v>
      </c>
      <c r="P39" s="1256"/>
      <c r="Q39" s="569">
        <v>1685</v>
      </c>
      <c r="R39" s="569">
        <v>5835</v>
      </c>
      <c r="S39" s="707">
        <f t="shared" si="10"/>
        <v>7520</v>
      </c>
      <c r="T39" s="569">
        <v>252</v>
      </c>
      <c r="U39" s="569">
        <v>243</v>
      </c>
      <c r="V39" s="707">
        <f t="shared" si="11"/>
        <v>495</v>
      </c>
      <c r="W39" s="569">
        <v>69</v>
      </c>
      <c r="X39" s="569">
        <v>21</v>
      </c>
      <c r="Y39" s="569">
        <v>402</v>
      </c>
      <c r="Z39" s="569">
        <v>3</v>
      </c>
      <c r="AA39" s="707">
        <f t="shared" si="12"/>
        <v>495</v>
      </c>
      <c r="AB39" s="1259" t="s">
        <v>184</v>
      </c>
      <c r="AC39" s="1259"/>
      <c r="AF39" s="468"/>
      <c r="AG39" s="468"/>
      <c r="AH39" s="468"/>
      <c r="AI39" s="468"/>
      <c r="AJ39" s="468"/>
      <c r="AK39" s="468"/>
      <c r="AL39" s="468"/>
      <c r="AM39" s="468"/>
      <c r="AN39" s="253"/>
      <c r="AO39" s="468"/>
      <c r="AP39" s="468"/>
      <c r="AQ39" s="468"/>
      <c r="AR39" s="468"/>
      <c r="AS39" s="468"/>
      <c r="AT39" s="468"/>
      <c r="AU39" s="468"/>
      <c r="AV39" s="469"/>
      <c r="AW39" s="469"/>
      <c r="AX39" s="419"/>
      <c r="AY39" s="469"/>
      <c r="AZ39" s="468"/>
    </row>
    <row r="40" spans="1:52" ht="18.75" customHeight="1">
      <c r="A40" s="1081" t="s">
        <v>55</v>
      </c>
      <c r="B40" s="1081"/>
      <c r="C40" s="408">
        <v>83</v>
      </c>
      <c r="D40" s="408">
        <v>85</v>
      </c>
      <c r="E40" s="408">
        <v>140</v>
      </c>
      <c r="F40" s="409">
        <f t="shared" si="7"/>
        <v>308</v>
      </c>
      <c r="G40" s="408">
        <v>12120</v>
      </c>
      <c r="H40" s="408">
        <v>12034</v>
      </c>
      <c r="I40" s="409">
        <f t="shared" si="8"/>
        <v>24154</v>
      </c>
      <c r="J40" s="408">
        <v>73078</v>
      </c>
      <c r="K40" s="408">
        <v>68800</v>
      </c>
      <c r="L40" s="409">
        <f t="shared" si="9"/>
        <v>141878</v>
      </c>
      <c r="M40" s="1056" t="s">
        <v>185</v>
      </c>
      <c r="N40" s="1056"/>
      <c r="O40" s="1256" t="s">
        <v>55</v>
      </c>
      <c r="P40" s="1256"/>
      <c r="Q40" s="569">
        <v>1590</v>
      </c>
      <c r="R40" s="569">
        <v>6481</v>
      </c>
      <c r="S40" s="707">
        <f t="shared" si="10"/>
        <v>8071</v>
      </c>
      <c r="T40" s="569">
        <v>189</v>
      </c>
      <c r="U40" s="569">
        <v>119</v>
      </c>
      <c r="V40" s="707">
        <f t="shared" si="11"/>
        <v>308</v>
      </c>
      <c r="W40" s="569">
        <v>40</v>
      </c>
      <c r="X40" s="569">
        <v>15</v>
      </c>
      <c r="Y40" s="569">
        <v>253</v>
      </c>
      <c r="Z40" s="569">
        <v>0</v>
      </c>
      <c r="AA40" s="707">
        <f t="shared" si="12"/>
        <v>308</v>
      </c>
      <c r="AB40" s="1259" t="s">
        <v>185</v>
      </c>
      <c r="AC40" s="1259"/>
    </row>
    <row r="41" spans="1:52" ht="18.75" customHeight="1">
      <c r="A41" s="1106" t="s">
        <v>295</v>
      </c>
      <c r="B41" s="559" t="s">
        <v>282</v>
      </c>
      <c r="C41" s="408">
        <v>72</v>
      </c>
      <c r="D41" s="408">
        <v>79</v>
      </c>
      <c r="E41" s="408">
        <v>213</v>
      </c>
      <c r="F41" s="409">
        <f t="shared" si="7"/>
        <v>364</v>
      </c>
      <c r="G41" s="408">
        <v>18299</v>
      </c>
      <c r="H41" s="408">
        <v>18308</v>
      </c>
      <c r="I41" s="409">
        <f t="shared" si="8"/>
        <v>36607</v>
      </c>
      <c r="J41" s="408">
        <v>109376</v>
      </c>
      <c r="K41" s="408">
        <v>106996</v>
      </c>
      <c r="L41" s="409">
        <f t="shared" si="9"/>
        <v>216372</v>
      </c>
      <c r="M41" s="586" t="s">
        <v>306</v>
      </c>
      <c r="N41" s="1087" t="s">
        <v>173</v>
      </c>
      <c r="O41" s="1264" t="s">
        <v>295</v>
      </c>
      <c r="P41" s="696" t="s">
        <v>282</v>
      </c>
      <c r="Q41" s="569">
        <v>1679</v>
      </c>
      <c r="R41" s="569">
        <v>8896</v>
      </c>
      <c r="S41" s="707">
        <f t="shared" si="10"/>
        <v>10575</v>
      </c>
      <c r="T41" s="569">
        <v>230</v>
      </c>
      <c r="U41" s="569">
        <v>134</v>
      </c>
      <c r="V41" s="707">
        <f t="shared" si="11"/>
        <v>364</v>
      </c>
      <c r="W41" s="569">
        <v>93</v>
      </c>
      <c r="X41" s="569">
        <v>19</v>
      </c>
      <c r="Y41" s="569">
        <v>251</v>
      </c>
      <c r="Z41" s="569">
        <v>1</v>
      </c>
      <c r="AA41" s="707">
        <f t="shared" si="12"/>
        <v>364</v>
      </c>
      <c r="AB41" s="708" t="s">
        <v>306</v>
      </c>
      <c r="AC41" s="1262" t="s">
        <v>173</v>
      </c>
    </row>
    <row r="42" spans="1:52" ht="18.75" customHeight="1">
      <c r="A42" s="1107"/>
      <c r="B42" s="559" t="s">
        <v>283</v>
      </c>
      <c r="C42" s="408">
        <v>110</v>
      </c>
      <c r="D42" s="408">
        <v>57</v>
      </c>
      <c r="E42" s="408">
        <v>281</v>
      </c>
      <c r="F42" s="409">
        <f t="shared" si="7"/>
        <v>448</v>
      </c>
      <c r="G42" s="408">
        <v>31673</v>
      </c>
      <c r="H42" s="408">
        <v>31448</v>
      </c>
      <c r="I42" s="409">
        <f t="shared" si="8"/>
        <v>63121</v>
      </c>
      <c r="J42" s="408">
        <v>191133</v>
      </c>
      <c r="K42" s="408">
        <v>178777</v>
      </c>
      <c r="L42" s="409">
        <f t="shared" si="9"/>
        <v>369910</v>
      </c>
      <c r="M42" s="586" t="s">
        <v>307</v>
      </c>
      <c r="N42" s="1088"/>
      <c r="O42" s="1265"/>
      <c r="P42" s="696" t="s">
        <v>283</v>
      </c>
      <c r="Q42" s="569">
        <v>1991</v>
      </c>
      <c r="R42" s="569">
        <v>9304</v>
      </c>
      <c r="S42" s="707">
        <f t="shared" si="10"/>
        <v>11295</v>
      </c>
      <c r="T42" s="569">
        <v>278</v>
      </c>
      <c r="U42" s="569">
        <v>170</v>
      </c>
      <c r="V42" s="707">
        <f t="shared" si="11"/>
        <v>448</v>
      </c>
      <c r="W42" s="569">
        <v>88</v>
      </c>
      <c r="X42" s="569">
        <v>19</v>
      </c>
      <c r="Y42" s="569">
        <v>341</v>
      </c>
      <c r="Z42" s="569">
        <v>0</v>
      </c>
      <c r="AA42" s="707">
        <f t="shared" si="12"/>
        <v>448</v>
      </c>
      <c r="AB42" s="708" t="s">
        <v>307</v>
      </c>
      <c r="AC42" s="1263"/>
    </row>
    <row r="43" spans="1:52" ht="18.75" customHeight="1">
      <c r="A43" s="1107"/>
      <c r="B43" s="559" t="s">
        <v>284</v>
      </c>
      <c r="C43" s="408">
        <v>156</v>
      </c>
      <c r="D43" s="408">
        <v>138</v>
      </c>
      <c r="E43" s="408">
        <v>67</v>
      </c>
      <c r="F43" s="409">
        <f t="shared" si="7"/>
        <v>361</v>
      </c>
      <c r="G43" s="408">
        <v>17210</v>
      </c>
      <c r="H43" s="408">
        <v>17663</v>
      </c>
      <c r="I43" s="409">
        <f t="shared" si="8"/>
        <v>34873</v>
      </c>
      <c r="J43" s="408">
        <v>107208</v>
      </c>
      <c r="K43" s="408">
        <v>101987</v>
      </c>
      <c r="L43" s="409">
        <f t="shared" si="9"/>
        <v>209195</v>
      </c>
      <c r="M43" s="586" t="s">
        <v>308</v>
      </c>
      <c r="N43" s="1088"/>
      <c r="O43" s="1265"/>
      <c r="P43" s="696" t="s">
        <v>284</v>
      </c>
      <c r="Q43" s="569">
        <v>2542</v>
      </c>
      <c r="R43" s="569">
        <v>5466</v>
      </c>
      <c r="S43" s="707">
        <f t="shared" si="10"/>
        <v>8008</v>
      </c>
      <c r="T43" s="569">
        <v>229</v>
      </c>
      <c r="U43" s="569">
        <v>132</v>
      </c>
      <c r="V43" s="707">
        <f t="shared" si="11"/>
        <v>361</v>
      </c>
      <c r="W43" s="569">
        <v>62</v>
      </c>
      <c r="X43" s="569">
        <v>41</v>
      </c>
      <c r="Y43" s="569">
        <v>258</v>
      </c>
      <c r="Z43" s="569">
        <v>0</v>
      </c>
      <c r="AA43" s="707">
        <f t="shared" si="12"/>
        <v>361</v>
      </c>
      <c r="AB43" s="708" t="s">
        <v>308</v>
      </c>
      <c r="AC43" s="1263"/>
    </row>
    <row r="44" spans="1:52" ht="18.75" customHeight="1">
      <c r="A44" s="1107"/>
      <c r="B44" s="559" t="s">
        <v>279</v>
      </c>
      <c r="C44" s="408">
        <v>32</v>
      </c>
      <c r="D44" s="408">
        <v>33</v>
      </c>
      <c r="E44" s="408">
        <v>138</v>
      </c>
      <c r="F44" s="409">
        <f t="shared" si="7"/>
        <v>203</v>
      </c>
      <c r="G44" s="408">
        <v>9831</v>
      </c>
      <c r="H44" s="408">
        <v>9769</v>
      </c>
      <c r="I44" s="409">
        <f t="shared" si="8"/>
        <v>19600</v>
      </c>
      <c r="J44" s="408">
        <v>58612</v>
      </c>
      <c r="K44" s="408">
        <v>56642</v>
      </c>
      <c r="L44" s="409">
        <f t="shared" si="9"/>
        <v>115254</v>
      </c>
      <c r="M44" s="586" t="s">
        <v>309</v>
      </c>
      <c r="N44" s="1088"/>
      <c r="O44" s="1265"/>
      <c r="P44" s="696" t="s">
        <v>279</v>
      </c>
      <c r="Q44" s="569">
        <v>1076</v>
      </c>
      <c r="R44" s="569">
        <v>7305</v>
      </c>
      <c r="S44" s="707">
        <f t="shared" si="10"/>
        <v>8381</v>
      </c>
      <c r="T44" s="569">
        <v>165</v>
      </c>
      <c r="U44" s="569">
        <v>38</v>
      </c>
      <c r="V44" s="707">
        <f t="shared" si="11"/>
        <v>203</v>
      </c>
      <c r="W44" s="569">
        <v>113</v>
      </c>
      <c r="X44" s="569">
        <v>4</v>
      </c>
      <c r="Y44" s="569">
        <v>86</v>
      </c>
      <c r="Z44" s="569">
        <v>0</v>
      </c>
      <c r="AA44" s="707">
        <f t="shared" si="12"/>
        <v>203</v>
      </c>
      <c r="AB44" s="708" t="s">
        <v>309</v>
      </c>
      <c r="AC44" s="1263"/>
    </row>
    <row r="45" spans="1:52" ht="18.75" customHeight="1">
      <c r="A45" s="1107"/>
      <c r="B45" s="559" t="s">
        <v>280</v>
      </c>
      <c r="C45" s="408">
        <v>50</v>
      </c>
      <c r="D45" s="408">
        <v>27</v>
      </c>
      <c r="E45" s="408">
        <v>255</v>
      </c>
      <c r="F45" s="409">
        <f t="shared" si="7"/>
        <v>332</v>
      </c>
      <c r="G45" s="408">
        <v>16830</v>
      </c>
      <c r="H45" s="408">
        <v>16729</v>
      </c>
      <c r="I45" s="409">
        <f t="shared" si="8"/>
        <v>33559</v>
      </c>
      <c r="J45" s="408">
        <v>102978</v>
      </c>
      <c r="K45" s="408">
        <v>98604</v>
      </c>
      <c r="L45" s="409">
        <f t="shared" si="9"/>
        <v>201582</v>
      </c>
      <c r="M45" s="586" t="s">
        <v>310</v>
      </c>
      <c r="N45" s="1088"/>
      <c r="O45" s="1265"/>
      <c r="P45" s="696" t="s">
        <v>280</v>
      </c>
      <c r="Q45" s="569">
        <v>1028</v>
      </c>
      <c r="R45" s="569">
        <v>8948</v>
      </c>
      <c r="S45" s="707">
        <f t="shared" si="10"/>
        <v>9976</v>
      </c>
      <c r="T45" s="569">
        <v>192</v>
      </c>
      <c r="U45" s="569">
        <v>140</v>
      </c>
      <c r="V45" s="707">
        <f t="shared" si="11"/>
        <v>332</v>
      </c>
      <c r="W45" s="569">
        <v>34</v>
      </c>
      <c r="X45" s="569">
        <v>5</v>
      </c>
      <c r="Y45" s="569">
        <v>293</v>
      </c>
      <c r="Z45" s="569">
        <v>0</v>
      </c>
      <c r="AA45" s="707">
        <f t="shared" si="12"/>
        <v>332</v>
      </c>
      <c r="AB45" s="708" t="s">
        <v>310</v>
      </c>
      <c r="AC45" s="1263"/>
    </row>
    <row r="46" spans="1:52" ht="18.75" customHeight="1">
      <c r="A46" s="1108"/>
      <c r="B46" s="559" t="s">
        <v>281</v>
      </c>
      <c r="C46" s="408">
        <v>47</v>
      </c>
      <c r="D46" s="408">
        <v>51</v>
      </c>
      <c r="E46" s="408">
        <v>101</v>
      </c>
      <c r="F46" s="409">
        <f t="shared" si="7"/>
        <v>199</v>
      </c>
      <c r="G46" s="408">
        <v>10814</v>
      </c>
      <c r="H46" s="408">
        <v>10986</v>
      </c>
      <c r="I46" s="409">
        <f t="shared" si="8"/>
        <v>21800</v>
      </c>
      <c r="J46" s="408">
        <v>68535</v>
      </c>
      <c r="K46" s="408">
        <v>66900</v>
      </c>
      <c r="L46" s="409">
        <f t="shared" si="9"/>
        <v>135435</v>
      </c>
      <c r="M46" s="586" t="s">
        <v>311</v>
      </c>
      <c r="N46" s="1088"/>
      <c r="O46" s="1266"/>
      <c r="P46" s="696" t="s">
        <v>281</v>
      </c>
      <c r="Q46" s="569">
        <v>1234</v>
      </c>
      <c r="R46" s="569">
        <v>5299</v>
      </c>
      <c r="S46" s="707">
        <f t="shared" si="10"/>
        <v>6533</v>
      </c>
      <c r="T46" s="569">
        <v>163</v>
      </c>
      <c r="U46" s="569">
        <v>36</v>
      </c>
      <c r="V46" s="707">
        <f t="shared" si="11"/>
        <v>199</v>
      </c>
      <c r="W46" s="569">
        <v>52</v>
      </c>
      <c r="X46" s="569">
        <v>4</v>
      </c>
      <c r="Y46" s="569">
        <v>141</v>
      </c>
      <c r="Z46" s="569">
        <v>2</v>
      </c>
      <c r="AA46" s="707">
        <f t="shared" si="12"/>
        <v>199</v>
      </c>
      <c r="AB46" s="708" t="s">
        <v>311</v>
      </c>
      <c r="AC46" s="1263"/>
    </row>
    <row r="47" spans="1:52" ht="18.75" customHeight="1">
      <c r="A47" s="1109" t="s">
        <v>63</v>
      </c>
      <c r="B47" s="1109"/>
      <c r="C47" s="408">
        <v>256</v>
      </c>
      <c r="D47" s="408">
        <v>224</v>
      </c>
      <c r="E47" s="408">
        <v>39</v>
      </c>
      <c r="F47" s="409">
        <f t="shared" si="7"/>
        <v>519</v>
      </c>
      <c r="G47" s="408">
        <v>18056</v>
      </c>
      <c r="H47" s="408">
        <v>17607</v>
      </c>
      <c r="I47" s="409">
        <f t="shared" si="8"/>
        <v>35663</v>
      </c>
      <c r="J47" s="408">
        <v>97968</v>
      </c>
      <c r="K47" s="408">
        <v>90355</v>
      </c>
      <c r="L47" s="409">
        <f t="shared" si="9"/>
        <v>188323</v>
      </c>
      <c r="M47" s="1056" t="s">
        <v>297</v>
      </c>
      <c r="N47" s="1056"/>
      <c r="O47" s="1267" t="s">
        <v>63</v>
      </c>
      <c r="P47" s="1267"/>
      <c r="Q47" s="569">
        <v>2531</v>
      </c>
      <c r="R47" s="569">
        <v>6978</v>
      </c>
      <c r="S47" s="707">
        <f t="shared" si="10"/>
        <v>9509</v>
      </c>
      <c r="T47" s="569">
        <v>298</v>
      </c>
      <c r="U47" s="569">
        <v>221</v>
      </c>
      <c r="V47" s="707">
        <f t="shared" si="11"/>
        <v>519</v>
      </c>
      <c r="W47" s="569">
        <v>120</v>
      </c>
      <c r="X47" s="569">
        <v>39</v>
      </c>
      <c r="Y47" s="569">
        <v>357</v>
      </c>
      <c r="Z47" s="569">
        <v>3</v>
      </c>
      <c r="AA47" s="707">
        <f t="shared" si="12"/>
        <v>519</v>
      </c>
      <c r="AB47" s="1259" t="s">
        <v>297</v>
      </c>
      <c r="AC47" s="1259"/>
    </row>
    <row r="48" spans="1:52" ht="18.75" customHeight="1">
      <c r="A48" s="1081" t="s">
        <v>64</v>
      </c>
      <c r="B48" s="1081"/>
      <c r="C48" s="408">
        <v>166</v>
      </c>
      <c r="D48" s="408">
        <v>152</v>
      </c>
      <c r="E48" s="408">
        <v>14</v>
      </c>
      <c r="F48" s="409">
        <f t="shared" si="7"/>
        <v>332</v>
      </c>
      <c r="G48" s="408">
        <v>15654</v>
      </c>
      <c r="H48" s="408">
        <v>15884</v>
      </c>
      <c r="I48" s="409">
        <f t="shared" si="8"/>
        <v>31538</v>
      </c>
      <c r="J48" s="408">
        <v>98015</v>
      </c>
      <c r="K48" s="408">
        <v>92680</v>
      </c>
      <c r="L48" s="409">
        <f t="shared" si="9"/>
        <v>190695</v>
      </c>
      <c r="M48" s="1056" t="s">
        <v>186</v>
      </c>
      <c r="N48" s="1056"/>
      <c r="O48" s="1256" t="s">
        <v>64</v>
      </c>
      <c r="P48" s="1256"/>
      <c r="Q48" s="569">
        <v>1367</v>
      </c>
      <c r="R48" s="569">
        <v>6840</v>
      </c>
      <c r="S48" s="707">
        <f t="shared" si="10"/>
        <v>8207</v>
      </c>
      <c r="T48" s="569">
        <v>190</v>
      </c>
      <c r="U48" s="569">
        <v>142</v>
      </c>
      <c r="V48" s="707">
        <f t="shared" si="11"/>
        <v>332</v>
      </c>
      <c r="W48" s="569">
        <v>16</v>
      </c>
      <c r="X48" s="569">
        <v>5</v>
      </c>
      <c r="Y48" s="569">
        <v>311</v>
      </c>
      <c r="Z48" s="569">
        <v>0</v>
      </c>
      <c r="AA48" s="707">
        <f t="shared" si="12"/>
        <v>332</v>
      </c>
      <c r="AB48" s="1259" t="s">
        <v>186</v>
      </c>
      <c r="AC48" s="1259"/>
    </row>
    <row r="49" spans="1:29" ht="18.75" customHeight="1">
      <c r="A49" s="1081" t="s">
        <v>65</v>
      </c>
      <c r="B49" s="1081"/>
      <c r="C49" s="408">
        <v>156</v>
      </c>
      <c r="D49" s="408">
        <v>140</v>
      </c>
      <c r="E49" s="408">
        <v>17</v>
      </c>
      <c r="F49" s="409">
        <f t="shared" si="7"/>
        <v>313</v>
      </c>
      <c r="G49" s="408">
        <v>12191</v>
      </c>
      <c r="H49" s="408">
        <v>12865</v>
      </c>
      <c r="I49" s="409">
        <f t="shared" si="8"/>
        <v>25056</v>
      </c>
      <c r="J49" s="408">
        <v>83839</v>
      </c>
      <c r="K49" s="408">
        <v>79591</v>
      </c>
      <c r="L49" s="409">
        <f t="shared" si="9"/>
        <v>163430</v>
      </c>
      <c r="M49" s="1056" t="s">
        <v>187</v>
      </c>
      <c r="N49" s="1056"/>
      <c r="O49" s="1256" t="s">
        <v>65</v>
      </c>
      <c r="P49" s="1256"/>
      <c r="Q49" s="569">
        <v>1800</v>
      </c>
      <c r="R49" s="569">
        <v>5676</v>
      </c>
      <c r="S49" s="707">
        <f t="shared" si="10"/>
        <v>7476</v>
      </c>
      <c r="T49" s="569">
        <v>165</v>
      </c>
      <c r="U49" s="569">
        <v>148</v>
      </c>
      <c r="V49" s="707">
        <f t="shared" si="11"/>
        <v>313</v>
      </c>
      <c r="W49" s="569">
        <v>26</v>
      </c>
      <c r="X49" s="569">
        <v>12</v>
      </c>
      <c r="Y49" s="569">
        <v>275</v>
      </c>
      <c r="Z49" s="569">
        <v>0</v>
      </c>
      <c r="AA49" s="707">
        <f t="shared" si="12"/>
        <v>313</v>
      </c>
      <c r="AB49" s="1259" t="s">
        <v>187</v>
      </c>
      <c r="AC49" s="1259"/>
    </row>
    <row r="50" spans="1:29" ht="18.75" customHeight="1">
      <c r="A50" s="1081" t="s">
        <v>66</v>
      </c>
      <c r="B50" s="1081"/>
      <c r="C50" s="78">
        <v>201</v>
      </c>
      <c r="D50" s="408">
        <v>194</v>
      </c>
      <c r="E50" s="408">
        <v>3</v>
      </c>
      <c r="F50" s="409">
        <f t="shared" si="7"/>
        <v>398</v>
      </c>
      <c r="G50" s="408">
        <v>15412</v>
      </c>
      <c r="H50" s="408">
        <v>16822</v>
      </c>
      <c r="I50" s="409">
        <f t="shared" si="8"/>
        <v>32234</v>
      </c>
      <c r="J50" s="408">
        <v>103651</v>
      </c>
      <c r="K50" s="408">
        <v>103047</v>
      </c>
      <c r="L50" s="409">
        <f t="shared" si="9"/>
        <v>206698</v>
      </c>
      <c r="M50" s="1056" t="s">
        <v>303</v>
      </c>
      <c r="N50" s="1056"/>
      <c r="O50" s="1256" t="s">
        <v>66</v>
      </c>
      <c r="P50" s="1256"/>
      <c r="Q50" s="569">
        <v>1913</v>
      </c>
      <c r="R50" s="569">
        <v>6200</v>
      </c>
      <c r="S50" s="707">
        <f t="shared" si="10"/>
        <v>8113</v>
      </c>
      <c r="T50" s="569">
        <v>224</v>
      </c>
      <c r="U50" s="569">
        <v>174</v>
      </c>
      <c r="V50" s="707">
        <f t="shared" si="11"/>
        <v>398</v>
      </c>
      <c r="W50" s="569">
        <v>221</v>
      </c>
      <c r="X50" s="569">
        <v>174</v>
      </c>
      <c r="Y50" s="569">
        <v>3</v>
      </c>
      <c r="Z50" s="569">
        <v>0</v>
      </c>
      <c r="AA50" s="707">
        <f t="shared" si="12"/>
        <v>398</v>
      </c>
      <c r="AB50" s="1259" t="s">
        <v>303</v>
      </c>
      <c r="AC50" s="1259"/>
    </row>
    <row r="51" spans="1:29" ht="18.75" customHeight="1">
      <c r="A51" s="1081" t="s">
        <v>134</v>
      </c>
      <c r="B51" s="1081"/>
      <c r="C51" s="408">
        <v>157</v>
      </c>
      <c r="D51" s="408">
        <v>123</v>
      </c>
      <c r="E51" s="408">
        <v>46</v>
      </c>
      <c r="F51" s="409">
        <f t="shared" si="7"/>
        <v>326</v>
      </c>
      <c r="G51" s="408">
        <v>11833</v>
      </c>
      <c r="H51" s="408">
        <v>11647</v>
      </c>
      <c r="I51" s="409">
        <f t="shared" si="8"/>
        <v>23480</v>
      </c>
      <c r="J51" s="408">
        <v>76367</v>
      </c>
      <c r="K51" s="408">
        <v>71215</v>
      </c>
      <c r="L51" s="409">
        <f t="shared" si="9"/>
        <v>147582</v>
      </c>
      <c r="M51" s="1056" t="s">
        <v>304</v>
      </c>
      <c r="N51" s="1056"/>
      <c r="O51" s="1256" t="s">
        <v>134</v>
      </c>
      <c r="P51" s="1256"/>
      <c r="Q51" s="569">
        <v>1675</v>
      </c>
      <c r="R51" s="569">
        <v>6311</v>
      </c>
      <c r="S51" s="707">
        <f t="shared" si="10"/>
        <v>7986</v>
      </c>
      <c r="T51" s="569">
        <v>186</v>
      </c>
      <c r="U51" s="569">
        <v>140</v>
      </c>
      <c r="V51" s="707">
        <f t="shared" si="11"/>
        <v>326</v>
      </c>
      <c r="W51" s="569">
        <v>45</v>
      </c>
      <c r="X51" s="569">
        <v>7</v>
      </c>
      <c r="Y51" s="569">
        <v>274</v>
      </c>
      <c r="Z51" s="569">
        <v>0</v>
      </c>
      <c r="AA51" s="707">
        <f t="shared" si="12"/>
        <v>326</v>
      </c>
      <c r="AB51" s="1259" t="s">
        <v>304</v>
      </c>
      <c r="AC51" s="1259"/>
    </row>
    <row r="52" spans="1:29" ht="18.75" customHeight="1">
      <c r="A52" s="1081" t="s">
        <v>68</v>
      </c>
      <c r="B52" s="1081"/>
      <c r="C52" s="408">
        <v>82</v>
      </c>
      <c r="D52" s="408">
        <v>73</v>
      </c>
      <c r="E52" s="408">
        <v>18</v>
      </c>
      <c r="F52" s="409">
        <f t="shared" si="7"/>
        <v>173</v>
      </c>
      <c r="G52" s="408">
        <v>4934</v>
      </c>
      <c r="H52" s="408">
        <v>4988</v>
      </c>
      <c r="I52" s="409">
        <f t="shared" si="8"/>
        <v>9922</v>
      </c>
      <c r="J52" s="408">
        <v>32610</v>
      </c>
      <c r="K52" s="408">
        <v>31040</v>
      </c>
      <c r="L52" s="409">
        <f t="shared" si="9"/>
        <v>63650</v>
      </c>
      <c r="M52" s="1056" t="s">
        <v>305</v>
      </c>
      <c r="N52" s="1056"/>
      <c r="O52" s="1256" t="s">
        <v>68</v>
      </c>
      <c r="P52" s="1256"/>
      <c r="Q52" s="569">
        <v>442</v>
      </c>
      <c r="R52" s="569">
        <v>2614</v>
      </c>
      <c r="S52" s="707">
        <f t="shared" si="10"/>
        <v>3056</v>
      </c>
      <c r="T52" s="569">
        <v>114</v>
      </c>
      <c r="U52" s="569">
        <v>59</v>
      </c>
      <c r="V52" s="707">
        <f t="shared" si="11"/>
        <v>173</v>
      </c>
      <c r="W52" s="569">
        <v>57</v>
      </c>
      <c r="X52" s="569">
        <v>7</v>
      </c>
      <c r="Y52" s="569">
        <v>109</v>
      </c>
      <c r="Z52" s="569">
        <v>0</v>
      </c>
      <c r="AA52" s="707">
        <f t="shared" si="12"/>
        <v>173</v>
      </c>
      <c r="AB52" s="1259" t="s">
        <v>305</v>
      </c>
      <c r="AC52" s="1259"/>
    </row>
    <row r="53" spans="1:29" ht="18.75" customHeight="1">
      <c r="A53" s="1081" t="s">
        <v>69</v>
      </c>
      <c r="B53" s="1081"/>
      <c r="C53" s="408">
        <v>194</v>
      </c>
      <c r="D53" s="408">
        <v>163</v>
      </c>
      <c r="E53" s="408">
        <v>21</v>
      </c>
      <c r="F53" s="409">
        <f t="shared" si="7"/>
        <v>378</v>
      </c>
      <c r="G53" s="408">
        <v>12506</v>
      </c>
      <c r="H53" s="408">
        <v>11758</v>
      </c>
      <c r="I53" s="409">
        <f t="shared" si="8"/>
        <v>24264</v>
      </c>
      <c r="J53" s="408">
        <v>76789</v>
      </c>
      <c r="K53" s="408">
        <v>67504</v>
      </c>
      <c r="L53" s="409">
        <f t="shared" si="9"/>
        <v>144293</v>
      </c>
      <c r="M53" s="1056" t="s">
        <v>191</v>
      </c>
      <c r="N53" s="1056"/>
      <c r="O53" s="1256" t="s">
        <v>69</v>
      </c>
      <c r="P53" s="1256"/>
      <c r="Q53" s="569">
        <v>1676</v>
      </c>
      <c r="R53" s="569">
        <v>5991</v>
      </c>
      <c r="S53" s="707">
        <f t="shared" si="10"/>
        <v>7667</v>
      </c>
      <c r="T53" s="569">
        <v>221</v>
      </c>
      <c r="U53" s="569">
        <v>157</v>
      </c>
      <c r="V53" s="707">
        <f t="shared" si="11"/>
        <v>378</v>
      </c>
      <c r="W53" s="569">
        <v>80</v>
      </c>
      <c r="X53" s="569">
        <v>9</v>
      </c>
      <c r="Y53" s="569">
        <v>289</v>
      </c>
      <c r="Z53" s="569">
        <v>0</v>
      </c>
      <c r="AA53" s="707">
        <f t="shared" si="12"/>
        <v>378</v>
      </c>
      <c r="AB53" s="1259" t="s">
        <v>191</v>
      </c>
      <c r="AC53" s="1259"/>
    </row>
    <row r="54" spans="1:29" ht="18.75" customHeight="1">
      <c r="A54" s="1081" t="s">
        <v>70</v>
      </c>
      <c r="B54" s="1081"/>
      <c r="C54" s="408">
        <v>270</v>
      </c>
      <c r="D54" s="408">
        <v>227</v>
      </c>
      <c r="E54" s="408">
        <v>41</v>
      </c>
      <c r="F54" s="409">
        <f t="shared" si="7"/>
        <v>538</v>
      </c>
      <c r="G54" s="408">
        <v>19584</v>
      </c>
      <c r="H54" s="408">
        <v>20078</v>
      </c>
      <c r="I54" s="409">
        <f t="shared" si="8"/>
        <v>39662</v>
      </c>
      <c r="J54" s="408">
        <v>123965</v>
      </c>
      <c r="K54" s="408">
        <v>117206</v>
      </c>
      <c r="L54" s="409">
        <f t="shared" si="9"/>
        <v>241171</v>
      </c>
      <c r="M54" s="1056" t="s">
        <v>192</v>
      </c>
      <c r="N54" s="1056"/>
      <c r="O54" s="1256" t="s">
        <v>70</v>
      </c>
      <c r="P54" s="1256"/>
      <c r="Q54" s="569">
        <v>2888</v>
      </c>
      <c r="R54" s="569">
        <v>9351</v>
      </c>
      <c r="S54" s="707">
        <f t="shared" si="10"/>
        <v>12239</v>
      </c>
      <c r="T54" s="569">
        <v>262</v>
      </c>
      <c r="U54" s="569">
        <v>276</v>
      </c>
      <c r="V54" s="707">
        <f t="shared" si="11"/>
        <v>538</v>
      </c>
      <c r="W54" s="569">
        <v>43</v>
      </c>
      <c r="X54" s="569">
        <v>83</v>
      </c>
      <c r="Y54" s="569">
        <v>408</v>
      </c>
      <c r="Z54" s="569">
        <v>4</v>
      </c>
      <c r="AA54" s="707">
        <f t="shared" si="12"/>
        <v>538</v>
      </c>
      <c r="AB54" s="1259" t="s">
        <v>192</v>
      </c>
      <c r="AC54" s="1259"/>
    </row>
    <row r="55" spans="1:29" ht="18.75" customHeight="1">
      <c r="A55" s="1081" t="s">
        <v>71</v>
      </c>
      <c r="B55" s="1081"/>
      <c r="C55" s="408">
        <v>190</v>
      </c>
      <c r="D55" s="408">
        <v>167</v>
      </c>
      <c r="E55" s="408">
        <v>27</v>
      </c>
      <c r="F55" s="409">
        <f t="shared" si="7"/>
        <v>384</v>
      </c>
      <c r="G55" s="408">
        <v>20494</v>
      </c>
      <c r="H55" s="408">
        <v>16810</v>
      </c>
      <c r="I55" s="409">
        <f t="shared" si="8"/>
        <v>37304</v>
      </c>
      <c r="J55" s="408">
        <v>98784</v>
      </c>
      <c r="K55" s="408">
        <v>74264</v>
      </c>
      <c r="L55" s="409">
        <f t="shared" si="9"/>
        <v>173048</v>
      </c>
      <c r="M55" s="1056" t="s">
        <v>193</v>
      </c>
      <c r="N55" s="1056"/>
      <c r="O55" s="1256" t="s">
        <v>71</v>
      </c>
      <c r="P55" s="1256"/>
      <c r="Q55" s="569">
        <v>3726</v>
      </c>
      <c r="R55" s="569">
        <v>4623</v>
      </c>
      <c r="S55" s="707">
        <f t="shared" si="10"/>
        <v>8349</v>
      </c>
      <c r="T55" s="569">
        <v>228</v>
      </c>
      <c r="U55" s="569">
        <v>156</v>
      </c>
      <c r="V55" s="707">
        <f t="shared" si="11"/>
        <v>384</v>
      </c>
      <c r="W55" s="569">
        <v>82</v>
      </c>
      <c r="X55" s="569">
        <v>3</v>
      </c>
      <c r="Y55" s="569">
        <v>297</v>
      </c>
      <c r="Z55" s="569">
        <v>2</v>
      </c>
      <c r="AA55" s="707">
        <f t="shared" si="12"/>
        <v>384</v>
      </c>
      <c r="AB55" s="1259" t="s">
        <v>193</v>
      </c>
      <c r="AC55" s="1259"/>
    </row>
    <row r="56" spans="1:29" ht="18.75" customHeight="1" thickBot="1">
      <c r="A56" s="1212" t="s">
        <v>72</v>
      </c>
      <c r="B56" s="1212"/>
      <c r="C56" s="429">
        <v>392</v>
      </c>
      <c r="D56" s="429">
        <v>304</v>
      </c>
      <c r="E56" s="429">
        <v>141</v>
      </c>
      <c r="F56" s="429">
        <f t="shared" si="7"/>
        <v>837</v>
      </c>
      <c r="G56" s="429">
        <v>33396</v>
      </c>
      <c r="H56" s="429">
        <v>35236</v>
      </c>
      <c r="I56" s="429">
        <f t="shared" si="8"/>
        <v>68632</v>
      </c>
      <c r="J56" s="429">
        <v>205170</v>
      </c>
      <c r="K56" s="429">
        <v>204743</v>
      </c>
      <c r="L56" s="429">
        <f t="shared" si="9"/>
        <v>409913</v>
      </c>
      <c r="M56" s="1193" t="s">
        <v>361</v>
      </c>
      <c r="N56" s="1193"/>
      <c r="O56" s="1269" t="s">
        <v>72</v>
      </c>
      <c r="P56" s="1269"/>
      <c r="Q56" s="709">
        <v>3025</v>
      </c>
      <c r="R56" s="709">
        <v>12594</v>
      </c>
      <c r="S56" s="709">
        <f t="shared" si="10"/>
        <v>15619</v>
      </c>
      <c r="T56" s="709">
        <v>478</v>
      </c>
      <c r="U56" s="709">
        <v>359</v>
      </c>
      <c r="V56" s="709">
        <f t="shared" si="11"/>
        <v>837</v>
      </c>
      <c r="W56" s="709">
        <v>134</v>
      </c>
      <c r="X56" s="709">
        <v>54</v>
      </c>
      <c r="Y56" s="709">
        <v>649</v>
      </c>
      <c r="Z56" s="709">
        <v>0</v>
      </c>
      <c r="AA56" s="709">
        <f t="shared" si="12"/>
        <v>837</v>
      </c>
      <c r="AB56" s="1268" t="s">
        <v>361</v>
      </c>
      <c r="AC56" s="1268"/>
    </row>
    <row r="57" spans="1:29" ht="18.75" customHeight="1" thickBot="1">
      <c r="A57" s="1201" t="s">
        <v>32</v>
      </c>
      <c r="B57" s="1201"/>
      <c r="C57" s="422">
        <f>SUM(C37:C56)</f>
        <v>3119</v>
      </c>
      <c r="D57" s="422">
        <f t="shared" ref="D57:AA57" si="13">SUM(D37:D56)</f>
        <v>2635</v>
      </c>
      <c r="E57" s="422">
        <f t="shared" si="13"/>
        <v>2201</v>
      </c>
      <c r="F57" s="422">
        <f t="shared" si="13"/>
        <v>7955</v>
      </c>
      <c r="G57" s="422">
        <f t="shared" si="13"/>
        <v>346083</v>
      </c>
      <c r="H57" s="422">
        <f t="shared" si="13"/>
        <v>346623</v>
      </c>
      <c r="I57" s="422">
        <f t="shared" si="13"/>
        <v>692706</v>
      </c>
      <c r="J57" s="422">
        <f t="shared" si="13"/>
        <v>2055879</v>
      </c>
      <c r="K57" s="422">
        <f t="shared" si="13"/>
        <v>1937489</v>
      </c>
      <c r="L57" s="422">
        <f t="shared" si="13"/>
        <v>3993368</v>
      </c>
      <c r="M57" s="576" t="s">
        <v>175</v>
      </c>
      <c r="N57" s="685"/>
      <c r="O57" s="1270" t="s">
        <v>32</v>
      </c>
      <c r="P57" s="1270"/>
      <c r="Q57" s="710">
        <f t="shared" si="13"/>
        <v>38662</v>
      </c>
      <c r="R57" s="710">
        <f t="shared" si="13"/>
        <v>137068</v>
      </c>
      <c r="S57" s="710">
        <f t="shared" si="13"/>
        <v>175730</v>
      </c>
      <c r="T57" s="710">
        <f t="shared" si="13"/>
        <v>4657</v>
      </c>
      <c r="U57" s="710">
        <f t="shared" si="13"/>
        <v>3298</v>
      </c>
      <c r="V57" s="710">
        <f t="shared" si="13"/>
        <v>7955</v>
      </c>
      <c r="W57" s="710">
        <f t="shared" si="13"/>
        <v>1814</v>
      </c>
      <c r="X57" s="710">
        <f t="shared" si="13"/>
        <v>803</v>
      </c>
      <c r="Y57" s="710">
        <f t="shared" si="13"/>
        <v>5319</v>
      </c>
      <c r="Z57" s="710">
        <f t="shared" si="13"/>
        <v>19</v>
      </c>
      <c r="AA57" s="710">
        <f t="shared" si="13"/>
        <v>7955</v>
      </c>
      <c r="AB57" s="711" t="s">
        <v>175</v>
      </c>
      <c r="AC57" s="712"/>
    </row>
    <row r="58" spans="1:29" ht="23.25" customHeight="1" thickTop="1">
      <c r="A58" s="340"/>
      <c r="B58" s="340"/>
      <c r="C58" s="340"/>
      <c r="D58" s="340"/>
      <c r="E58" s="340"/>
      <c r="F58" s="340"/>
      <c r="G58" s="340"/>
      <c r="H58" s="340"/>
      <c r="I58" s="340"/>
      <c r="J58" s="340"/>
      <c r="K58" s="340"/>
      <c r="L58" s="340"/>
      <c r="M58" s="544"/>
      <c r="N58" s="544"/>
      <c r="O58" s="690"/>
      <c r="P58" s="690"/>
      <c r="Q58" s="690"/>
      <c r="R58" s="690"/>
      <c r="S58" s="690"/>
      <c r="T58" s="690"/>
      <c r="U58" s="690"/>
      <c r="V58" s="690"/>
      <c r="W58" s="690"/>
      <c r="X58" s="690"/>
      <c r="Y58" s="690"/>
      <c r="Z58" s="690"/>
      <c r="AA58" s="690"/>
      <c r="AB58" s="713"/>
      <c r="AC58" s="714"/>
    </row>
    <row r="59" spans="1:29" ht="39" customHeight="1">
      <c r="A59" s="1098" t="s">
        <v>1090</v>
      </c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686"/>
      <c r="P59" s="686"/>
      <c r="Q59" s="686"/>
      <c r="R59" s="686"/>
      <c r="S59" s="686"/>
      <c r="T59" s="686"/>
      <c r="U59" s="686"/>
      <c r="V59" s="686"/>
      <c r="W59" s="686"/>
      <c r="X59" s="686"/>
      <c r="Y59" s="686"/>
      <c r="Z59" s="686"/>
      <c r="AA59" s="686"/>
      <c r="AB59" s="686"/>
      <c r="AC59" s="686"/>
    </row>
    <row r="60" spans="1:29" ht="41.25" customHeight="1">
      <c r="A60" s="1099" t="s">
        <v>786</v>
      </c>
      <c r="B60" s="1099"/>
      <c r="C60" s="1099"/>
      <c r="D60" s="1099"/>
      <c r="E60" s="1099"/>
      <c r="F60" s="1099"/>
      <c r="G60" s="1099"/>
      <c r="H60" s="1099"/>
      <c r="I60" s="1099"/>
      <c r="J60" s="1099"/>
      <c r="K60" s="1099"/>
      <c r="L60" s="1099"/>
      <c r="M60" s="1099"/>
      <c r="N60" s="1099"/>
      <c r="O60" s="686"/>
      <c r="P60" s="686"/>
      <c r="Q60" s="686"/>
      <c r="R60" s="686"/>
      <c r="S60" s="686"/>
      <c r="T60" s="686"/>
      <c r="U60" s="686"/>
      <c r="V60" s="686"/>
      <c r="W60" s="686"/>
      <c r="X60" s="686"/>
      <c r="Y60" s="686"/>
      <c r="Z60" s="686"/>
      <c r="AA60" s="686"/>
      <c r="AB60" s="686"/>
      <c r="AC60" s="686"/>
    </row>
    <row r="61" spans="1:29" ht="21" customHeight="1" thickBot="1">
      <c r="A61" s="1100" t="s">
        <v>1095</v>
      </c>
      <c r="B61" s="1100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1101" t="s">
        <v>468</v>
      </c>
      <c r="N61" s="1101"/>
      <c r="O61" s="1253" t="s">
        <v>973</v>
      </c>
      <c r="P61" s="1253"/>
      <c r="Q61" s="702"/>
      <c r="R61" s="702"/>
      <c r="S61" s="702"/>
      <c r="T61" s="702"/>
      <c r="U61" s="702"/>
      <c r="V61" s="702"/>
      <c r="W61" s="702"/>
      <c r="X61" s="702"/>
      <c r="Y61" s="702"/>
      <c r="Z61" s="703"/>
      <c r="AA61" s="1271" t="s">
        <v>974</v>
      </c>
      <c r="AB61" s="1271"/>
      <c r="AC61" s="1271"/>
    </row>
    <row r="62" spans="1:29" ht="19.5" customHeight="1" thickTop="1">
      <c r="A62" s="1072" t="s">
        <v>40</v>
      </c>
      <c r="B62" s="1072"/>
      <c r="C62" s="1102" t="s">
        <v>107</v>
      </c>
      <c r="D62" s="1102"/>
      <c r="E62" s="1102"/>
      <c r="F62" s="1102"/>
      <c r="G62" s="1103" t="s">
        <v>129</v>
      </c>
      <c r="H62" s="1103"/>
      <c r="I62" s="1103"/>
      <c r="J62" s="1103" t="s">
        <v>109</v>
      </c>
      <c r="K62" s="1103"/>
      <c r="L62" s="1103"/>
      <c r="M62" s="1074" t="s">
        <v>174</v>
      </c>
      <c r="N62" s="1074"/>
      <c r="O62" s="1245" t="s">
        <v>40</v>
      </c>
      <c r="P62" s="1245"/>
      <c r="Q62" s="1245" t="s">
        <v>130</v>
      </c>
      <c r="R62" s="1245"/>
      <c r="S62" s="1245"/>
      <c r="T62" s="1245" t="s">
        <v>340</v>
      </c>
      <c r="U62" s="1245"/>
      <c r="V62" s="1245"/>
      <c r="W62" s="1245" t="s">
        <v>341</v>
      </c>
      <c r="X62" s="1245"/>
      <c r="Y62" s="1245"/>
      <c r="Z62" s="1245"/>
      <c r="AA62" s="1245"/>
      <c r="AB62" s="1247" t="s">
        <v>174</v>
      </c>
      <c r="AC62" s="1247"/>
    </row>
    <row r="63" spans="1:29" ht="20.25" customHeight="1">
      <c r="A63" s="1092"/>
      <c r="B63" s="1092"/>
      <c r="C63" s="1094" t="s">
        <v>337</v>
      </c>
      <c r="D63" s="1094"/>
      <c r="E63" s="1094"/>
      <c r="F63" s="1094"/>
      <c r="G63" s="1095" t="s">
        <v>342</v>
      </c>
      <c r="H63" s="1095"/>
      <c r="I63" s="1095"/>
      <c r="J63" s="1095" t="s">
        <v>343</v>
      </c>
      <c r="K63" s="1095"/>
      <c r="L63" s="1095"/>
      <c r="M63" s="1096"/>
      <c r="N63" s="1096"/>
      <c r="O63" s="1251"/>
      <c r="P63" s="1251"/>
      <c r="Q63" s="1251" t="s">
        <v>344</v>
      </c>
      <c r="R63" s="1251"/>
      <c r="S63" s="1251"/>
      <c r="T63" s="1251" t="s">
        <v>345</v>
      </c>
      <c r="U63" s="1251"/>
      <c r="V63" s="1251"/>
      <c r="W63" s="1251" t="s">
        <v>346</v>
      </c>
      <c r="X63" s="1251"/>
      <c r="Y63" s="1251"/>
      <c r="Z63" s="1251"/>
      <c r="AA63" s="1251"/>
      <c r="AB63" s="1248"/>
      <c r="AC63" s="1248"/>
    </row>
    <row r="64" spans="1:29" ht="17.25" customHeight="1">
      <c r="A64" s="1092"/>
      <c r="B64" s="1092"/>
      <c r="C64" s="941" t="s">
        <v>128</v>
      </c>
      <c r="D64" s="938" t="s">
        <v>34</v>
      </c>
      <c r="E64" s="938" t="s">
        <v>110</v>
      </c>
      <c r="F64" s="938" t="s">
        <v>35</v>
      </c>
      <c r="G64" s="941" t="s">
        <v>128</v>
      </c>
      <c r="H64" s="938" t="s">
        <v>34</v>
      </c>
      <c r="I64" s="938" t="s">
        <v>35</v>
      </c>
      <c r="J64" s="941" t="s">
        <v>128</v>
      </c>
      <c r="K64" s="938" t="s">
        <v>34</v>
      </c>
      <c r="L64" s="938" t="s">
        <v>35</v>
      </c>
      <c r="M64" s="1096"/>
      <c r="N64" s="1096"/>
      <c r="O64" s="1251"/>
      <c r="P64" s="1251"/>
      <c r="Q64" s="715" t="s">
        <v>102</v>
      </c>
      <c r="R64" s="698" t="s">
        <v>103</v>
      </c>
      <c r="S64" s="698" t="s">
        <v>35</v>
      </c>
      <c r="T64" s="698" t="s">
        <v>347</v>
      </c>
      <c r="U64" s="698" t="s">
        <v>348</v>
      </c>
      <c r="V64" s="698" t="s">
        <v>35</v>
      </c>
      <c r="W64" s="698" t="s">
        <v>121</v>
      </c>
      <c r="X64" s="698" t="s">
        <v>349</v>
      </c>
      <c r="Y64" s="715" t="s">
        <v>350</v>
      </c>
      <c r="Z64" s="698" t="s">
        <v>351</v>
      </c>
      <c r="AA64" s="698" t="s">
        <v>32</v>
      </c>
      <c r="AB64" s="1248"/>
      <c r="AC64" s="1248"/>
    </row>
    <row r="65" spans="1:32" ht="18" customHeight="1" thickBot="1">
      <c r="A65" s="1073"/>
      <c r="B65" s="1073"/>
      <c r="C65" s="962" t="s">
        <v>180</v>
      </c>
      <c r="D65" s="962" t="s">
        <v>179</v>
      </c>
      <c r="E65" s="962" t="s">
        <v>219</v>
      </c>
      <c r="F65" s="962" t="s">
        <v>175</v>
      </c>
      <c r="G65" s="962" t="s">
        <v>180</v>
      </c>
      <c r="H65" s="962" t="s">
        <v>179</v>
      </c>
      <c r="I65" s="962" t="s">
        <v>175</v>
      </c>
      <c r="J65" s="962" t="s">
        <v>180</v>
      </c>
      <c r="K65" s="962" t="s">
        <v>179</v>
      </c>
      <c r="L65" s="962" t="s">
        <v>175</v>
      </c>
      <c r="M65" s="1096"/>
      <c r="N65" s="1096"/>
      <c r="O65" s="1252"/>
      <c r="P65" s="1252"/>
      <c r="Q65" s="716" t="s">
        <v>352</v>
      </c>
      <c r="R65" s="716" t="s">
        <v>353</v>
      </c>
      <c r="S65" s="716" t="s">
        <v>175</v>
      </c>
      <c r="T65" s="716" t="s">
        <v>354</v>
      </c>
      <c r="U65" s="716" t="s">
        <v>355</v>
      </c>
      <c r="V65" s="716" t="s">
        <v>175</v>
      </c>
      <c r="W65" s="716" t="s">
        <v>356</v>
      </c>
      <c r="X65" s="716" t="s">
        <v>357</v>
      </c>
      <c r="Y65" s="717" t="s">
        <v>975</v>
      </c>
      <c r="Z65" s="716" t="s">
        <v>359</v>
      </c>
      <c r="AA65" s="716" t="s">
        <v>175</v>
      </c>
      <c r="AB65" s="1249"/>
      <c r="AC65" s="1249"/>
    </row>
    <row r="66" spans="1:32" ht="18.95" customHeight="1">
      <c r="A66" s="1110" t="s">
        <v>52</v>
      </c>
      <c r="B66" s="1110"/>
      <c r="C66" s="96">
        <v>116</v>
      </c>
      <c r="D66" s="414">
        <v>96</v>
      </c>
      <c r="E66" s="414">
        <v>577</v>
      </c>
      <c r="F66" s="414">
        <f>SUM(C66:E66)</f>
        <v>789</v>
      </c>
      <c r="G66" s="96">
        <v>26047</v>
      </c>
      <c r="H66" s="414">
        <v>22998</v>
      </c>
      <c r="I66" s="414">
        <f>SUM(G66:H66)</f>
        <v>49045</v>
      </c>
      <c r="J66" s="96">
        <v>119792</v>
      </c>
      <c r="K66" s="414">
        <v>94171</v>
      </c>
      <c r="L66" s="414">
        <f>SUM(J66:K66)</f>
        <v>213963</v>
      </c>
      <c r="M66" s="1210" t="s">
        <v>671</v>
      </c>
      <c r="N66" s="1210"/>
      <c r="O66" s="1261" t="s">
        <v>52</v>
      </c>
      <c r="P66" s="1261"/>
      <c r="Q66" s="718">
        <v>3474</v>
      </c>
      <c r="R66" s="719">
        <v>1444</v>
      </c>
      <c r="S66" s="719">
        <f>SUM(Q66:R66)</f>
        <v>4918</v>
      </c>
      <c r="T66" s="719">
        <v>685</v>
      </c>
      <c r="U66" s="719">
        <v>104</v>
      </c>
      <c r="V66" s="719">
        <f>SUM(T66:U66)</f>
        <v>789</v>
      </c>
      <c r="W66" s="718">
        <v>652</v>
      </c>
      <c r="X66" s="719">
        <v>96</v>
      </c>
      <c r="Y66" s="718">
        <v>41</v>
      </c>
      <c r="Z66" s="719">
        <v>0</v>
      </c>
      <c r="AA66" s="719">
        <f>SUM(W66:Z66)</f>
        <v>789</v>
      </c>
      <c r="AB66" s="1239" t="s">
        <v>671</v>
      </c>
      <c r="AC66" s="1239"/>
    </row>
    <row r="67" spans="1:32" ht="18.95" customHeight="1">
      <c r="A67" s="1081" t="s">
        <v>53</v>
      </c>
      <c r="B67" s="1081"/>
      <c r="C67" s="406">
        <v>192</v>
      </c>
      <c r="D67" s="406">
        <v>178</v>
      </c>
      <c r="E67" s="406">
        <v>525</v>
      </c>
      <c r="F67" s="406">
        <f t="shared" ref="F67:F85" si="14">SUM(C67:E67)</f>
        <v>895</v>
      </c>
      <c r="G67" s="406">
        <v>21465</v>
      </c>
      <c r="H67" s="406">
        <v>19373</v>
      </c>
      <c r="I67" s="406">
        <f t="shared" ref="I67:I85" si="15">SUM(G67:H67)</f>
        <v>40838</v>
      </c>
      <c r="J67" s="406">
        <v>102906</v>
      </c>
      <c r="K67" s="406">
        <v>87554</v>
      </c>
      <c r="L67" s="406">
        <f t="shared" ref="L67:L84" si="16">SUM(J67:K67)</f>
        <v>190460</v>
      </c>
      <c r="M67" s="1111" t="s">
        <v>302</v>
      </c>
      <c r="N67" s="1111"/>
      <c r="O67" s="1256" t="s">
        <v>53</v>
      </c>
      <c r="P67" s="1256"/>
      <c r="Q67" s="720">
        <v>4288</v>
      </c>
      <c r="R67" s="720">
        <v>3055</v>
      </c>
      <c r="S67" s="720">
        <f t="shared" ref="S67:S85" si="17">SUM(Q67:R67)</f>
        <v>7343</v>
      </c>
      <c r="T67" s="720">
        <v>726</v>
      </c>
      <c r="U67" s="720">
        <v>169</v>
      </c>
      <c r="V67" s="720">
        <f t="shared" ref="V67:V85" si="18">SUM(T67:U67)</f>
        <v>895</v>
      </c>
      <c r="W67" s="720">
        <v>502</v>
      </c>
      <c r="X67" s="720">
        <v>23</v>
      </c>
      <c r="Y67" s="720">
        <v>369</v>
      </c>
      <c r="Z67" s="720">
        <v>1</v>
      </c>
      <c r="AA67" s="720">
        <f t="shared" ref="AA67:AA85" si="19">SUM(W67:Z67)</f>
        <v>895</v>
      </c>
      <c r="AB67" s="1241" t="s">
        <v>302</v>
      </c>
      <c r="AC67" s="1241"/>
    </row>
    <row r="68" spans="1:32" ht="18.95" customHeight="1">
      <c r="A68" s="1081" t="s">
        <v>54</v>
      </c>
      <c r="B68" s="1081"/>
      <c r="C68" s="406">
        <v>47</v>
      </c>
      <c r="D68" s="406">
        <v>45</v>
      </c>
      <c r="E68" s="406">
        <v>386</v>
      </c>
      <c r="F68" s="406">
        <f t="shared" si="14"/>
        <v>478</v>
      </c>
      <c r="G68" s="406">
        <v>7796</v>
      </c>
      <c r="H68" s="406">
        <v>7448</v>
      </c>
      <c r="I68" s="406">
        <f t="shared" si="15"/>
        <v>15244</v>
      </c>
      <c r="J68" s="406">
        <v>39731</v>
      </c>
      <c r="K68" s="406">
        <v>33733</v>
      </c>
      <c r="L68" s="406">
        <f t="shared" si="16"/>
        <v>73464</v>
      </c>
      <c r="M68" s="1056" t="s">
        <v>184</v>
      </c>
      <c r="N68" s="1056"/>
      <c r="O68" s="1256" t="s">
        <v>54</v>
      </c>
      <c r="P68" s="1256"/>
      <c r="Q68" s="720">
        <v>1980</v>
      </c>
      <c r="R68" s="720">
        <v>591</v>
      </c>
      <c r="S68" s="720">
        <f t="shared" si="17"/>
        <v>2571</v>
      </c>
      <c r="T68" s="720">
        <v>435</v>
      </c>
      <c r="U68" s="720">
        <v>43</v>
      </c>
      <c r="V68" s="720">
        <f t="shared" si="18"/>
        <v>478</v>
      </c>
      <c r="W68" s="720">
        <v>388</v>
      </c>
      <c r="X68" s="720">
        <v>2</v>
      </c>
      <c r="Y68" s="720">
        <v>88</v>
      </c>
      <c r="Z68" s="720">
        <v>0</v>
      </c>
      <c r="AA68" s="720">
        <f t="shared" si="19"/>
        <v>478</v>
      </c>
      <c r="AB68" s="1272" t="s">
        <v>184</v>
      </c>
      <c r="AC68" s="1272"/>
    </row>
    <row r="69" spans="1:32" ht="18.95" customHeight="1">
      <c r="A69" s="1081" t="s">
        <v>55</v>
      </c>
      <c r="B69" s="1081"/>
      <c r="C69" s="406">
        <v>54</v>
      </c>
      <c r="D69" s="406">
        <v>54</v>
      </c>
      <c r="E69" s="406">
        <v>535</v>
      </c>
      <c r="F69" s="406">
        <f t="shared" si="14"/>
        <v>643</v>
      </c>
      <c r="G69" s="406">
        <v>13584</v>
      </c>
      <c r="H69" s="406">
        <v>12878</v>
      </c>
      <c r="I69" s="406">
        <f t="shared" si="15"/>
        <v>26462</v>
      </c>
      <c r="J69" s="406">
        <v>82950</v>
      </c>
      <c r="K69" s="406">
        <v>74022</v>
      </c>
      <c r="L69" s="406">
        <f t="shared" si="16"/>
        <v>156972</v>
      </c>
      <c r="M69" s="1056" t="s">
        <v>185</v>
      </c>
      <c r="N69" s="1056"/>
      <c r="O69" s="1256" t="s">
        <v>55</v>
      </c>
      <c r="P69" s="1256"/>
      <c r="Q69" s="720">
        <v>5000</v>
      </c>
      <c r="R69" s="720">
        <v>5102</v>
      </c>
      <c r="S69" s="720">
        <f t="shared" si="17"/>
        <v>10102</v>
      </c>
      <c r="T69" s="720">
        <v>567</v>
      </c>
      <c r="U69" s="720">
        <v>76</v>
      </c>
      <c r="V69" s="720">
        <f t="shared" si="18"/>
        <v>643</v>
      </c>
      <c r="W69" s="720">
        <v>366</v>
      </c>
      <c r="X69" s="720">
        <v>7</v>
      </c>
      <c r="Y69" s="720">
        <v>270</v>
      </c>
      <c r="Z69" s="720">
        <v>0</v>
      </c>
      <c r="AA69" s="720">
        <f t="shared" si="19"/>
        <v>643</v>
      </c>
      <c r="AB69" s="1272" t="s">
        <v>185</v>
      </c>
      <c r="AC69" s="1272"/>
    </row>
    <row r="70" spans="1:32" ht="18.95" customHeight="1">
      <c r="A70" s="1086" t="s">
        <v>295</v>
      </c>
      <c r="B70" s="559" t="s">
        <v>282</v>
      </c>
      <c r="C70" s="406">
        <v>5</v>
      </c>
      <c r="D70" s="406">
        <v>6</v>
      </c>
      <c r="E70" s="406">
        <v>23</v>
      </c>
      <c r="F70" s="406">
        <f t="shared" si="14"/>
        <v>34</v>
      </c>
      <c r="G70" s="406">
        <v>1482</v>
      </c>
      <c r="H70" s="406">
        <v>1468</v>
      </c>
      <c r="I70" s="406">
        <f t="shared" si="15"/>
        <v>2950</v>
      </c>
      <c r="J70" s="406">
        <v>8889</v>
      </c>
      <c r="K70" s="406">
        <v>8506</v>
      </c>
      <c r="L70" s="406">
        <f t="shared" si="16"/>
        <v>17395</v>
      </c>
      <c r="M70" s="586" t="s">
        <v>306</v>
      </c>
      <c r="N70" s="1087" t="s">
        <v>173</v>
      </c>
      <c r="O70" s="1278" t="s">
        <v>295</v>
      </c>
      <c r="P70" s="696" t="s">
        <v>282</v>
      </c>
      <c r="Q70" s="720">
        <v>292</v>
      </c>
      <c r="R70" s="720">
        <v>556</v>
      </c>
      <c r="S70" s="720">
        <f t="shared" si="17"/>
        <v>848</v>
      </c>
      <c r="T70" s="720">
        <v>22</v>
      </c>
      <c r="U70" s="720">
        <v>12</v>
      </c>
      <c r="V70" s="720">
        <f t="shared" si="18"/>
        <v>34</v>
      </c>
      <c r="W70" s="720">
        <v>9</v>
      </c>
      <c r="X70" s="720">
        <v>3</v>
      </c>
      <c r="Y70" s="720">
        <v>22</v>
      </c>
      <c r="Z70" s="720">
        <v>0</v>
      </c>
      <c r="AA70" s="720">
        <f t="shared" si="19"/>
        <v>34</v>
      </c>
      <c r="AB70" s="600" t="s">
        <v>306</v>
      </c>
      <c r="AC70" s="1276" t="s">
        <v>173</v>
      </c>
      <c r="AF70" s="247" t="s">
        <v>362</v>
      </c>
    </row>
    <row r="71" spans="1:32" ht="18.95" customHeight="1">
      <c r="A71" s="1086"/>
      <c r="B71" s="559" t="s">
        <v>283</v>
      </c>
      <c r="C71" s="406">
        <v>21</v>
      </c>
      <c r="D71" s="406">
        <v>15</v>
      </c>
      <c r="E71" s="406">
        <v>89</v>
      </c>
      <c r="F71" s="406">
        <f t="shared" si="14"/>
        <v>125</v>
      </c>
      <c r="G71" s="406">
        <v>6940</v>
      </c>
      <c r="H71" s="406">
        <v>6941</v>
      </c>
      <c r="I71" s="406">
        <f t="shared" si="15"/>
        <v>13881</v>
      </c>
      <c r="J71" s="406">
        <v>40950</v>
      </c>
      <c r="K71" s="406">
        <v>37371</v>
      </c>
      <c r="L71" s="406">
        <f t="shared" si="16"/>
        <v>78321</v>
      </c>
      <c r="M71" s="586" t="s">
        <v>307</v>
      </c>
      <c r="N71" s="1088"/>
      <c r="O71" s="1278"/>
      <c r="P71" s="696" t="s">
        <v>283</v>
      </c>
      <c r="Q71" s="720">
        <v>891</v>
      </c>
      <c r="R71" s="720">
        <v>750</v>
      </c>
      <c r="S71" s="720">
        <f t="shared" si="17"/>
        <v>1641</v>
      </c>
      <c r="T71" s="720">
        <v>100</v>
      </c>
      <c r="U71" s="720">
        <v>25</v>
      </c>
      <c r="V71" s="720">
        <f t="shared" si="18"/>
        <v>125</v>
      </c>
      <c r="W71" s="720">
        <v>66</v>
      </c>
      <c r="X71" s="720">
        <v>3</v>
      </c>
      <c r="Y71" s="720">
        <v>56</v>
      </c>
      <c r="Z71" s="720">
        <v>0</v>
      </c>
      <c r="AA71" s="720">
        <f t="shared" si="19"/>
        <v>125</v>
      </c>
      <c r="AB71" s="600" t="s">
        <v>307</v>
      </c>
      <c r="AC71" s="1277"/>
    </row>
    <row r="72" spans="1:32" ht="18.95" customHeight="1">
      <c r="A72" s="1086"/>
      <c r="B72" s="559" t="s">
        <v>284</v>
      </c>
      <c r="C72" s="406">
        <v>0</v>
      </c>
      <c r="D72" s="406">
        <v>0</v>
      </c>
      <c r="E72" s="406">
        <v>0</v>
      </c>
      <c r="F72" s="406">
        <f t="shared" si="14"/>
        <v>0</v>
      </c>
      <c r="G72" s="406">
        <v>0</v>
      </c>
      <c r="H72" s="406">
        <v>0</v>
      </c>
      <c r="I72" s="406">
        <f t="shared" si="15"/>
        <v>0</v>
      </c>
      <c r="J72" s="406">
        <v>0</v>
      </c>
      <c r="K72" s="406">
        <v>0</v>
      </c>
      <c r="L72" s="406">
        <f t="shared" si="16"/>
        <v>0</v>
      </c>
      <c r="M72" s="586" t="s">
        <v>308</v>
      </c>
      <c r="N72" s="1088"/>
      <c r="O72" s="1278"/>
      <c r="P72" s="696" t="s">
        <v>284</v>
      </c>
      <c r="Q72" s="720">
        <v>0</v>
      </c>
      <c r="R72" s="720">
        <v>0</v>
      </c>
      <c r="S72" s="720">
        <f t="shared" si="17"/>
        <v>0</v>
      </c>
      <c r="T72" s="720">
        <v>0</v>
      </c>
      <c r="U72" s="720">
        <v>0</v>
      </c>
      <c r="V72" s="720">
        <f t="shared" si="18"/>
        <v>0</v>
      </c>
      <c r="W72" s="720">
        <v>0</v>
      </c>
      <c r="X72" s="720">
        <v>0</v>
      </c>
      <c r="Y72" s="720">
        <v>0</v>
      </c>
      <c r="Z72" s="720">
        <v>0</v>
      </c>
      <c r="AA72" s="720">
        <f t="shared" si="19"/>
        <v>0</v>
      </c>
      <c r="AB72" s="600" t="s">
        <v>308</v>
      </c>
      <c r="AC72" s="1277"/>
    </row>
    <row r="73" spans="1:32" ht="18.95" customHeight="1">
      <c r="A73" s="1086"/>
      <c r="B73" s="559" t="s">
        <v>279</v>
      </c>
      <c r="C73" s="406">
        <v>4</v>
      </c>
      <c r="D73" s="406">
        <v>3</v>
      </c>
      <c r="E73" s="406">
        <v>94</v>
      </c>
      <c r="F73" s="406">
        <f t="shared" si="14"/>
        <v>101</v>
      </c>
      <c r="G73" s="406">
        <v>3357</v>
      </c>
      <c r="H73" s="406">
        <v>2983</v>
      </c>
      <c r="I73" s="406">
        <f t="shared" si="15"/>
        <v>6340</v>
      </c>
      <c r="J73" s="406">
        <v>19599</v>
      </c>
      <c r="K73" s="406">
        <v>15408</v>
      </c>
      <c r="L73" s="406">
        <f t="shared" si="16"/>
        <v>35007</v>
      </c>
      <c r="M73" s="586" t="s">
        <v>309</v>
      </c>
      <c r="N73" s="1088"/>
      <c r="O73" s="1278"/>
      <c r="P73" s="696" t="s">
        <v>279</v>
      </c>
      <c r="Q73" s="720">
        <v>978</v>
      </c>
      <c r="R73" s="720">
        <v>454</v>
      </c>
      <c r="S73" s="720">
        <f t="shared" si="17"/>
        <v>1432</v>
      </c>
      <c r="T73" s="720">
        <v>95</v>
      </c>
      <c r="U73" s="720">
        <v>6</v>
      </c>
      <c r="V73" s="720">
        <f t="shared" si="18"/>
        <v>101</v>
      </c>
      <c r="W73" s="720">
        <v>71</v>
      </c>
      <c r="X73" s="720">
        <v>0</v>
      </c>
      <c r="Y73" s="720">
        <v>30</v>
      </c>
      <c r="Z73" s="720">
        <v>0</v>
      </c>
      <c r="AA73" s="720">
        <f t="shared" si="19"/>
        <v>101</v>
      </c>
      <c r="AB73" s="600" t="s">
        <v>309</v>
      </c>
      <c r="AC73" s="1277"/>
    </row>
    <row r="74" spans="1:32" ht="18.95" customHeight="1">
      <c r="A74" s="1086"/>
      <c r="B74" s="559" t="s">
        <v>280</v>
      </c>
      <c r="C74" s="406">
        <v>6</v>
      </c>
      <c r="D74" s="406">
        <v>5</v>
      </c>
      <c r="E74" s="406">
        <v>211</v>
      </c>
      <c r="F74" s="406">
        <f t="shared" si="14"/>
        <v>222</v>
      </c>
      <c r="G74" s="406">
        <v>7080</v>
      </c>
      <c r="H74" s="406">
        <v>6583</v>
      </c>
      <c r="I74" s="406">
        <f t="shared" si="15"/>
        <v>13663</v>
      </c>
      <c r="J74" s="406">
        <v>42630</v>
      </c>
      <c r="K74" s="406">
        <v>37351</v>
      </c>
      <c r="L74" s="406">
        <f t="shared" si="16"/>
        <v>79981</v>
      </c>
      <c r="M74" s="586" t="s">
        <v>310</v>
      </c>
      <c r="N74" s="1088"/>
      <c r="O74" s="1278"/>
      <c r="P74" s="696" t="s">
        <v>280</v>
      </c>
      <c r="Q74" s="720">
        <v>1797</v>
      </c>
      <c r="R74" s="720">
        <v>2057</v>
      </c>
      <c r="S74" s="720">
        <f t="shared" si="17"/>
        <v>3854</v>
      </c>
      <c r="T74" s="720">
        <v>205</v>
      </c>
      <c r="U74" s="720">
        <v>17</v>
      </c>
      <c r="V74" s="720">
        <f t="shared" si="18"/>
        <v>222</v>
      </c>
      <c r="W74" s="720">
        <v>172</v>
      </c>
      <c r="X74" s="720">
        <v>1</v>
      </c>
      <c r="Y74" s="720">
        <v>49</v>
      </c>
      <c r="Z74" s="720">
        <v>0</v>
      </c>
      <c r="AA74" s="720">
        <f t="shared" si="19"/>
        <v>222</v>
      </c>
      <c r="AB74" s="600" t="s">
        <v>310</v>
      </c>
      <c r="AC74" s="1277"/>
    </row>
    <row r="75" spans="1:32" ht="18.95" customHeight="1">
      <c r="A75" s="1086"/>
      <c r="B75" s="559" t="s">
        <v>281</v>
      </c>
      <c r="C75" s="406">
        <v>21</v>
      </c>
      <c r="D75" s="406">
        <v>20</v>
      </c>
      <c r="E75" s="406">
        <v>74</v>
      </c>
      <c r="F75" s="406">
        <f t="shared" si="14"/>
        <v>115</v>
      </c>
      <c r="G75" s="406">
        <v>6000</v>
      </c>
      <c r="H75" s="406">
        <v>5588</v>
      </c>
      <c r="I75" s="406">
        <f t="shared" si="15"/>
        <v>11588</v>
      </c>
      <c r="J75" s="406">
        <v>36227</v>
      </c>
      <c r="K75" s="406">
        <v>31829</v>
      </c>
      <c r="L75" s="406">
        <f t="shared" si="16"/>
        <v>68056</v>
      </c>
      <c r="M75" s="586" t="s">
        <v>311</v>
      </c>
      <c r="N75" s="1088"/>
      <c r="O75" s="1278"/>
      <c r="P75" s="696" t="s">
        <v>281</v>
      </c>
      <c r="Q75" s="720">
        <v>1233</v>
      </c>
      <c r="R75" s="720">
        <v>1112</v>
      </c>
      <c r="S75" s="720">
        <f t="shared" si="17"/>
        <v>2345</v>
      </c>
      <c r="T75" s="720">
        <v>98</v>
      </c>
      <c r="U75" s="720">
        <v>17</v>
      </c>
      <c r="V75" s="720">
        <f t="shared" si="18"/>
        <v>115</v>
      </c>
      <c r="W75" s="720">
        <v>62</v>
      </c>
      <c r="X75" s="720">
        <v>3</v>
      </c>
      <c r="Y75" s="720">
        <v>50</v>
      </c>
      <c r="Z75" s="720">
        <v>0</v>
      </c>
      <c r="AA75" s="720">
        <f t="shared" si="19"/>
        <v>115</v>
      </c>
      <c r="AB75" s="600" t="s">
        <v>311</v>
      </c>
      <c r="AC75" s="1277"/>
    </row>
    <row r="76" spans="1:32" ht="18.95" customHeight="1">
      <c r="A76" s="1089" t="s">
        <v>63</v>
      </c>
      <c r="B76" s="1089"/>
      <c r="C76" s="406">
        <v>196</v>
      </c>
      <c r="D76" s="406">
        <v>185</v>
      </c>
      <c r="E76" s="406">
        <v>303</v>
      </c>
      <c r="F76" s="406">
        <f t="shared" si="14"/>
        <v>684</v>
      </c>
      <c r="G76" s="406">
        <v>20354</v>
      </c>
      <c r="H76" s="406">
        <v>18646</v>
      </c>
      <c r="I76" s="406">
        <f t="shared" si="15"/>
        <v>39000</v>
      </c>
      <c r="J76" s="406">
        <v>103501</v>
      </c>
      <c r="K76" s="406">
        <v>91795</v>
      </c>
      <c r="L76" s="406">
        <f t="shared" si="16"/>
        <v>195296</v>
      </c>
      <c r="M76" s="1056" t="s">
        <v>297</v>
      </c>
      <c r="N76" s="1056"/>
      <c r="O76" s="1279" t="s">
        <v>63</v>
      </c>
      <c r="P76" s="1279"/>
      <c r="Q76" s="720">
        <v>5077</v>
      </c>
      <c r="R76" s="720">
        <v>3455</v>
      </c>
      <c r="S76" s="720">
        <f t="shared" si="17"/>
        <v>8532</v>
      </c>
      <c r="T76" s="720">
        <v>515</v>
      </c>
      <c r="U76" s="720">
        <v>169</v>
      </c>
      <c r="V76" s="720">
        <f t="shared" si="18"/>
        <v>684</v>
      </c>
      <c r="W76" s="720">
        <v>355</v>
      </c>
      <c r="X76" s="720">
        <v>40</v>
      </c>
      <c r="Y76" s="720">
        <v>288</v>
      </c>
      <c r="Z76" s="720">
        <v>1</v>
      </c>
      <c r="AA76" s="720">
        <f t="shared" si="19"/>
        <v>684</v>
      </c>
      <c r="AB76" s="1272" t="s">
        <v>297</v>
      </c>
      <c r="AC76" s="1272"/>
    </row>
    <row r="77" spans="1:32" ht="18.95" customHeight="1">
      <c r="A77" s="1081" t="s">
        <v>64</v>
      </c>
      <c r="B77" s="1081"/>
      <c r="C77" s="406">
        <v>132</v>
      </c>
      <c r="D77" s="406">
        <v>130</v>
      </c>
      <c r="E77" s="406">
        <v>330</v>
      </c>
      <c r="F77" s="406">
        <f t="shared" si="14"/>
        <v>592</v>
      </c>
      <c r="G77" s="406">
        <v>21538</v>
      </c>
      <c r="H77" s="406">
        <v>17562</v>
      </c>
      <c r="I77" s="406">
        <f t="shared" si="15"/>
        <v>39100</v>
      </c>
      <c r="J77" s="406">
        <v>119680</v>
      </c>
      <c r="K77" s="406">
        <v>101249</v>
      </c>
      <c r="L77" s="406">
        <f t="shared" si="16"/>
        <v>220929</v>
      </c>
      <c r="M77" s="1056" t="s">
        <v>186</v>
      </c>
      <c r="N77" s="1056"/>
      <c r="O77" s="1256" t="s">
        <v>64</v>
      </c>
      <c r="P77" s="1256"/>
      <c r="Q77" s="720">
        <v>4729</v>
      </c>
      <c r="R77" s="720">
        <v>4722</v>
      </c>
      <c r="S77" s="720">
        <f t="shared" si="17"/>
        <v>9451</v>
      </c>
      <c r="T77" s="720">
        <v>454</v>
      </c>
      <c r="U77" s="720">
        <v>138</v>
      </c>
      <c r="V77" s="720">
        <f t="shared" si="18"/>
        <v>592</v>
      </c>
      <c r="W77" s="720">
        <v>195</v>
      </c>
      <c r="X77" s="720">
        <v>9</v>
      </c>
      <c r="Y77" s="720">
        <v>388</v>
      </c>
      <c r="Z77" s="720">
        <v>0</v>
      </c>
      <c r="AA77" s="720">
        <f t="shared" si="19"/>
        <v>592</v>
      </c>
      <c r="AB77" s="1272" t="s">
        <v>186</v>
      </c>
      <c r="AC77" s="1272"/>
    </row>
    <row r="78" spans="1:32" ht="18.95" customHeight="1">
      <c r="A78" s="1081" t="s">
        <v>65</v>
      </c>
      <c r="B78" s="1081"/>
      <c r="C78" s="406">
        <v>96</v>
      </c>
      <c r="D78" s="406">
        <v>92</v>
      </c>
      <c r="E78" s="406">
        <v>58</v>
      </c>
      <c r="F78" s="406">
        <f t="shared" si="14"/>
        <v>246</v>
      </c>
      <c r="G78" s="406">
        <v>7689</v>
      </c>
      <c r="H78" s="406">
        <v>7573</v>
      </c>
      <c r="I78" s="406">
        <f t="shared" si="15"/>
        <v>15262</v>
      </c>
      <c r="J78" s="406">
        <v>50988</v>
      </c>
      <c r="K78" s="406">
        <v>45933</v>
      </c>
      <c r="L78" s="406">
        <f t="shared" si="16"/>
        <v>96921</v>
      </c>
      <c r="M78" s="1056" t="s">
        <v>187</v>
      </c>
      <c r="N78" s="1056"/>
      <c r="O78" s="1256" t="s">
        <v>65</v>
      </c>
      <c r="P78" s="1256"/>
      <c r="Q78" s="720">
        <v>2353</v>
      </c>
      <c r="R78" s="720">
        <v>2365</v>
      </c>
      <c r="S78" s="720">
        <f t="shared" si="17"/>
        <v>4718</v>
      </c>
      <c r="T78" s="720">
        <v>150</v>
      </c>
      <c r="U78" s="720">
        <v>96</v>
      </c>
      <c r="V78" s="720">
        <f t="shared" si="18"/>
        <v>246</v>
      </c>
      <c r="W78" s="720">
        <v>52</v>
      </c>
      <c r="X78" s="720">
        <v>13</v>
      </c>
      <c r="Y78" s="720">
        <v>181</v>
      </c>
      <c r="Z78" s="720">
        <v>0</v>
      </c>
      <c r="AA78" s="720">
        <f t="shared" si="19"/>
        <v>246</v>
      </c>
      <c r="AB78" s="1272" t="s">
        <v>187</v>
      </c>
      <c r="AC78" s="1272"/>
    </row>
    <row r="79" spans="1:32" ht="18.95" customHeight="1">
      <c r="A79" s="1081" t="s">
        <v>66</v>
      </c>
      <c r="B79" s="1081"/>
      <c r="C79" s="200">
        <v>60</v>
      </c>
      <c r="D79" s="406">
        <v>56</v>
      </c>
      <c r="E79" s="406">
        <v>132</v>
      </c>
      <c r="F79" s="406">
        <f t="shared" si="14"/>
        <v>248</v>
      </c>
      <c r="G79" s="406">
        <v>7263</v>
      </c>
      <c r="H79" s="406">
        <v>6824</v>
      </c>
      <c r="I79" s="406">
        <f t="shared" si="15"/>
        <v>14087</v>
      </c>
      <c r="J79" s="406">
        <v>46314</v>
      </c>
      <c r="K79" s="406">
        <v>39232</v>
      </c>
      <c r="L79" s="406">
        <f t="shared" si="16"/>
        <v>85546</v>
      </c>
      <c r="M79" s="1056" t="s">
        <v>303</v>
      </c>
      <c r="N79" s="1056"/>
      <c r="O79" s="1256" t="s">
        <v>66</v>
      </c>
      <c r="P79" s="1256"/>
      <c r="Q79" s="720">
        <v>2472</v>
      </c>
      <c r="R79" s="720">
        <v>1617</v>
      </c>
      <c r="S79" s="720">
        <f t="shared" si="17"/>
        <v>4089</v>
      </c>
      <c r="T79" s="720">
        <v>199</v>
      </c>
      <c r="U79" s="720">
        <v>49</v>
      </c>
      <c r="V79" s="720">
        <f t="shared" si="18"/>
        <v>248</v>
      </c>
      <c r="W79" s="720">
        <v>199</v>
      </c>
      <c r="X79" s="720">
        <v>49</v>
      </c>
      <c r="Y79" s="720">
        <v>0</v>
      </c>
      <c r="Z79" s="720">
        <v>0</v>
      </c>
      <c r="AA79" s="720">
        <f t="shared" si="19"/>
        <v>248</v>
      </c>
      <c r="AB79" s="1272" t="s">
        <v>303</v>
      </c>
      <c r="AC79" s="1272"/>
    </row>
    <row r="80" spans="1:32" ht="18.95" customHeight="1">
      <c r="A80" s="1081" t="s">
        <v>134</v>
      </c>
      <c r="B80" s="1081"/>
      <c r="C80" s="406">
        <v>29</v>
      </c>
      <c r="D80" s="406">
        <v>25</v>
      </c>
      <c r="E80" s="406">
        <v>357</v>
      </c>
      <c r="F80" s="406">
        <f t="shared" si="14"/>
        <v>411</v>
      </c>
      <c r="G80" s="406">
        <v>9458</v>
      </c>
      <c r="H80" s="406">
        <v>8297</v>
      </c>
      <c r="I80" s="406">
        <f t="shared" si="15"/>
        <v>17755</v>
      </c>
      <c r="J80" s="406">
        <v>56135</v>
      </c>
      <c r="K80" s="406">
        <v>46465</v>
      </c>
      <c r="L80" s="406">
        <f t="shared" si="16"/>
        <v>102600</v>
      </c>
      <c r="M80" s="1056" t="s">
        <v>304</v>
      </c>
      <c r="N80" s="1056"/>
      <c r="O80" s="1256" t="s">
        <v>134</v>
      </c>
      <c r="P80" s="1256"/>
      <c r="Q80" s="720">
        <v>3384</v>
      </c>
      <c r="R80" s="720">
        <v>1846</v>
      </c>
      <c r="S80" s="720">
        <f t="shared" si="17"/>
        <v>5230</v>
      </c>
      <c r="T80" s="720">
        <v>368</v>
      </c>
      <c r="U80" s="720">
        <v>43</v>
      </c>
      <c r="V80" s="720">
        <f t="shared" si="18"/>
        <v>411</v>
      </c>
      <c r="W80" s="720">
        <v>287</v>
      </c>
      <c r="X80" s="720">
        <v>1</v>
      </c>
      <c r="Y80" s="720">
        <v>123</v>
      </c>
      <c r="Z80" s="720">
        <v>0</v>
      </c>
      <c r="AA80" s="720">
        <f t="shared" si="19"/>
        <v>411</v>
      </c>
      <c r="AB80" s="1272" t="s">
        <v>304</v>
      </c>
      <c r="AC80" s="1272"/>
    </row>
    <row r="81" spans="1:29" ht="18.95" customHeight="1">
      <c r="A81" s="1081" t="s">
        <v>68</v>
      </c>
      <c r="B81" s="1081"/>
      <c r="C81" s="406">
        <v>23</v>
      </c>
      <c r="D81" s="406">
        <v>21</v>
      </c>
      <c r="E81" s="406">
        <v>291</v>
      </c>
      <c r="F81" s="406">
        <f t="shared" si="14"/>
        <v>335</v>
      </c>
      <c r="G81" s="406">
        <v>9068</v>
      </c>
      <c r="H81" s="406">
        <v>8114</v>
      </c>
      <c r="I81" s="406">
        <f t="shared" si="15"/>
        <v>17182</v>
      </c>
      <c r="J81" s="406">
        <v>56456</v>
      </c>
      <c r="K81" s="406">
        <v>46290</v>
      </c>
      <c r="L81" s="406">
        <f t="shared" si="16"/>
        <v>102746</v>
      </c>
      <c r="M81" s="1056" t="s">
        <v>305</v>
      </c>
      <c r="N81" s="1056"/>
      <c r="O81" s="1256" t="s">
        <v>68</v>
      </c>
      <c r="P81" s="1256"/>
      <c r="Q81" s="720">
        <v>2309</v>
      </c>
      <c r="R81" s="720">
        <v>1949</v>
      </c>
      <c r="S81" s="720">
        <f t="shared" si="17"/>
        <v>4258</v>
      </c>
      <c r="T81" s="720">
        <v>292</v>
      </c>
      <c r="U81" s="720">
        <v>43</v>
      </c>
      <c r="V81" s="720">
        <f t="shared" si="18"/>
        <v>335</v>
      </c>
      <c r="W81" s="720">
        <v>247</v>
      </c>
      <c r="X81" s="720">
        <v>2</v>
      </c>
      <c r="Y81" s="720">
        <v>86</v>
      </c>
      <c r="Z81" s="720">
        <v>0</v>
      </c>
      <c r="AA81" s="720">
        <f t="shared" si="19"/>
        <v>335</v>
      </c>
      <c r="AB81" s="1272" t="s">
        <v>305</v>
      </c>
      <c r="AC81" s="1272"/>
    </row>
    <row r="82" spans="1:29" ht="18.75" customHeight="1">
      <c r="A82" s="1081" t="s">
        <v>69</v>
      </c>
      <c r="B82" s="1081"/>
      <c r="C82" s="406">
        <v>32</v>
      </c>
      <c r="D82" s="406">
        <v>38</v>
      </c>
      <c r="E82" s="406">
        <v>464</v>
      </c>
      <c r="F82" s="406">
        <f t="shared" si="14"/>
        <v>534</v>
      </c>
      <c r="G82" s="406">
        <v>11613</v>
      </c>
      <c r="H82" s="406">
        <v>11187</v>
      </c>
      <c r="I82" s="406">
        <f t="shared" si="15"/>
        <v>22800</v>
      </c>
      <c r="J82" s="406">
        <v>68758</v>
      </c>
      <c r="K82" s="406">
        <v>57837</v>
      </c>
      <c r="L82" s="406">
        <f t="shared" si="16"/>
        <v>126595</v>
      </c>
      <c r="M82" s="1056" t="s">
        <v>191</v>
      </c>
      <c r="N82" s="1056"/>
      <c r="O82" s="1256" t="s">
        <v>69</v>
      </c>
      <c r="P82" s="1256"/>
      <c r="Q82" s="720">
        <v>4047</v>
      </c>
      <c r="R82" s="720">
        <v>2564</v>
      </c>
      <c r="S82" s="720">
        <f t="shared" si="17"/>
        <v>6611</v>
      </c>
      <c r="T82" s="720">
        <v>475</v>
      </c>
      <c r="U82" s="720">
        <v>59</v>
      </c>
      <c r="V82" s="720">
        <f t="shared" si="18"/>
        <v>534</v>
      </c>
      <c r="W82" s="720">
        <v>394</v>
      </c>
      <c r="X82" s="720">
        <v>3</v>
      </c>
      <c r="Y82" s="720">
        <v>137</v>
      </c>
      <c r="Z82" s="720">
        <v>0</v>
      </c>
      <c r="AA82" s="720">
        <f t="shared" si="19"/>
        <v>534</v>
      </c>
      <c r="AB82" s="1272" t="s">
        <v>191</v>
      </c>
      <c r="AC82" s="1272"/>
    </row>
    <row r="83" spans="1:29" ht="18.95" customHeight="1">
      <c r="A83" s="1081" t="s">
        <v>70</v>
      </c>
      <c r="B83" s="1081"/>
      <c r="C83" s="406">
        <v>103</v>
      </c>
      <c r="D83" s="406">
        <v>94</v>
      </c>
      <c r="E83" s="406">
        <v>589</v>
      </c>
      <c r="F83" s="406">
        <f t="shared" si="14"/>
        <v>786</v>
      </c>
      <c r="G83" s="406">
        <v>15669</v>
      </c>
      <c r="H83" s="406">
        <v>14452</v>
      </c>
      <c r="I83" s="406">
        <f t="shared" si="15"/>
        <v>30121</v>
      </c>
      <c r="J83" s="406">
        <v>96997</v>
      </c>
      <c r="K83" s="406">
        <v>78256</v>
      </c>
      <c r="L83" s="406">
        <f t="shared" si="16"/>
        <v>175253</v>
      </c>
      <c r="M83" s="1056" t="s">
        <v>192</v>
      </c>
      <c r="N83" s="1056"/>
      <c r="O83" s="1256" t="s">
        <v>70</v>
      </c>
      <c r="P83" s="1256"/>
      <c r="Q83" s="720">
        <v>6330</v>
      </c>
      <c r="R83" s="720">
        <v>2850</v>
      </c>
      <c r="S83" s="720">
        <f t="shared" si="17"/>
        <v>9180</v>
      </c>
      <c r="T83" s="720">
        <v>671</v>
      </c>
      <c r="U83" s="720">
        <v>115</v>
      </c>
      <c r="V83" s="720">
        <f t="shared" si="18"/>
        <v>786</v>
      </c>
      <c r="W83" s="720">
        <v>443</v>
      </c>
      <c r="X83" s="720">
        <v>25</v>
      </c>
      <c r="Y83" s="720">
        <v>318</v>
      </c>
      <c r="Z83" s="720">
        <v>0</v>
      </c>
      <c r="AA83" s="720">
        <f t="shared" si="19"/>
        <v>786</v>
      </c>
      <c r="AB83" s="1272" t="s">
        <v>192</v>
      </c>
      <c r="AC83" s="1272"/>
    </row>
    <row r="84" spans="1:29" ht="18.95" customHeight="1">
      <c r="A84" s="1081" t="s">
        <v>71</v>
      </c>
      <c r="B84" s="1081"/>
      <c r="C84" s="406">
        <v>6</v>
      </c>
      <c r="D84" s="406">
        <v>7</v>
      </c>
      <c r="E84" s="406">
        <v>291</v>
      </c>
      <c r="F84" s="406">
        <f t="shared" si="14"/>
        <v>304</v>
      </c>
      <c r="G84" s="406">
        <v>11977</v>
      </c>
      <c r="H84" s="406">
        <v>9844</v>
      </c>
      <c r="I84" s="406">
        <f t="shared" si="15"/>
        <v>21821</v>
      </c>
      <c r="J84" s="406">
        <v>41066</v>
      </c>
      <c r="K84" s="406">
        <v>31488</v>
      </c>
      <c r="L84" s="406">
        <f t="shared" si="16"/>
        <v>72554</v>
      </c>
      <c r="M84" s="1056" t="s">
        <v>193</v>
      </c>
      <c r="N84" s="1056"/>
      <c r="O84" s="1256" t="s">
        <v>71</v>
      </c>
      <c r="P84" s="1256"/>
      <c r="Q84" s="720">
        <v>1314</v>
      </c>
      <c r="R84" s="720">
        <v>2685</v>
      </c>
      <c r="S84" s="720">
        <f t="shared" si="17"/>
        <v>3999</v>
      </c>
      <c r="T84" s="720">
        <v>299</v>
      </c>
      <c r="U84" s="720">
        <v>5</v>
      </c>
      <c r="V84" s="720">
        <f t="shared" si="18"/>
        <v>304</v>
      </c>
      <c r="W84" s="720">
        <v>294</v>
      </c>
      <c r="X84" s="720">
        <v>1</v>
      </c>
      <c r="Y84" s="720">
        <v>9</v>
      </c>
      <c r="Z84" s="720">
        <v>0</v>
      </c>
      <c r="AA84" s="720">
        <f t="shared" si="19"/>
        <v>304</v>
      </c>
      <c r="AB84" s="1272" t="s">
        <v>193</v>
      </c>
      <c r="AC84" s="1272"/>
    </row>
    <row r="85" spans="1:29" ht="18.95" customHeight="1" thickBot="1">
      <c r="A85" s="1083" t="s">
        <v>72</v>
      </c>
      <c r="B85" s="1083"/>
      <c r="C85" s="414">
        <v>96</v>
      </c>
      <c r="D85" s="414">
        <v>85</v>
      </c>
      <c r="E85" s="414">
        <v>159</v>
      </c>
      <c r="F85" s="414">
        <f t="shared" si="14"/>
        <v>340</v>
      </c>
      <c r="G85" s="414">
        <v>12277</v>
      </c>
      <c r="H85" s="414">
        <v>12873</v>
      </c>
      <c r="I85" s="414">
        <f t="shared" si="15"/>
        <v>25150</v>
      </c>
      <c r="J85" s="414">
        <v>74356</v>
      </c>
      <c r="K85" s="414">
        <v>71326</v>
      </c>
      <c r="L85" s="414">
        <f>SUM(J85:K85)</f>
        <v>145682</v>
      </c>
      <c r="M85" s="1193" t="s">
        <v>361</v>
      </c>
      <c r="N85" s="1193"/>
      <c r="O85" s="1274" t="s">
        <v>72</v>
      </c>
      <c r="P85" s="1274"/>
      <c r="Q85" s="719">
        <v>2228</v>
      </c>
      <c r="R85" s="719">
        <v>2041</v>
      </c>
      <c r="S85" s="719">
        <f t="shared" si="17"/>
        <v>4269</v>
      </c>
      <c r="T85" s="719">
        <v>237</v>
      </c>
      <c r="U85" s="719">
        <v>103</v>
      </c>
      <c r="V85" s="719">
        <f t="shared" si="18"/>
        <v>340</v>
      </c>
      <c r="W85" s="719">
        <v>118</v>
      </c>
      <c r="X85" s="719">
        <v>7</v>
      </c>
      <c r="Y85" s="719">
        <v>215</v>
      </c>
      <c r="Z85" s="719">
        <v>0</v>
      </c>
      <c r="AA85" s="719">
        <f t="shared" si="19"/>
        <v>340</v>
      </c>
      <c r="AB85" s="1273" t="s">
        <v>361</v>
      </c>
      <c r="AC85" s="1273"/>
    </row>
    <row r="86" spans="1:29" ht="18.95" customHeight="1" thickBot="1">
      <c r="A86" s="1076" t="s">
        <v>32</v>
      </c>
      <c r="B86" s="1076"/>
      <c r="C86" s="466">
        <f>SUM(C66:C85)</f>
        <v>1239</v>
      </c>
      <c r="D86" s="466">
        <f t="shared" ref="D86:AA86" si="20">SUM(D66:D85)</f>
        <v>1155</v>
      </c>
      <c r="E86" s="466">
        <f t="shared" si="20"/>
        <v>5488</v>
      </c>
      <c r="F86" s="466">
        <f t="shared" si="20"/>
        <v>7882</v>
      </c>
      <c r="G86" s="466">
        <f t="shared" si="20"/>
        <v>220657</v>
      </c>
      <c r="H86" s="466">
        <f t="shared" si="20"/>
        <v>201632</v>
      </c>
      <c r="I86" s="466">
        <f t="shared" si="20"/>
        <v>422289</v>
      </c>
      <c r="J86" s="466">
        <f t="shared" si="20"/>
        <v>1207925</v>
      </c>
      <c r="K86" s="466">
        <f t="shared" si="20"/>
        <v>1029816</v>
      </c>
      <c r="L86" s="466">
        <f t="shared" si="20"/>
        <v>2237741</v>
      </c>
      <c r="M86" s="576" t="s">
        <v>175</v>
      </c>
      <c r="N86" s="685"/>
      <c r="O86" s="1275" t="s">
        <v>32</v>
      </c>
      <c r="P86" s="1275"/>
      <c r="Q86" s="721">
        <f t="shared" si="20"/>
        <v>54176</v>
      </c>
      <c r="R86" s="721">
        <f t="shared" si="20"/>
        <v>41215</v>
      </c>
      <c r="S86" s="721">
        <f t="shared" si="20"/>
        <v>95391</v>
      </c>
      <c r="T86" s="721">
        <f t="shared" si="20"/>
        <v>6593</v>
      </c>
      <c r="U86" s="721">
        <f t="shared" si="20"/>
        <v>1289</v>
      </c>
      <c r="V86" s="721">
        <f t="shared" si="20"/>
        <v>7882</v>
      </c>
      <c r="W86" s="721">
        <f t="shared" si="20"/>
        <v>4872</v>
      </c>
      <c r="X86" s="721">
        <f t="shared" si="20"/>
        <v>288</v>
      </c>
      <c r="Y86" s="721">
        <f t="shared" si="20"/>
        <v>2720</v>
      </c>
      <c r="Z86" s="721">
        <f t="shared" si="20"/>
        <v>2</v>
      </c>
      <c r="AA86" s="721">
        <f t="shared" si="20"/>
        <v>7882</v>
      </c>
      <c r="AB86" s="722" t="s">
        <v>175</v>
      </c>
      <c r="AC86" s="723"/>
    </row>
    <row r="87" spans="1:29" ht="16.5" thickTop="1">
      <c r="C87" s="464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724"/>
      <c r="P87" s="724"/>
      <c r="Q87" s="724"/>
      <c r="R87" s="724"/>
      <c r="S87" s="724"/>
      <c r="T87" s="724"/>
      <c r="U87" s="724"/>
      <c r="V87" s="724"/>
      <c r="W87" s="724"/>
      <c r="X87" s="724"/>
      <c r="Y87" s="724"/>
      <c r="Z87" s="724"/>
      <c r="AA87" s="724"/>
      <c r="AB87" s="725"/>
      <c r="AC87" s="725"/>
    </row>
    <row r="88" spans="1:29"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724"/>
      <c r="P88" s="724"/>
      <c r="Q88" s="724"/>
      <c r="R88" s="724"/>
      <c r="S88" s="724"/>
      <c r="T88" s="724"/>
      <c r="U88" s="724"/>
      <c r="V88" s="724"/>
      <c r="W88" s="724"/>
      <c r="X88" s="724"/>
      <c r="Y88" s="724"/>
      <c r="Z88" s="724"/>
      <c r="AA88" s="724"/>
      <c r="AB88" s="725"/>
      <c r="AC88" s="725"/>
    </row>
    <row r="89" spans="1:29">
      <c r="C89" s="464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724"/>
      <c r="P89" s="724"/>
      <c r="Q89" s="724"/>
      <c r="R89" s="724"/>
      <c r="S89" s="724"/>
      <c r="T89" s="724"/>
      <c r="U89" s="724"/>
      <c r="V89" s="724"/>
      <c r="W89" s="724"/>
      <c r="X89" s="724"/>
      <c r="Y89" s="724"/>
      <c r="Z89" s="724"/>
      <c r="AA89" s="724"/>
    </row>
    <row r="90" spans="1:29"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724"/>
      <c r="P90" s="724"/>
      <c r="Q90" s="724"/>
      <c r="R90" s="724"/>
      <c r="S90" s="724"/>
      <c r="T90" s="724"/>
      <c r="U90" s="724"/>
      <c r="V90" s="724"/>
      <c r="W90" s="724"/>
      <c r="X90" s="724"/>
      <c r="Y90" s="724"/>
      <c r="Z90" s="724"/>
      <c r="AA90" s="724"/>
    </row>
    <row r="91" spans="1:29"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724"/>
      <c r="P91" s="724"/>
      <c r="Q91" s="724"/>
      <c r="R91" s="724"/>
      <c r="S91" s="724"/>
      <c r="T91" s="724"/>
      <c r="U91" s="724"/>
      <c r="V91" s="724"/>
      <c r="W91" s="724"/>
      <c r="X91" s="724"/>
      <c r="Y91" s="724"/>
      <c r="Z91" s="724"/>
      <c r="AA91" s="724"/>
    </row>
    <row r="92" spans="1:29" ht="21.75" hidden="1" customHeight="1">
      <c r="C92" s="247">
        <f t="shared" ref="C92:AA92" si="21">SUM(C57,C86)</f>
        <v>4358</v>
      </c>
      <c r="D92" s="247">
        <f t="shared" si="21"/>
        <v>3790</v>
      </c>
      <c r="E92" s="247">
        <f t="shared" si="21"/>
        <v>7689</v>
      </c>
      <c r="F92" s="247">
        <f t="shared" si="21"/>
        <v>15837</v>
      </c>
      <c r="G92" s="247">
        <f t="shared" si="21"/>
        <v>566740</v>
      </c>
      <c r="H92" s="247">
        <f t="shared" si="21"/>
        <v>548255</v>
      </c>
      <c r="I92" s="247">
        <f t="shared" si="21"/>
        <v>1114995</v>
      </c>
      <c r="J92" s="247">
        <f t="shared" si="21"/>
        <v>3263804</v>
      </c>
      <c r="K92" s="247">
        <f t="shared" si="21"/>
        <v>2967305</v>
      </c>
      <c r="L92" s="247">
        <f t="shared" si="21"/>
        <v>6231109</v>
      </c>
      <c r="Q92" s="726">
        <f t="shared" si="21"/>
        <v>92838</v>
      </c>
      <c r="R92" s="726">
        <f t="shared" si="21"/>
        <v>178283</v>
      </c>
      <c r="S92" s="726">
        <f t="shared" si="21"/>
        <v>271121</v>
      </c>
      <c r="T92" s="726">
        <f t="shared" si="21"/>
        <v>11250</v>
      </c>
      <c r="U92" s="726">
        <f t="shared" si="21"/>
        <v>4587</v>
      </c>
      <c r="V92" s="726">
        <f t="shared" si="21"/>
        <v>15837</v>
      </c>
      <c r="W92" s="726">
        <f t="shared" si="21"/>
        <v>6686</v>
      </c>
      <c r="X92" s="726">
        <f t="shared" si="21"/>
        <v>1091</v>
      </c>
      <c r="Y92" s="726">
        <f t="shared" si="21"/>
        <v>8039</v>
      </c>
      <c r="Z92" s="726">
        <f t="shared" si="21"/>
        <v>21</v>
      </c>
      <c r="AA92" s="726">
        <f t="shared" si="21"/>
        <v>15837</v>
      </c>
    </row>
  </sheetData>
  <mergeCells count="245">
    <mergeCell ref="O23:P23"/>
    <mergeCell ref="O24:P24"/>
    <mergeCell ref="A30:N30"/>
    <mergeCell ref="A31:N31"/>
    <mergeCell ref="O61:P61"/>
    <mergeCell ref="O62:P65"/>
    <mergeCell ref="O66:P66"/>
    <mergeCell ref="O67:P67"/>
    <mergeCell ref="O68:P68"/>
    <mergeCell ref="M32:N32"/>
    <mergeCell ref="M61:N61"/>
    <mergeCell ref="M62:N65"/>
    <mergeCell ref="M66:N66"/>
    <mergeCell ref="M67:N67"/>
    <mergeCell ref="M68:N68"/>
    <mergeCell ref="A59:N59"/>
    <mergeCell ref="A60:N60"/>
    <mergeCell ref="A67:B67"/>
    <mergeCell ref="A61:B61"/>
    <mergeCell ref="A55:B55"/>
    <mergeCell ref="A49:B49"/>
    <mergeCell ref="A38:B38"/>
    <mergeCell ref="A32:B32"/>
    <mergeCell ref="C33:F33"/>
    <mergeCell ref="M11:N11"/>
    <mergeCell ref="N12:N17"/>
    <mergeCell ref="M18:N18"/>
    <mergeCell ref="M19:N19"/>
    <mergeCell ref="M20:N20"/>
    <mergeCell ref="M21:N21"/>
    <mergeCell ref="O8:P8"/>
    <mergeCell ref="O12:O17"/>
    <mergeCell ref="O18:P18"/>
    <mergeCell ref="O19:P19"/>
    <mergeCell ref="O20:P20"/>
    <mergeCell ref="O21:P21"/>
    <mergeCell ref="A78:B78"/>
    <mergeCell ref="AB78:AC78"/>
    <mergeCell ref="A79:B79"/>
    <mergeCell ref="AB79:AC79"/>
    <mergeCell ref="A80:B80"/>
    <mergeCell ref="AB80:AC80"/>
    <mergeCell ref="A70:A75"/>
    <mergeCell ref="AC70:AC75"/>
    <mergeCell ref="A76:B76"/>
    <mergeCell ref="AB76:AC76"/>
    <mergeCell ref="A77:B77"/>
    <mergeCell ref="AB77:AC77"/>
    <mergeCell ref="O70:O75"/>
    <mergeCell ref="O76:P76"/>
    <mergeCell ref="O77:P77"/>
    <mergeCell ref="O78:P78"/>
    <mergeCell ref="O79:P79"/>
    <mergeCell ref="O80:P80"/>
    <mergeCell ref="N70:N75"/>
    <mergeCell ref="M76:N76"/>
    <mergeCell ref="M77:N77"/>
    <mergeCell ref="M78:N78"/>
    <mergeCell ref="M79:N79"/>
    <mergeCell ref="M80:N80"/>
    <mergeCell ref="A84:B84"/>
    <mergeCell ref="AB84:AC84"/>
    <mergeCell ref="A85:B85"/>
    <mergeCell ref="AB85:AC85"/>
    <mergeCell ref="A86:B86"/>
    <mergeCell ref="A81:B81"/>
    <mergeCell ref="AB81:AC81"/>
    <mergeCell ref="A82:B82"/>
    <mergeCell ref="AB82:AC82"/>
    <mergeCell ref="A83:B83"/>
    <mergeCell ref="AB83:AC83"/>
    <mergeCell ref="O81:P81"/>
    <mergeCell ref="O82:P82"/>
    <mergeCell ref="O83:P83"/>
    <mergeCell ref="O84:P84"/>
    <mergeCell ref="O85:P85"/>
    <mergeCell ref="O86:P86"/>
    <mergeCell ref="M81:N81"/>
    <mergeCell ref="M82:N82"/>
    <mergeCell ref="M83:N83"/>
    <mergeCell ref="M84:N84"/>
    <mergeCell ref="M85:N85"/>
    <mergeCell ref="AB67:AC67"/>
    <mergeCell ref="A68:B68"/>
    <mergeCell ref="AB68:AC68"/>
    <mergeCell ref="A69:B69"/>
    <mergeCell ref="AB69:AC69"/>
    <mergeCell ref="AB62:AC65"/>
    <mergeCell ref="C63:F63"/>
    <mergeCell ref="G63:I63"/>
    <mergeCell ref="J63:L63"/>
    <mergeCell ref="Q63:S63"/>
    <mergeCell ref="T63:V63"/>
    <mergeCell ref="W63:AA63"/>
    <mergeCell ref="O69:P69"/>
    <mergeCell ref="M69:N69"/>
    <mergeCell ref="AA61:AC61"/>
    <mergeCell ref="A62:B65"/>
    <mergeCell ref="C62:F62"/>
    <mergeCell ref="G62:I62"/>
    <mergeCell ref="J62:L62"/>
    <mergeCell ref="Q62:S62"/>
    <mergeCell ref="T62:V62"/>
    <mergeCell ref="W62:AA62"/>
    <mergeCell ref="A66:B66"/>
    <mergeCell ref="AB55:AC55"/>
    <mergeCell ref="A56:B56"/>
    <mergeCell ref="AB56:AC56"/>
    <mergeCell ref="A57:B57"/>
    <mergeCell ref="A52:B52"/>
    <mergeCell ref="AB52:AC52"/>
    <mergeCell ref="A53:B53"/>
    <mergeCell ref="AB53:AC53"/>
    <mergeCell ref="A54:B54"/>
    <mergeCell ref="AB54:AC54"/>
    <mergeCell ref="M52:N52"/>
    <mergeCell ref="M53:N53"/>
    <mergeCell ref="M54:N54"/>
    <mergeCell ref="M55:N55"/>
    <mergeCell ref="M56:N56"/>
    <mergeCell ref="O52:P52"/>
    <mergeCell ref="O53:P53"/>
    <mergeCell ref="O54:P54"/>
    <mergeCell ref="O55:P55"/>
    <mergeCell ref="O56:P56"/>
    <mergeCell ref="O57:P57"/>
    <mergeCell ref="AB49:AC49"/>
    <mergeCell ref="A50:B50"/>
    <mergeCell ref="AB50:AC50"/>
    <mergeCell ref="A51:B51"/>
    <mergeCell ref="AB51:AC51"/>
    <mergeCell ref="A41:A46"/>
    <mergeCell ref="AC41:AC46"/>
    <mergeCell ref="A47:B47"/>
    <mergeCell ref="AB47:AC47"/>
    <mergeCell ref="A48:B48"/>
    <mergeCell ref="AB48:AC48"/>
    <mergeCell ref="N41:N46"/>
    <mergeCell ref="M47:N47"/>
    <mergeCell ref="M48:N48"/>
    <mergeCell ref="M49:N49"/>
    <mergeCell ref="M50:N50"/>
    <mergeCell ref="M51:N51"/>
    <mergeCell ref="O41:O46"/>
    <mergeCell ref="O47:P47"/>
    <mergeCell ref="O48:P48"/>
    <mergeCell ref="O49:P49"/>
    <mergeCell ref="O50:P50"/>
    <mergeCell ref="O51:P51"/>
    <mergeCell ref="AB38:AC38"/>
    <mergeCell ref="A39:B39"/>
    <mergeCell ref="AB39:AC39"/>
    <mergeCell ref="A40:B40"/>
    <mergeCell ref="AB40:AC40"/>
    <mergeCell ref="W33:AA33"/>
    <mergeCell ref="AB33:AC36"/>
    <mergeCell ref="C34:F34"/>
    <mergeCell ref="G34:I34"/>
    <mergeCell ref="J34:L34"/>
    <mergeCell ref="Q34:S34"/>
    <mergeCell ref="T34:V34"/>
    <mergeCell ref="W34:AA34"/>
    <mergeCell ref="M33:N36"/>
    <mergeCell ref="M37:N37"/>
    <mergeCell ref="M38:N38"/>
    <mergeCell ref="M39:N39"/>
    <mergeCell ref="M40:N40"/>
    <mergeCell ref="O33:P36"/>
    <mergeCell ref="O37:P37"/>
    <mergeCell ref="O38:P38"/>
    <mergeCell ref="O39:P39"/>
    <mergeCell ref="O40:P40"/>
    <mergeCell ref="A33:B36"/>
    <mergeCell ref="G33:I33"/>
    <mergeCell ref="J33:L33"/>
    <mergeCell ref="Q33:S33"/>
    <mergeCell ref="T33:V33"/>
    <mergeCell ref="O32:P32"/>
    <mergeCell ref="AB18:AC18"/>
    <mergeCell ref="AB19:AC19"/>
    <mergeCell ref="AB26:AC26"/>
    <mergeCell ref="AB27:AC27"/>
    <mergeCell ref="AB28:AC28"/>
    <mergeCell ref="AB23:AC23"/>
    <mergeCell ref="AB24:AC24"/>
    <mergeCell ref="AB25:AC25"/>
    <mergeCell ref="M22:N22"/>
    <mergeCell ref="M23:N23"/>
    <mergeCell ref="M24:N24"/>
    <mergeCell ref="M25:N25"/>
    <mergeCell ref="M26:N26"/>
    <mergeCell ref="M27:N27"/>
    <mergeCell ref="M28:N28"/>
    <mergeCell ref="O25:P25"/>
    <mergeCell ref="O26:P26"/>
    <mergeCell ref="O27:P27"/>
    <mergeCell ref="O22:P22"/>
    <mergeCell ref="AB22:AC22"/>
    <mergeCell ref="A12:A17"/>
    <mergeCell ref="A3:C3"/>
    <mergeCell ref="AB3:AC3"/>
    <mergeCell ref="A4:B7"/>
    <mergeCell ref="C4:F4"/>
    <mergeCell ref="G4:I4"/>
    <mergeCell ref="J4:L4"/>
    <mergeCell ref="Q4:S4"/>
    <mergeCell ref="T4:V4"/>
    <mergeCell ref="W4:AA4"/>
    <mergeCell ref="AB4:AC7"/>
    <mergeCell ref="C5:F5"/>
    <mergeCell ref="G5:I5"/>
    <mergeCell ref="J5:L5"/>
    <mergeCell ref="Q5:S5"/>
    <mergeCell ref="T5:V5"/>
    <mergeCell ref="W5:AA5"/>
    <mergeCell ref="M3:N3"/>
    <mergeCell ref="M4:N7"/>
    <mergeCell ref="O4:P7"/>
    <mergeCell ref="M8:N8"/>
    <mergeCell ref="M9:N9"/>
    <mergeCell ref="M10:N10"/>
    <mergeCell ref="AC12:AC17"/>
    <mergeCell ref="A18:B18"/>
    <mergeCell ref="A1:N1"/>
    <mergeCell ref="A2:N2"/>
    <mergeCell ref="A8:B8"/>
    <mergeCell ref="AB37:AC37"/>
    <mergeCell ref="A37:B37"/>
    <mergeCell ref="AB66:AC66"/>
    <mergeCell ref="AB8:AC8"/>
    <mergeCell ref="A20:B20"/>
    <mergeCell ref="A21:B21"/>
    <mergeCell ref="A19:B19"/>
    <mergeCell ref="A22:B22"/>
    <mergeCell ref="A23:B23"/>
    <mergeCell ref="A24:B24"/>
    <mergeCell ref="A25:B25"/>
    <mergeCell ref="A26:B26"/>
    <mergeCell ref="A27:B27"/>
    <mergeCell ref="A28:B28"/>
    <mergeCell ref="AB9:AC9"/>
    <mergeCell ref="AB10:AC10"/>
    <mergeCell ref="AB11:AC11"/>
    <mergeCell ref="AB20:AC20"/>
    <mergeCell ref="AB21:AC21"/>
  </mergeCells>
  <printOptions horizontalCentered="1"/>
  <pageMargins left="1" right="1" top="1" bottom="0.75" header="1" footer="0.75"/>
  <pageSetup paperSize="9" scale="80" firstPageNumber="29" fitToWidth="0" fitToHeight="0" orientation="landscape" useFirstPageNumber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rightToLeft="1" view="pageBreakPreview" topLeftCell="A2" zoomScale="90" zoomScaleNormal="100" zoomScaleSheetLayoutView="90" workbookViewId="0">
      <selection activeCell="E14" sqref="E14"/>
    </sheetView>
  </sheetViews>
  <sheetFormatPr defaultRowHeight="15.75"/>
  <cols>
    <col min="1" max="1" width="3.85546875" style="247" customWidth="1"/>
    <col min="2" max="2" width="12.85546875" style="247" customWidth="1"/>
    <col min="3" max="3" width="10.28515625" style="247" customWidth="1"/>
    <col min="4" max="4" width="11.140625" style="247" customWidth="1"/>
    <col min="5" max="5" width="10" style="247" customWidth="1"/>
    <col min="6" max="6" width="9.28515625" style="247" customWidth="1"/>
    <col min="7" max="7" width="8.42578125" style="247" customWidth="1"/>
    <col min="8" max="8" width="8.5703125" style="247" customWidth="1"/>
    <col min="9" max="9" width="10.42578125" style="247" customWidth="1"/>
    <col min="10" max="10" width="12.85546875" style="247" customWidth="1"/>
    <col min="11" max="11" width="14.7109375" style="247" customWidth="1"/>
    <col min="12" max="12" width="11" style="247" customWidth="1"/>
    <col min="13" max="13" width="9.5703125" style="247" customWidth="1"/>
    <col min="14" max="14" width="16" style="247" customWidth="1"/>
    <col min="15" max="15" width="4.28515625" style="247" customWidth="1"/>
  </cols>
  <sheetData>
    <row r="1" spans="1:15" ht="28.5" customHeight="1" thickBot="1">
      <c r="A1" s="1115" t="s">
        <v>1096</v>
      </c>
      <c r="B1" s="1115"/>
      <c r="C1" s="1115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1116" t="s">
        <v>1097</v>
      </c>
      <c r="O1" s="1116"/>
    </row>
    <row r="2" spans="1:15" ht="21" customHeight="1" thickTop="1">
      <c r="A2" s="1072" t="s">
        <v>40</v>
      </c>
      <c r="B2" s="1072"/>
      <c r="C2" s="1072" t="s">
        <v>130</v>
      </c>
      <c r="D2" s="1072"/>
      <c r="E2" s="1072"/>
      <c r="F2" s="1072" t="s">
        <v>340</v>
      </c>
      <c r="G2" s="1072"/>
      <c r="H2" s="1117"/>
      <c r="I2" s="1072" t="s">
        <v>341</v>
      </c>
      <c r="J2" s="1072"/>
      <c r="K2" s="1072"/>
      <c r="L2" s="1072"/>
      <c r="M2" s="1072"/>
      <c r="N2" s="1074" t="s">
        <v>174</v>
      </c>
      <c r="O2" s="1074"/>
    </row>
    <row r="3" spans="1:15" ht="21.75" customHeight="1">
      <c r="A3" s="1092"/>
      <c r="B3" s="1092"/>
      <c r="C3" s="1096" t="s">
        <v>344</v>
      </c>
      <c r="D3" s="1096"/>
      <c r="E3" s="1096"/>
      <c r="F3" s="1094" t="s">
        <v>345</v>
      </c>
      <c r="G3" s="1094"/>
      <c r="H3" s="1094"/>
      <c r="I3" s="1096" t="s">
        <v>346</v>
      </c>
      <c r="J3" s="1096"/>
      <c r="K3" s="1096"/>
      <c r="L3" s="1096"/>
      <c r="M3" s="1096"/>
      <c r="N3" s="1096"/>
      <c r="O3" s="1096"/>
    </row>
    <row r="4" spans="1:15" ht="20.25" customHeight="1">
      <c r="A4" s="1092"/>
      <c r="B4" s="1092"/>
      <c r="C4" s="543" t="s">
        <v>102</v>
      </c>
      <c r="D4" s="544" t="s">
        <v>103</v>
      </c>
      <c r="E4" s="544" t="s">
        <v>35</v>
      </c>
      <c r="F4" s="544" t="s">
        <v>347</v>
      </c>
      <c r="G4" s="544" t="s">
        <v>348</v>
      </c>
      <c r="H4" s="544" t="s">
        <v>35</v>
      </c>
      <c r="I4" s="544" t="s">
        <v>121</v>
      </c>
      <c r="J4" s="544" t="s">
        <v>349</v>
      </c>
      <c r="K4" s="543" t="s">
        <v>350</v>
      </c>
      <c r="L4" s="544" t="s">
        <v>351</v>
      </c>
      <c r="M4" s="544" t="s">
        <v>32</v>
      </c>
      <c r="N4" s="1096"/>
      <c r="O4" s="1096"/>
    </row>
    <row r="5" spans="1:15" ht="42.75" customHeight="1" thickBot="1">
      <c r="A5" s="1073"/>
      <c r="B5" s="1073"/>
      <c r="C5" s="937" t="s">
        <v>352</v>
      </c>
      <c r="D5" s="937" t="s">
        <v>353</v>
      </c>
      <c r="E5" s="937" t="s">
        <v>175</v>
      </c>
      <c r="F5" s="937" t="s">
        <v>354</v>
      </c>
      <c r="G5" s="937" t="s">
        <v>355</v>
      </c>
      <c r="H5" s="937" t="s">
        <v>175</v>
      </c>
      <c r="I5" s="937" t="s">
        <v>356</v>
      </c>
      <c r="J5" s="937" t="s">
        <v>357</v>
      </c>
      <c r="K5" s="947" t="s">
        <v>975</v>
      </c>
      <c r="L5" s="937" t="s">
        <v>359</v>
      </c>
      <c r="M5" s="937" t="s">
        <v>175</v>
      </c>
      <c r="N5" s="1075"/>
      <c r="O5" s="1075"/>
    </row>
    <row r="6" spans="1:15" ht="19.5" customHeight="1">
      <c r="A6" s="1137" t="s">
        <v>52</v>
      </c>
      <c r="B6" s="1137"/>
      <c r="C6" s="551">
        <v>6987</v>
      </c>
      <c r="D6" s="551">
        <v>8225</v>
      </c>
      <c r="E6" s="551">
        <f>SUM(C6:D6)</f>
        <v>15212</v>
      </c>
      <c r="F6" s="551">
        <v>1055</v>
      </c>
      <c r="G6" s="551">
        <v>391</v>
      </c>
      <c r="H6" s="551">
        <f>SUM(F6:G6)</f>
        <v>1446</v>
      </c>
      <c r="I6" s="551">
        <v>1023</v>
      </c>
      <c r="J6" s="551">
        <v>364</v>
      </c>
      <c r="K6" s="551">
        <v>58</v>
      </c>
      <c r="L6" s="551">
        <v>1</v>
      </c>
      <c r="M6" s="250">
        <f>SUM(I6:L6)</f>
        <v>1446</v>
      </c>
      <c r="N6" s="1210" t="s">
        <v>671</v>
      </c>
      <c r="O6" s="1210"/>
    </row>
    <row r="7" spans="1:15" ht="19.5" customHeight="1">
      <c r="A7" s="555" t="s">
        <v>53</v>
      </c>
      <c r="B7" s="555"/>
      <c r="C7" s="554">
        <v>5569</v>
      </c>
      <c r="D7" s="554">
        <v>8630</v>
      </c>
      <c r="E7" s="554">
        <f t="shared" ref="E7:E25" si="0">SUM(C7:D7)</f>
        <v>14199</v>
      </c>
      <c r="F7" s="554">
        <v>949</v>
      </c>
      <c r="G7" s="554">
        <v>336</v>
      </c>
      <c r="H7" s="554">
        <f t="shared" ref="H7:H25" si="1">SUM(F7:G7)</f>
        <v>1285</v>
      </c>
      <c r="I7" s="554">
        <v>570</v>
      </c>
      <c r="J7" s="554">
        <v>37</v>
      </c>
      <c r="K7" s="554">
        <v>674</v>
      </c>
      <c r="L7" s="554">
        <v>4</v>
      </c>
      <c r="M7" s="251">
        <f t="shared" ref="M7:M25" si="2">SUM(I7:L7)</f>
        <v>1285</v>
      </c>
      <c r="N7" s="1059" t="s">
        <v>302</v>
      </c>
      <c r="O7" s="1059"/>
    </row>
    <row r="8" spans="1:15" ht="19.5" customHeight="1">
      <c r="A8" s="555" t="s">
        <v>54</v>
      </c>
      <c r="B8" s="555"/>
      <c r="C8" s="554">
        <v>3665</v>
      </c>
      <c r="D8" s="554">
        <v>6426</v>
      </c>
      <c r="E8" s="554">
        <f t="shared" si="0"/>
        <v>10091</v>
      </c>
      <c r="F8" s="554">
        <v>687</v>
      </c>
      <c r="G8" s="554">
        <v>286</v>
      </c>
      <c r="H8" s="554">
        <f t="shared" si="1"/>
        <v>973</v>
      </c>
      <c r="I8" s="554">
        <v>457</v>
      </c>
      <c r="J8" s="554">
        <v>23</v>
      </c>
      <c r="K8" s="554">
        <v>490</v>
      </c>
      <c r="L8" s="554">
        <v>3</v>
      </c>
      <c r="M8" s="251">
        <f t="shared" si="2"/>
        <v>973</v>
      </c>
      <c r="N8" s="1059" t="s">
        <v>184</v>
      </c>
      <c r="O8" s="1059"/>
    </row>
    <row r="9" spans="1:15" ht="19.5" customHeight="1">
      <c r="A9" s="555" t="s">
        <v>55</v>
      </c>
      <c r="B9" s="555"/>
      <c r="C9" s="554">
        <v>6590</v>
      </c>
      <c r="D9" s="554">
        <v>11583</v>
      </c>
      <c r="E9" s="554">
        <f t="shared" si="0"/>
        <v>18173</v>
      </c>
      <c r="F9" s="554">
        <v>756</v>
      </c>
      <c r="G9" s="554">
        <v>195</v>
      </c>
      <c r="H9" s="554">
        <f t="shared" si="1"/>
        <v>951</v>
      </c>
      <c r="I9" s="554">
        <v>406</v>
      </c>
      <c r="J9" s="554">
        <v>22</v>
      </c>
      <c r="K9" s="554">
        <v>523</v>
      </c>
      <c r="L9" s="554">
        <v>0</v>
      </c>
      <c r="M9" s="251">
        <f t="shared" si="2"/>
        <v>951</v>
      </c>
      <c r="N9" s="1059" t="s">
        <v>185</v>
      </c>
      <c r="O9" s="1059"/>
    </row>
    <row r="10" spans="1:15" ht="19.5" customHeight="1">
      <c r="A10" s="1243" t="s">
        <v>360</v>
      </c>
      <c r="B10" s="559" t="s">
        <v>273</v>
      </c>
      <c r="C10" s="554">
        <v>1971</v>
      </c>
      <c r="D10" s="554">
        <v>9452</v>
      </c>
      <c r="E10" s="554">
        <f t="shared" si="0"/>
        <v>11423</v>
      </c>
      <c r="F10" s="554">
        <v>252</v>
      </c>
      <c r="G10" s="554">
        <v>146</v>
      </c>
      <c r="H10" s="554">
        <f t="shared" si="1"/>
        <v>398</v>
      </c>
      <c r="I10" s="554">
        <v>102</v>
      </c>
      <c r="J10" s="554">
        <v>22</v>
      </c>
      <c r="K10" s="554">
        <v>273</v>
      </c>
      <c r="L10" s="554">
        <v>1</v>
      </c>
      <c r="M10" s="251">
        <f t="shared" si="2"/>
        <v>398</v>
      </c>
      <c r="N10" s="586" t="s">
        <v>306</v>
      </c>
      <c r="O10" s="1113" t="s">
        <v>173</v>
      </c>
    </row>
    <row r="11" spans="1:15" ht="19.5" customHeight="1">
      <c r="A11" s="1243"/>
      <c r="B11" s="559" t="s">
        <v>275</v>
      </c>
      <c r="C11" s="554">
        <v>2882</v>
      </c>
      <c r="D11" s="554">
        <v>10054</v>
      </c>
      <c r="E11" s="554">
        <f t="shared" si="0"/>
        <v>12936</v>
      </c>
      <c r="F11" s="554">
        <v>378</v>
      </c>
      <c r="G11" s="554">
        <v>195</v>
      </c>
      <c r="H11" s="554">
        <f t="shared" si="1"/>
        <v>573</v>
      </c>
      <c r="I11" s="554">
        <v>154</v>
      </c>
      <c r="J11" s="554">
        <v>22</v>
      </c>
      <c r="K11" s="554">
        <v>397</v>
      </c>
      <c r="L11" s="554">
        <v>0</v>
      </c>
      <c r="M11" s="251">
        <f t="shared" si="2"/>
        <v>573</v>
      </c>
      <c r="N11" s="586" t="s">
        <v>307</v>
      </c>
      <c r="O11" s="1113"/>
    </row>
    <row r="12" spans="1:15" ht="19.5" customHeight="1">
      <c r="A12" s="1243"/>
      <c r="B12" s="559" t="s">
        <v>274</v>
      </c>
      <c r="C12" s="554">
        <v>2542</v>
      </c>
      <c r="D12" s="554">
        <v>5466</v>
      </c>
      <c r="E12" s="554">
        <f t="shared" si="0"/>
        <v>8008</v>
      </c>
      <c r="F12" s="554">
        <v>229</v>
      </c>
      <c r="G12" s="554">
        <v>132</v>
      </c>
      <c r="H12" s="554">
        <f t="shared" si="1"/>
        <v>361</v>
      </c>
      <c r="I12" s="554">
        <v>62</v>
      </c>
      <c r="J12" s="554">
        <v>41</v>
      </c>
      <c r="K12" s="554">
        <v>258</v>
      </c>
      <c r="L12" s="554">
        <v>0</v>
      </c>
      <c r="M12" s="251">
        <f t="shared" si="2"/>
        <v>361</v>
      </c>
      <c r="N12" s="586" t="s">
        <v>308</v>
      </c>
      <c r="O12" s="1113"/>
    </row>
    <row r="13" spans="1:15" ht="19.5" customHeight="1">
      <c r="A13" s="1243"/>
      <c r="B13" s="559" t="s">
        <v>276</v>
      </c>
      <c r="C13" s="554">
        <v>2054</v>
      </c>
      <c r="D13" s="554">
        <v>7759</v>
      </c>
      <c r="E13" s="554">
        <f t="shared" si="0"/>
        <v>9813</v>
      </c>
      <c r="F13" s="554">
        <v>260</v>
      </c>
      <c r="G13" s="554">
        <v>44</v>
      </c>
      <c r="H13" s="554">
        <f t="shared" si="1"/>
        <v>304</v>
      </c>
      <c r="I13" s="554">
        <v>184</v>
      </c>
      <c r="J13" s="554">
        <v>4</v>
      </c>
      <c r="K13" s="554">
        <v>116</v>
      </c>
      <c r="L13" s="554">
        <v>0</v>
      </c>
      <c r="M13" s="251">
        <f t="shared" si="2"/>
        <v>304</v>
      </c>
      <c r="N13" s="586" t="s">
        <v>309</v>
      </c>
      <c r="O13" s="1113"/>
    </row>
    <row r="14" spans="1:15" ht="19.5" customHeight="1">
      <c r="A14" s="1243"/>
      <c r="B14" s="559" t="s">
        <v>278</v>
      </c>
      <c r="C14" s="554">
        <v>2825</v>
      </c>
      <c r="D14" s="554">
        <v>11005</v>
      </c>
      <c r="E14" s="554">
        <f t="shared" si="0"/>
        <v>13830</v>
      </c>
      <c r="F14" s="554">
        <v>397</v>
      </c>
      <c r="G14" s="554">
        <v>157</v>
      </c>
      <c r="H14" s="554">
        <f t="shared" si="1"/>
        <v>554</v>
      </c>
      <c r="I14" s="554">
        <v>206</v>
      </c>
      <c r="J14" s="554">
        <v>6</v>
      </c>
      <c r="K14" s="554">
        <v>342</v>
      </c>
      <c r="L14" s="554">
        <v>0</v>
      </c>
      <c r="M14" s="251">
        <f t="shared" si="2"/>
        <v>554</v>
      </c>
      <c r="N14" s="586" t="s">
        <v>310</v>
      </c>
      <c r="O14" s="1113"/>
    </row>
    <row r="15" spans="1:15" ht="19.5" customHeight="1">
      <c r="A15" s="1243"/>
      <c r="B15" s="559" t="s">
        <v>277</v>
      </c>
      <c r="C15" s="554">
        <v>2467</v>
      </c>
      <c r="D15" s="554">
        <v>6411</v>
      </c>
      <c r="E15" s="554">
        <f t="shared" si="0"/>
        <v>8878</v>
      </c>
      <c r="F15" s="554">
        <v>261</v>
      </c>
      <c r="G15" s="554">
        <v>53</v>
      </c>
      <c r="H15" s="554">
        <f t="shared" si="1"/>
        <v>314</v>
      </c>
      <c r="I15" s="554">
        <v>114</v>
      </c>
      <c r="J15" s="554">
        <v>7</v>
      </c>
      <c r="K15" s="554">
        <v>191</v>
      </c>
      <c r="L15" s="554">
        <v>2</v>
      </c>
      <c r="M15" s="251">
        <f t="shared" si="2"/>
        <v>314</v>
      </c>
      <c r="N15" s="586" t="s">
        <v>311</v>
      </c>
      <c r="O15" s="1113"/>
    </row>
    <row r="16" spans="1:15" ht="19.5" customHeight="1">
      <c r="A16" s="1089" t="s">
        <v>63</v>
      </c>
      <c r="B16" s="1089"/>
      <c r="C16" s="554">
        <v>7608</v>
      </c>
      <c r="D16" s="554">
        <v>10433</v>
      </c>
      <c r="E16" s="554">
        <f t="shared" si="0"/>
        <v>18041</v>
      </c>
      <c r="F16" s="554">
        <v>813</v>
      </c>
      <c r="G16" s="554">
        <v>390</v>
      </c>
      <c r="H16" s="554">
        <f t="shared" si="1"/>
        <v>1203</v>
      </c>
      <c r="I16" s="554">
        <v>475</v>
      </c>
      <c r="J16" s="554">
        <v>79</v>
      </c>
      <c r="K16" s="554">
        <v>645</v>
      </c>
      <c r="L16" s="554">
        <v>4</v>
      </c>
      <c r="M16" s="251">
        <f t="shared" si="2"/>
        <v>1203</v>
      </c>
      <c r="N16" s="1059" t="s">
        <v>297</v>
      </c>
      <c r="O16" s="1281"/>
    </row>
    <row r="17" spans="1:15" ht="19.5" customHeight="1">
      <c r="A17" s="1081" t="s">
        <v>64</v>
      </c>
      <c r="B17" s="1081"/>
      <c r="C17" s="554">
        <v>6096</v>
      </c>
      <c r="D17" s="554">
        <v>11562</v>
      </c>
      <c r="E17" s="554">
        <f t="shared" si="0"/>
        <v>17658</v>
      </c>
      <c r="F17" s="554">
        <v>644</v>
      </c>
      <c r="G17" s="554">
        <v>280</v>
      </c>
      <c r="H17" s="554">
        <f t="shared" si="1"/>
        <v>924</v>
      </c>
      <c r="I17" s="554">
        <v>211</v>
      </c>
      <c r="J17" s="554">
        <v>14</v>
      </c>
      <c r="K17" s="554">
        <v>699</v>
      </c>
      <c r="L17" s="554">
        <v>0</v>
      </c>
      <c r="M17" s="251">
        <f t="shared" si="2"/>
        <v>924</v>
      </c>
      <c r="N17" s="1059" t="s">
        <v>186</v>
      </c>
      <c r="O17" s="1281"/>
    </row>
    <row r="18" spans="1:15" ht="19.5" customHeight="1">
      <c r="A18" s="1081" t="s">
        <v>65</v>
      </c>
      <c r="B18" s="1081"/>
      <c r="C18" s="554">
        <v>4153</v>
      </c>
      <c r="D18" s="554">
        <v>8041</v>
      </c>
      <c r="E18" s="554">
        <f t="shared" si="0"/>
        <v>12194</v>
      </c>
      <c r="F18" s="554">
        <v>315</v>
      </c>
      <c r="G18" s="554">
        <v>244</v>
      </c>
      <c r="H18" s="554">
        <f t="shared" si="1"/>
        <v>559</v>
      </c>
      <c r="I18" s="554">
        <v>78</v>
      </c>
      <c r="J18" s="554">
        <v>25</v>
      </c>
      <c r="K18" s="554">
        <v>456</v>
      </c>
      <c r="L18" s="554">
        <v>0</v>
      </c>
      <c r="M18" s="251">
        <f t="shared" si="2"/>
        <v>559</v>
      </c>
      <c r="N18" s="1059" t="s">
        <v>187</v>
      </c>
      <c r="O18" s="1281"/>
    </row>
    <row r="19" spans="1:15" ht="19.5" customHeight="1">
      <c r="A19" s="1081" t="s">
        <v>66</v>
      </c>
      <c r="B19" s="1081"/>
      <c r="C19" s="554">
        <v>4385</v>
      </c>
      <c r="D19" s="554">
        <v>7817</v>
      </c>
      <c r="E19" s="554">
        <f t="shared" si="0"/>
        <v>12202</v>
      </c>
      <c r="F19" s="554">
        <v>423</v>
      </c>
      <c r="G19" s="554">
        <v>223</v>
      </c>
      <c r="H19" s="554">
        <f t="shared" si="1"/>
        <v>646</v>
      </c>
      <c r="I19" s="554">
        <v>420</v>
      </c>
      <c r="J19" s="554">
        <v>223</v>
      </c>
      <c r="K19" s="554">
        <v>3</v>
      </c>
      <c r="L19" s="554">
        <v>0</v>
      </c>
      <c r="M19" s="251">
        <f t="shared" si="2"/>
        <v>646</v>
      </c>
      <c r="N19" s="1059" t="s">
        <v>303</v>
      </c>
      <c r="O19" s="1281"/>
    </row>
    <row r="20" spans="1:15" ht="19.5" customHeight="1">
      <c r="A20" s="1081" t="s">
        <v>134</v>
      </c>
      <c r="B20" s="1081"/>
      <c r="C20" s="554">
        <v>5059</v>
      </c>
      <c r="D20" s="554">
        <v>8157</v>
      </c>
      <c r="E20" s="554">
        <f t="shared" si="0"/>
        <v>13216</v>
      </c>
      <c r="F20" s="554">
        <v>554</v>
      </c>
      <c r="G20" s="554">
        <v>183</v>
      </c>
      <c r="H20" s="554">
        <f t="shared" si="1"/>
        <v>737</v>
      </c>
      <c r="I20" s="554">
        <v>332</v>
      </c>
      <c r="J20" s="554">
        <v>8</v>
      </c>
      <c r="K20" s="554">
        <v>397</v>
      </c>
      <c r="L20" s="554">
        <v>0</v>
      </c>
      <c r="M20" s="251">
        <f t="shared" si="2"/>
        <v>737</v>
      </c>
      <c r="N20" s="1059" t="s">
        <v>304</v>
      </c>
      <c r="O20" s="1281"/>
    </row>
    <row r="21" spans="1:15" ht="19.5" customHeight="1">
      <c r="A21" s="1081" t="s">
        <v>68</v>
      </c>
      <c r="B21" s="1081"/>
      <c r="C21" s="554">
        <v>2751</v>
      </c>
      <c r="D21" s="554">
        <v>4563</v>
      </c>
      <c r="E21" s="554">
        <f t="shared" si="0"/>
        <v>7314</v>
      </c>
      <c r="F21" s="554">
        <v>406</v>
      </c>
      <c r="G21" s="554">
        <v>102</v>
      </c>
      <c r="H21" s="554">
        <f t="shared" si="1"/>
        <v>508</v>
      </c>
      <c r="I21" s="554">
        <v>304</v>
      </c>
      <c r="J21" s="554">
        <v>9</v>
      </c>
      <c r="K21" s="554">
        <v>195</v>
      </c>
      <c r="L21" s="554">
        <v>0</v>
      </c>
      <c r="M21" s="251">
        <f t="shared" si="2"/>
        <v>508</v>
      </c>
      <c r="N21" s="1059" t="s">
        <v>305</v>
      </c>
      <c r="O21" s="1281"/>
    </row>
    <row r="22" spans="1:15" ht="19.5" customHeight="1">
      <c r="A22" s="1081" t="s">
        <v>69</v>
      </c>
      <c r="B22" s="1081"/>
      <c r="C22" s="554">
        <v>5723</v>
      </c>
      <c r="D22" s="554">
        <v>8555</v>
      </c>
      <c r="E22" s="554">
        <f t="shared" si="0"/>
        <v>14278</v>
      </c>
      <c r="F22" s="554">
        <v>696</v>
      </c>
      <c r="G22" s="554">
        <v>216</v>
      </c>
      <c r="H22" s="554">
        <f t="shared" si="1"/>
        <v>912</v>
      </c>
      <c r="I22" s="554">
        <v>474</v>
      </c>
      <c r="J22" s="554">
        <v>12</v>
      </c>
      <c r="K22" s="554">
        <v>426</v>
      </c>
      <c r="L22" s="554">
        <v>0</v>
      </c>
      <c r="M22" s="251">
        <f t="shared" si="2"/>
        <v>912</v>
      </c>
      <c r="N22" s="1059" t="s">
        <v>191</v>
      </c>
      <c r="O22" s="1281"/>
    </row>
    <row r="23" spans="1:15" ht="19.5" customHeight="1">
      <c r="A23" s="1081" t="s">
        <v>70</v>
      </c>
      <c r="B23" s="1081"/>
      <c r="C23" s="554">
        <v>9218</v>
      </c>
      <c r="D23" s="554">
        <v>12201</v>
      </c>
      <c r="E23" s="554">
        <f t="shared" si="0"/>
        <v>21419</v>
      </c>
      <c r="F23" s="554">
        <v>933</v>
      </c>
      <c r="G23" s="554">
        <v>391</v>
      </c>
      <c r="H23" s="554">
        <f t="shared" si="1"/>
        <v>1324</v>
      </c>
      <c r="I23" s="554">
        <v>486</v>
      </c>
      <c r="J23" s="554">
        <v>108</v>
      </c>
      <c r="K23" s="554">
        <v>726</v>
      </c>
      <c r="L23" s="554">
        <v>4</v>
      </c>
      <c r="M23" s="251">
        <f t="shared" si="2"/>
        <v>1324</v>
      </c>
      <c r="N23" s="1059" t="s">
        <v>192</v>
      </c>
      <c r="O23" s="1281"/>
    </row>
    <row r="24" spans="1:15" ht="19.5" customHeight="1">
      <c r="A24" s="1081" t="s">
        <v>71</v>
      </c>
      <c r="B24" s="1081"/>
      <c r="C24" s="554">
        <v>5040</v>
      </c>
      <c r="D24" s="554">
        <v>7308</v>
      </c>
      <c r="E24" s="554">
        <f t="shared" si="0"/>
        <v>12348</v>
      </c>
      <c r="F24" s="554">
        <v>527</v>
      </c>
      <c r="G24" s="554">
        <v>161</v>
      </c>
      <c r="H24" s="554">
        <f t="shared" si="1"/>
        <v>688</v>
      </c>
      <c r="I24" s="554">
        <v>376</v>
      </c>
      <c r="J24" s="554">
        <v>4</v>
      </c>
      <c r="K24" s="554">
        <v>306</v>
      </c>
      <c r="L24" s="554">
        <v>2</v>
      </c>
      <c r="M24" s="251">
        <f t="shared" si="2"/>
        <v>688</v>
      </c>
      <c r="N24" s="1059" t="s">
        <v>193</v>
      </c>
      <c r="O24" s="1281"/>
    </row>
    <row r="25" spans="1:15" ht="19.5" customHeight="1" thickBot="1">
      <c r="A25" s="1105" t="s">
        <v>72</v>
      </c>
      <c r="B25" s="1105"/>
      <c r="C25" s="558">
        <v>5253</v>
      </c>
      <c r="D25" s="558">
        <v>14635</v>
      </c>
      <c r="E25" s="558">
        <f t="shared" si="0"/>
        <v>19888</v>
      </c>
      <c r="F25" s="558">
        <v>715</v>
      </c>
      <c r="G25" s="558">
        <v>462</v>
      </c>
      <c r="H25" s="558">
        <f t="shared" si="1"/>
        <v>1177</v>
      </c>
      <c r="I25" s="558">
        <v>252</v>
      </c>
      <c r="J25" s="558">
        <v>61</v>
      </c>
      <c r="K25" s="558">
        <v>864</v>
      </c>
      <c r="L25" s="558">
        <v>0</v>
      </c>
      <c r="M25" s="467">
        <f t="shared" si="2"/>
        <v>1177</v>
      </c>
      <c r="N25" s="1069" t="s">
        <v>361</v>
      </c>
      <c r="O25" s="1069"/>
    </row>
    <row r="26" spans="1:15" ht="19.5" customHeight="1" thickBot="1">
      <c r="A26" s="403"/>
      <c r="B26" s="403"/>
      <c r="C26" s="403">
        <f t="shared" ref="C26:M26" si="3">SUM(C6:C25)</f>
        <v>92838</v>
      </c>
      <c r="D26" s="403">
        <f t="shared" si="3"/>
        <v>178283</v>
      </c>
      <c r="E26" s="403">
        <f t="shared" si="3"/>
        <v>271121</v>
      </c>
      <c r="F26" s="403">
        <f t="shared" si="3"/>
        <v>11250</v>
      </c>
      <c r="G26" s="403">
        <f t="shared" si="3"/>
        <v>4587</v>
      </c>
      <c r="H26" s="403">
        <f t="shared" si="3"/>
        <v>15837</v>
      </c>
      <c r="I26" s="403">
        <f t="shared" si="3"/>
        <v>6686</v>
      </c>
      <c r="J26" s="403">
        <f t="shared" si="3"/>
        <v>1091</v>
      </c>
      <c r="K26" s="403">
        <f t="shared" si="3"/>
        <v>8039</v>
      </c>
      <c r="L26" s="403">
        <f t="shared" si="3"/>
        <v>21</v>
      </c>
      <c r="M26" s="403">
        <f t="shared" si="3"/>
        <v>15837</v>
      </c>
      <c r="N26" s="1104" t="s">
        <v>175</v>
      </c>
      <c r="O26" s="1104"/>
    </row>
    <row r="27" spans="1:15" ht="18.75" thickTop="1">
      <c r="A27" s="684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</row>
    <row r="28" spans="1:15" ht="18">
      <c r="A28" s="271"/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</row>
    <row r="29" spans="1:15" ht="26.25" customHeight="1" thickBot="1">
      <c r="A29" s="1115" t="s">
        <v>1098</v>
      </c>
      <c r="B29" s="1115"/>
      <c r="C29" s="1115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1116" t="s">
        <v>1099</v>
      </c>
      <c r="O29" s="1116"/>
    </row>
    <row r="30" spans="1:15" ht="24.75" customHeight="1" thickTop="1">
      <c r="A30" s="1072" t="s">
        <v>40</v>
      </c>
      <c r="B30" s="1072"/>
      <c r="C30" s="1072" t="s">
        <v>130</v>
      </c>
      <c r="D30" s="1072"/>
      <c r="E30" s="1072"/>
      <c r="F30" s="1072" t="s">
        <v>340</v>
      </c>
      <c r="G30" s="1072"/>
      <c r="H30" s="1072"/>
      <c r="I30" s="1072" t="s">
        <v>341</v>
      </c>
      <c r="J30" s="1072"/>
      <c r="K30" s="1072"/>
      <c r="L30" s="1072"/>
      <c r="M30" s="1072"/>
      <c r="N30" s="1074" t="s">
        <v>174</v>
      </c>
      <c r="O30" s="1074"/>
    </row>
    <row r="31" spans="1:15" ht="22.5" customHeight="1">
      <c r="A31" s="1092"/>
      <c r="B31" s="1092"/>
      <c r="C31" s="1096" t="s">
        <v>344</v>
      </c>
      <c r="D31" s="1096"/>
      <c r="E31" s="1096"/>
      <c r="F31" s="1096" t="s">
        <v>345</v>
      </c>
      <c r="G31" s="1096"/>
      <c r="H31" s="1096"/>
      <c r="I31" s="1096" t="s">
        <v>346</v>
      </c>
      <c r="J31" s="1096"/>
      <c r="K31" s="1096"/>
      <c r="L31" s="1096"/>
      <c r="M31" s="1096"/>
      <c r="N31" s="1096"/>
      <c r="O31" s="1096"/>
    </row>
    <row r="32" spans="1:15" ht="18.75" customHeight="1">
      <c r="A32" s="1092"/>
      <c r="B32" s="1092"/>
      <c r="C32" s="543" t="s">
        <v>102</v>
      </c>
      <c r="D32" s="544" t="s">
        <v>103</v>
      </c>
      <c r="E32" s="544" t="s">
        <v>35</v>
      </c>
      <c r="F32" s="544" t="s">
        <v>347</v>
      </c>
      <c r="G32" s="544" t="s">
        <v>348</v>
      </c>
      <c r="H32" s="544" t="s">
        <v>35</v>
      </c>
      <c r="I32" s="544" t="s">
        <v>121</v>
      </c>
      <c r="J32" s="544" t="s">
        <v>349</v>
      </c>
      <c r="K32" s="543" t="s">
        <v>350</v>
      </c>
      <c r="L32" s="544" t="s">
        <v>351</v>
      </c>
      <c r="M32" s="544" t="s">
        <v>32</v>
      </c>
      <c r="N32" s="1096"/>
      <c r="O32" s="1096"/>
    </row>
    <row r="33" spans="1:15" ht="36.75" customHeight="1" thickBot="1">
      <c r="A33" s="1092"/>
      <c r="B33" s="1092"/>
      <c r="C33" s="532" t="s">
        <v>352</v>
      </c>
      <c r="D33" s="532" t="s">
        <v>353</v>
      </c>
      <c r="E33" s="532" t="s">
        <v>175</v>
      </c>
      <c r="F33" s="532" t="s">
        <v>354</v>
      </c>
      <c r="G33" s="532" t="s">
        <v>355</v>
      </c>
      <c r="H33" s="532" t="s">
        <v>175</v>
      </c>
      <c r="I33" s="532" t="s">
        <v>356</v>
      </c>
      <c r="J33" s="532" t="s">
        <v>357</v>
      </c>
      <c r="K33" s="531" t="s">
        <v>975</v>
      </c>
      <c r="L33" s="532" t="s">
        <v>359</v>
      </c>
      <c r="M33" s="532" t="s">
        <v>175</v>
      </c>
      <c r="N33" s="1096"/>
      <c r="O33" s="1096"/>
    </row>
    <row r="34" spans="1:15" ht="18.95" customHeight="1">
      <c r="A34" s="1137" t="s">
        <v>52</v>
      </c>
      <c r="B34" s="1137"/>
      <c r="C34" s="562">
        <v>3513</v>
      </c>
      <c r="D34" s="562">
        <v>6781</v>
      </c>
      <c r="E34" s="562">
        <f>SUM(C34:D34)</f>
        <v>10294</v>
      </c>
      <c r="F34" s="562">
        <v>370</v>
      </c>
      <c r="G34" s="562">
        <v>287</v>
      </c>
      <c r="H34" s="562">
        <f>SUM(F34:G34)</f>
        <v>657</v>
      </c>
      <c r="I34" s="562">
        <v>371</v>
      </c>
      <c r="J34" s="562">
        <v>268</v>
      </c>
      <c r="K34" s="562">
        <v>17</v>
      </c>
      <c r="L34" s="562">
        <v>1</v>
      </c>
      <c r="M34" s="562">
        <f>SUM(I34:L34)</f>
        <v>657</v>
      </c>
      <c r="N34" s="1210" t="s">
        <v>671</v>
      </c>
      <c r="O34" s="1210"/>
    </row>
    <row r="35" spans="1:15" ht="18.95" customHeight="1">
      <c r="A35" s="1110" t="s">
        <v>53</v>
      </c>
      <c r="B35" s="1110"/>
      <c r="C35" s="557">
        <v>1281</v>
      </c>
      <c r="D35" s="557">
        <v>5575</v>
      </c>
      <c r="E35" s="557">
        <f t="shared" ref="E35:E53" si="4">SUM(C35:D35)</f>
        <v>6856</v>
      </c>
      <c r="F35" s="557">
        <v>223</v>
      </c>
      <c r="G35" s="557">
        <v>167</v>
      </c>
      <c r="H35" s="557">
        <f t="shared" ref="H35:H53" si="5">SUM(F35:G35)</f>
        <v>390</v>
      </c>
      <c r="I35" s="557">
        <v>68</v>
      </c>
      <c r="J35" s="557">
        <v>14</v>
      </c>
      <c r="K35" s="557">
        <v>305</v>
      </c>
      <c r="L35" s="557">
        <v>3</v>
      </c>
      <c r="M35" s="557">
        <f t="shared" ref="M35:M53" si="6">SUM(I35:L35)</f>
        <v>390</v>
      </c>
      <c r="N35" s="1111" t="s">
        <v>302</v>
      </c>
      <c r="O35" s="1111"/>
    </row>
    <row r="36" spans="1:15" ht="18.95" customHeight="1">
      <c r="A36" s="1081" t="s">
        <v>54</v>
      </c>
      <c r="B36" s="1081"/>
      <c r="C36" s="554">
        <v>1685</v>
      </c>
      <c r="D36" s="554">
        <v>5835</v>
      </c>
      <c r="E36" s="557">
        <f t="shared" si="4"/>
        <v>7520</v>
      </c>
      <c r="F36" s="554">
        <v>252</v>
      </c>
      <c r="G36" s="554">
        <v>243</v>
      </c>
      <c r="H36" s="557">
        <f t="shared" si="5"/>
        <v>495</v>
      </c>
      <c r="I36" s="554">
        <v>69</v>
      </c>
      <c r="J36" s="554">
        <v>21</v>
      </c>
      <c r="K36" s="554">
        <v>402</v>
      </c>
      <c r="L36" s="554">
        <v>3</v>
      </c>
      <c r="M36" s="557">
        <f t="shared" si="6"/>
        <v>495</v>
      </c>
      <c r="N36" s="1056" t="s">
        <v>184</v>
      </c>
      <c r="O36" s="1056"/>
    </row>
    <row r="37" spans="1:15" ht="18.95" customHeight="1">
      <c r="A37" s="1081" t="s">
        <v>55</v>
      </c>
      <c r="B37" s="1081"/>
      <c r="C37" s="554">
        <v>1590</v>
      </c>
      <c r="D37" s="554">
        <v>6481</v>
      </c>
      <c r="E37" s="557">
        <f t="shared" si="4"/>
        <v>8071</v>
      </c>
      <c r="F37" s="554">
        <v>189</v>
      </c>
      <c r="G37" s="554">
        <v>119</v>
      </c>
      <c r="H37" s="557">
        <f t="shared" si="5"/>
        <v>308</v>
      </c>
      <c r="I37" s="554">
        <v>40</v>
      </c>
      <c r="J37" s="554">
        <v>15</v>
      </c>
      <c r="K37" s="554">
        <v>253</v>
      </c>
      <c r="L37" s="554">
        <v>0</v>
      </c>
      <c r="M37" s="557">
        <f t="shared" si="6"/>
        <v>308</v>
      </c>
      <c r="N37" s="1056" t="s">
        <v>185</v>
      </c>
      <c r="O37" s="1056"/>
    </row>
    <row r="38" spans="1:15" ht="18.95" customHeight="1">
      <c r="A38" s="1106" t="s">
        <v>295</v>
      </c>
      <c r="B38" s="147" t="s">
        <v>273</v>
      </c>
      <c r="C38" s="554">
        <v>1679</v>
      </c>
      <c r="D38" s="554">
        <v>8896</v>
      </c>
      <c r="E38" s="557">
        <f t="shared" si="4"/>
        <v>10575</v>
      </c>
      <c r="F38" s="554">
        <v>230</v>
      </c>
      <c r="G38" s="554">
        <v>134</v>
      </c>
      <c r="H38" s="557">
        <f t="shared" si="5"/>
        <v>364</v>
      </c>
      <c r="I38" s="554">
        <v>93</v>
      </c>
      <c r="J38" s="554">
        <v>19</v>
      </c>
      <c r="K38" s="554">
        <v>251</v>
      </c>
      <c r="L38" s="554">
        <v>1</v>
      </c>
      <c r="M38" s="557">
        <f t="shared" si="6"/>
        <v>364</v>
      </c>
      <c r="N38" s="586" t="s">
        <v>306</v>
      </c>
      <c r="O38" s="1087" t="s">
        <v>173</v>
      </c>
    </row>
    <row r="39" spans="1:15" ht="18.95" customHeight="1">
      <c r="A39" s="1107"/>
      <c r="B39" s="147" t="s">
        <v>275</v>
      </c>
      <c r="C39" s="554">
        <v>1991</v>
      </c>
      <c r="D39" s="554">
        <v>9304</v>
      </c>
      <c r="E39" s="557">
        <f t="shared" si="4"/>
        <v>11295</v>
      </c>
      <c r="F39" s="554">
        <v>278</v>
      </c>
      <c r="G39" s="554">
        <v>170</v>
      </c>
      <c r="H39" s="557">
        <f t="shared" si="5"/>
        <v>448</v>
      </c>
      <c r="I39" s="554">
        <v>88</v>
      </c>
      <c r="J39" s="554">
        <v>19</v>
      </c>
      <c r="K39" s="554">
        <v>341</v>
      </c>
      <c r="L39" s="554">
        <v>0</v>
      </c>
      <c r="M39" s="557">
        <f t="shared" si="6"/>
        <v>448</v>
      </c>
      <c r="N39" s="586" t="s">
        <v>307</v>
      </c>
      <c r="O39" s="1088"/>
    </row>
    <row r="40" spans="1:15" ht="18.95" customHeight="1">
      <c r="A40" s="1107"/>
      <c r="B40" s="147" t="s">
        <v>274</v>
      </c>
      <c r="C40" s="554">
        <v>2542</v>
      </c>
      <c r="D40" s="554">
        <v>5466</v>
      </c>
      <c r="E40" s="557">
        <f t="shared" si="4"/>
        <v>8008</v>
      </c>
      <c r="F40" s="554">
        <v>229</v>
      </c>
      <c r="G40" s="554">
        <v>132</v>
      </c>
      <c r="H40" s="557">
        <f t="shared" si="5"/>
        <v>361</v>
      </c>
      <c r="I40" s="554">
        <v>62</v>
      </c>
      <c r="J40" s="554">
        <v>41</v>
      </c>
      <c r="K40" s="554">
        <v>258</v>
      </c>
      <c r="L40" s="554">
        <v>0</v>
      </c>
      <c r="M40" s="557">
        <f t="shared" si="6"/>
        <v>361</v>
      </c>
      <c r="N40" s="586" t="s">
        <v>308</v>
      </c>
      <c r="O40" s="1088"/>
    </row>
    <row r="41" spans="1:15" ht="18.95" customHeight="1">
      <c r="A41" s="1107"/>
      <c r="B41" s="147" t="s">
        <v>276</v>
      </c>
      <c r="C41" s="554">
        <v>1076</v>
      </c>
      <c r="D41" s="554">
        <v>7305</v>
      </c>
      <c r="E41" s="557">
        <f t="shared" si="4"/>
        <v>8381</v>
      </c>
      <c r="F41" s="554">
        <v>165</v>
      </c>
      <c r="G41" s="554">
        <v>38</v>
      </c>
      <c r="H41" s="557">
        <f t="shared" si="5"/>
        <v>203</v>
      </c>
      <c r="I41" s="554">
        <v>113</v>
      </c>
      <c r="J41" s="554">
        <v>4</v>
      </c>
      <c r="K41" s="554">
        <v>86</v>
      </c>
      <c r="L41" s="554">
        <v>0</v>
      </c>
      <c r="M41" s="557">
        <f t="shared" si="6"/>
        <v>203</v>
      </c>
      <c r="N41" s="586" t="s">
        <v>309</v>
      </c>
      <c r="O41" s="1088"/>
    </row>
    <row r="42" spans="1:15" ht="18.95" customHeight="1">
      <c r="A42" s="1107"/>
      <c r="B42" s="147" t="s">
        <v>278</v>
      </c>
      <c r="C42" s="554">
        <v>1028</v>
      </c>
      <c r="D42" s="554">
        <v>8948</v>
      </c>
      <c r="E42" s="557">
        <f t="shared" si="4"/>
        <v>9976</v>
      </c>
      <c r="F42" s="554">
        <v>192</v>
      </c>
      <c r="G42" s="554">
        <v>140</v>
      </c>
      <c r="H42" s="557">
        <f t="shared" si="5"/>
        <v>332</v>
      </c>
      <c r="I42" s="554">
        <v>34</v>
      </c>
      <c r="J42" s="554">
        <v>5</v>
      </c>
      <c r="K42" s="554">
        <v>293</v>
      </c>
      <c r="L42" s="554">
        <v>0</v>
      </c>
      <c r="M42" s="557">
        <f t="shared" si="6"/>
        <v>332</v>
      </c>
      <c r="N42" s="586" t="s">
        <v>310</v>
      </c>
      <c r="O42" s="1088"/>
    </row>
    <row r="43" spans="1:15" ht="18.95" customHeight="1">
      <c r="A43" s="1108"/>
      <c r="B43" s="147" t="s">
        <v>277</v>
      </c>
      <c r="C43" s="554">
        <v>1234</v>
      </c>
      <c r="D43" s="554">
        <v>5299</v>
      </c>
      <c r="E43" s="557">
        <f t="shared" si="4"/>
        <v>6533</v>
      </c>
      <c r="F43" s="554">
        <v>163</v>
      </c>
      <c r="G43" s="554">
        <v>36</v>
      </c>
      <c r="H43" s="557">
        <f t="shared" si="5"/>
        <v>199</v>
      </c>
      <c r="I43" s="554">
        <v>52</v>
      </c>
      <c r="J43" s="554">
        <v>4</v>
      </c>
      <c r="K43" s="554">
        <v>141</v>
      </c>
      <c r="L43" s="554">
        <v>2</v>
      </c>
      <c r="M43" s="557">
        <f t="shared" si="6"/>
        <v>199</v>
      </c>
      <c r="N43" s="586" t="s">
        <v>311</v>
      </c>
      <c r="O43" s="1088"/>
    </row>
    <row r="44" spans="1:15" ht="18.95" customHeight="1">
      <c r="A44" s="1109" t="s">
        <v>63</v>
      </c>
      <c r="B44" s="1109"/>
      <c r="C44" s="554">
        <v>2531</v>
      </c>
      <c r="D44" s="554">
        <v>6978</v>
      </c>
      <c r="E44" s="557">
        <f t="shared" si="4"/>
        <v>9509</v>
      </c>
      <c r="F44" s="554">
        <v>298</v>
      </c>
      <c r="G44" s="554">
        <v>221</v>
      </c>
      <c r="H44" s="557">
        <f t="shared" si="5"/>
        <v>519</v>
      </c>
      <c r="I44" s="554">
        <v>120</v>
      </c>
      <c r="J44" s="554">
        <v>39</v>
      </c>
      <c r="K44" s="554">
        <v>357</v>
      </c>
      <c r="L44" s="554">
        <v>3</v>
      </c>
      <c r="M44" s="557">
        <f t="shared" si="6"/>
        <v>519</v>
      </c>
      <c r="N44" s="1056" t="s">
        <v>297</v>
      </c>
      <c r="O44" s="1056"/>
    </row>
    <row r="45" spans="1:15" ht="18.95" customHeight="1">
      <c r="A45" s="1081" t="s">
        <v>64</v>
      </c>
      <c r="B45" s="1081"/>
      <c r="C45" s="554">
        <v>1367</v>
      </c>
      <c r="D45" s="554">
        <v>6840</v>
      </c>
      <c r="E45" s="557">
        <f t="shared" si="4"/>
        <v>8207</v>
      </c>
      <c r="F45" s="554">
        <v>190</v>
      </c>
      <c r="G45" s="554">
        <v>142</v>
      </c>
      <c r="H45" s="557">
        <f t="shared" si="5"/>
        <v>332</v>
      </c>
      <c r="I45" s="554">
        <v>16</v>
      </c>
      <c r="J45" s="554">
        <v>5</v>
      </c>
      <c r="K45" s="554">
        <v>311</v>
      </c>
      <c r="L45" s="554">
        <v>0</v>
      </c>
      <c r="M45" s="557">
        <f t="shared" si="6"/>
        <v>332</v>
      </c>
      <c r="N45" s="1056" t="s">
        <v>186</v>
      </c>
      <c r="O45" s="1056"/>
    </row>
    <row r="46" spans="1:15" ht="18.95" customHeight="1">
      <c r="A46" s="1081" t="s">
        <v>65</v>
      </c>
      <c r="B46" s="1081"/>
      <c r="C46" s="554">
        <v>1800</v>
      </c>
      <c r="D46" s="554">
        <v>5676</v>
      </c>
      <c r="E46" s="557">
        <f t="shared" si="4"/>
        <v>7476</v>
      </c>
      <c r="F46" s="554">
        <v>165</v>
      </c>
      <c r="G46" s="554">
        <v>148</v>
      </c>
      <c r="H46" s="557">
        <f t="shared" si="5"/>
        <v>313</v>
      </c>
      <c r="I46" s="554">
        <v>26</v>
      </c>
      <c r="J46" s="554">
        <v>12</v>
      </c>
      <c r="K46" s="554">
        <v>275</v>
      </c>
      <c r="L46" s="554">
        <v>0</v>
      </c>
      <c r="M46" s="557">
        <f t="shared" si="6"/>
        <v>313</v>
      </c>
      <c r="N46" s="1056" t="s">
        <v>187</v>
      </c>
      <c r="O46" s="1056"/>
    </row>
    <row r="47" spans="1:15" ht="18.95" customHeight="1">
      <c r="A47" s="1081" t="s">
        <v>66</v>
      </c>
      <c r="B47" s="1081"/>
      <c r="C47" s="554">
        <v>1913</v>
      </c>
      <c r="D47" s="554">
        <v>6200</v>
      </c>
      <c r="E47" s="557">
        <f t="shared" si="4"/>
        <v>8113</v>
      </c>
      <c r="F47" s="554">
        <v>224</v>
      </c>
      <c r="G47" s="554">
        <v>174</v>
      </c>
      <c r="H47" s="557">
        <f t="shared" si="5"/>
        <v>398</v>
      </c>
      <c r="I47" s="554">
        <v>221</v>
      </c>
      <c r="J47" s="554">
        <v>174</v>
      </c>
      <c r="K47" s="554">
        <v>3</v>
      </c>
      <c r="L47" s="554">
        <v>0</v>
      </c>
      <c r="M47" s="557">
        <f t="shared" si="6"/>
        <v>398</v>
      </c>
      <c r="N47" s="1056" t="s">
        <v>303</v>
      </c>
      <c r="O47" s="1056"/>
    </row>
    <row r="48" spans="1:15" ht="18.95" customHeight="1">
      <c r="A48" s="1081" t="s">
        <v>134</v>
      </c>
      <c r="B48" s="1081"/>
      <c r="C48" s="554">
        <v>1675</v>
      </c>
      <c r="D48" s="554">
        <v>6311</v>
      </c>
      <c r="E48" s="557">
        <f t="shared" si="4"/>
        <v>7986</v>
      </c>
      <c r="F48" s="554">
        <v>186</v>
      </c>
      <c r="G48" s="554">
        <v>140</v>
      </c>
      <c r="H48" s="557">
        <f t="shared" si="5"/>
        <v>326</v>
      </c>
      <c r="I48" s="554">
        <v>45</v>
      </c>
      <c r="J48" s="554">
        <v>7</v>
      </c>
      <c r="K48" s="554">
        <v>274</v>
      </c>
      <c r="L48" s="554">
        <v>0</v>
      </c>
      <c r="M48" s="557">
        <f t="shared" si="6"/>
        <v>326</v>
      </c>
      <c r="N48" s="1056" t="s">
        <v>304</v>
      </c>
      <c r="O48" s="1056"/>
    </row>
    <row r="49" spans="1:15" ht="18.95" customHeight="1">
      <c r="A49" s="1081" t="s">
        <v>68</v>
      </c>
      <c r="B49" s="1081"/>
      <c r="C49" s="554">
        <v>442</v>
      </c>
      <c r="D49" s="554">
        <v>2614</v>
      </c>
      <c r="E49" s="557">
        <f t="shared" si="4"/>
        <v>3056</v>
      </c>
      <c r="F49" s="554">
        <v>114</v>
      </c>
      <c r="G49" s="554">
        <v>59</v>
      </c>
      <c r="H49" s="557">
        <f t="shared" si="5"/>
        <v>173</v>
      </c>
      <c r="I49" s="554">
        <v>57</v>
      </c>
      <c r="J49" s="554">
        <v>7</v>
      </c>
      <c r="K49" s="554">
        <v>109</v>
      </c>
      <c r="L49" s="554">
        <v>0</v>
      </c>
      <c r="M49" s="557">
        <f t="shared" si="6"/>
        <v>173</v>
      </c>
      <c r="N49" s="1056" t="s">
        <v>305</v>
      </c>
      <c r="O49" s="1056"/>
    </row>
    <row r="50" spans="1:15" ht="18.95" customHeight="1">
      <c r="A50" s="1081" t="s">
        <v>69</v>
      </c>
      <c r="B50" s="1081"/>
      <c r="C50" s="554">
        <v>1676</v>
      </c>
      <c r="D50" s="554">
        <v>5991</v>
      </c>
      <c r="E50" s="557">
        <f t="shared" si="4"/>
        <v>7667</v>
      </c>
      <c r="F50" s="554">
        <v>221</v>
      </c>
      <c r="G50" s="554">
        <v>157</v>
      </c>
      <c r="H50" s="557">
        <f t="shared" si="5"/>
        <v>378</v>
      </c>
      <c r="I50" s="554">
        <v>80</v>
      </c>
      <c r="J50" s="554">
        <v>9</v>
      </c>
      <c r="K50" s="554">
        <v>289</v>
      </c>
      <c r="L50" s="554">
        <v>0</v>
      </c>
      <c r="M50" s="557">
        <f t="shared" si="6"/>
        <v>378</v>
      </c>
      <c r="N50" s="1056" t="s">
        <v>191</v>
      </c>
      <c r="O50" s="1056"/>
    </row>
    <row r="51" spans="1:15" ht="18.95" customHeight="1">
      <c r="A51" s="1081" t="s">
        <v>70</v>
      </c>
      <c r="B51" s="1081"/>
      <c r="C51" s="554">
        <v>2888</v>
      </c>
      <c r="D51" s="554">
        <v>9351</v>
      </c>
      <c r="E51" s="557">
        <f t="shared" si="4"/>
        <v>12239</v>
      </c>
      <c r="F51" s="554">
        <v>262</v>
      </c>
      <c r="G51" s="554">
        <v>276</v>
      </c>
      <c r="H51" s="557">
        <f t="shared" si="5"/>
        <v>538</v>
      </c>
      <c r="I51" s="554">
        <v>43</v>
      </c>
      <c r="J51" s="554">
        <v>83</v>
      </c>
      <c r="K51" s="554">
        <v>408</v>
      </c>
      <c r="L51" s="554">
        <v>4</v>
      </c>
      <c r="M51" s="557">
        <f t="shared" si="6"/>
        <v>538</v>
      </c>
      <c r="N51" s="1056" t="s">
        <v>192</v>
      </c>
      <c r="O51" s="1056"/>
    </row>
    <row r="52" spans="1:15" ht="18.95" customHeight="1">
      <c r="A52" s="1081" t="s">
        <v>71</v>
      </c>
      <c r="B52" s="1081"/>
      <c r="C52" s="554">
        <v>3726</v>
      </c>
      <c r="D52" s="554">
        <v>4623</v>
      </c>
      <c r="E52" s="557">
        <f t="shared" si="4"/>
        <v>8349</v>
      </c>
      <c r="F52" s="554">
        <v>228</v>
      </c>
      <c r="G52" s="554">
        <v>156</v>
      </c>
      <c r="H52" s="557">
        <f t="shared" si="5"/>
        <v>384</v>
      </c>
      <c r="I52" s="554">
        <v>82</v>
      </c>
      <c r="J52" s="554">
        <v>3</v>
      </c>
      <c r="K52" s="554">
        <v>297</v>
      </c>
      <c r="L52" s="554">
        <v>2</v>
      </c>
      <c r="M52" s="557">
        <f t="shared" si="6"/>
        <v>384</v>
      </c>
      <c r="N52" s="1056" t="s">
        <v>193</v>
      </c>
      <c r="O52" s="1056"/>
    </row>
    <row r="53" spans="1:15" ht="18.95" customHeight="1" thickBot="1">
      <c r="A53" s="1212" t="s">
        <v>72</v>
      </c>
      <c r="B53" s="1212"/>
      <c r="C53" s="577">
        <v>3025</v>
      </c>
      <c r="D53" s="577">
        <v>12594</v>
      </c>
      <c r="E53" s="577">
        <f t="shared" si="4"/>
        <v>15619</v>
      </c>
      <c r="F53" s="577">
        <v>478</v>
      </c>
      <c r="G53" s="577">
        <v>359</v>
      </c>
      <c r="H53" s="577">
        <f t="shared" si="5"/>
        <v>837</v>
      </c>
      <c r="I53" s="577">
        <v>134</v>
      </c>
      <c r="J53" s="577">
        <v>54</v>
      </c>
      <c r="K53" s="577">
        <v>649</v>
      </c>
      <c r="L53" s="577">
        <v>0</v>
      </c>
      <c r="M53" s="577">
        <f t="shared" si="6"/>
        <v>837</v>
      </c>
      <c r="N53" s="1193" t="s">
        <v>361</v>
      </c>
      <c r="O53" s="1193"/>
    </row>
    <row r="54" spans="1:15" ht="18.95" customHeight="1" thickBot="1">
      <c r="A54" s="1201" t="s">
        <v>32</v>
      </c>
      <c r="B54" s="1201"/>
      <c r="C54" s="582">
        <f t="shared" ref="C54:M54" si="7">SUM(C34:C53)</f>
        <v>38662</v>
      </c>
      <c r="D54" s="582">
        <f t="shared" si="7"/>
        <v>137068</v>
      </c>
      <c r="E54" s="582">
        <f t="shared" si="7"/>
        <v>175730</v>
      </c>
      <c r="F54" s="582">
        <f t="shared" si="7"/>
        <v>4657</v>
      </c>
      <c r="G54" s="582">
        <f t="shared" si="7"/>
        <v>3298</v>
      </c>
      <c r="H54" s="582">
        <f t="shared" si="7"/>
        <v>7955</v>
      </c>
      <c r="I54" s="582">
        <f t="shared" si="7"/>
        <v>1814</v>
      </c>
      <c r="J54" s="582">
        <f t="shared" si="7"/>
        <v>803</v>
      </c>
      <c r="K54" s="582">
        <f t="shared" si="7"/>
        <v>5319</v>
      </c>
      <c r="L54" s="582">
        <f t="shared" si="7"/>
        <v>19</v>
      </c>
      <c r="M54" s="582">
        <f t="shared" si="7"/>
        <v>7955</v>
      </c>
      <c r="N54" s="576" t="s">
        <v>175</v>
      </c>
      <c r="O54" s="685"/>
    </row>
    <row r="55" spans="1:15" ht="16.5" thickTop="1">
      <c r="A55" s="544"/>
      <c r="B55" s="544"/>
      <c r="C55" s="544"/>
      <c r="D55" s="544"/>
      <c r="E55" s="544"/>
      <c r="F55" s="544"/>
      <c r="G55" s="544"/>
      <c r="H55" s="544"/>
      <c r="I55" s="544"/>
      <c r="J55" s="544"/>
      <c r="K55" s="544"/>
      <c r="L55" s="544"/>
      <c r="M55" s="544"/>
      <c r="N55" s="563"/>
      <c r="O55" s="253"/>
    </row>
    <row r="56" spans="1:15" ht="25.5" customHeight="1" thickBot="1">
      <c r="A56" s="1115" t="s">
        <v>1100</v>
      </c>
      <c r="B56" s="1115"/>
      <c r="C56" s="1115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1116" t="s">
        <v>1101</v>
      </c>
      <c r="O56" s="1116"/>
    </row>
    <row r="57" spans="1:15" ht="22.5" customHeight="1" thickTop="1">
      <c r="A57" s="1072" t="s">
        <v>40</v>
      </c>
      <c r="B57" s="1072"/>
      <c r="C57" s="1072" t="s">
        <v>130</v>
      </c>
      <c r="D57" s="1072"/>
      <c r="E57" s="1072"/>
      <c r="F57" s="1072" t="s">
        <v>340</v>
      </c>
      <c r="G57" s="1072"/>
      <c r="H57" s="1072"/>
      <c r="I57" s="1072" t="s">
        <v>341</v>
      </c>
      <c r="J57" s="1072"/>
      <c r="K57" s="1072"/>
      <c r="L57" s="1072"/>
      <c r="M57" s="1072"/>
      <c r="N57" s="1074" t="s">
        <v>174</v>
      </c>
      <c r="O57" s="1074"/>
    </row>
    <row r="58" spans="1:15" ht="22.5" customHeight="1">
      <c r="A58" s="1092"/>
      <c r="B58" s="1092"/>
      <c r="C58" s="1096" t="s">
        <v>344</v>
      </c>
      <c r="D58" s="1096"/>
      <c r="E58" s="1096"/>
      <c r="F58" s="1096" t="s">
        <v>345</v>
      </c>
      <c r="G58" s="1096"/>
      <c r="H58" s="1096"/>
      <c r="I58" s="1096" t="s">
        <v>346</v>
      </c>
      <c r="J58" s="1096"/>
      <c r="K58" s="1096"/>
      <c r="L58" s="1096"/>
      <c r="M58" s="1096"/>
      <c r="N58" s="1096"/>
      <c r="O58" s="1096"/>
    </row>
    <row r="59" spans="1:15" ht="25.5" customHeight="1">
      <c r="A59" s="1092"/>
      <c r="B59" s="1092"/>
      <c r="C59" s="575" t="s">
        <v>102</v>
      </c>
      <c r="D59" s="558" t="s">
        <v>103</v>
      </c>
      <c r="E59" s="558" t="s">
        <v>35</v>
      </c>
      <c r="F59" s="558" t="s">
        <v>347</v>
      </c>
      <c r="G59" s="558" t="s">
        <v>348</v>
      </c>
      <c r="H59" s="558" t="s">
        <v>35</v>
      </c>
      <c r="I59" s="558" t="s">
        <v>121</v>
      </c>
      <c r="J59" s="558" t="s">
        <v>349</v>
      </c>
      <c r="K59" s="575" t="s">
        <v>350</v>
      </c>
      <c r="L59" s="558" t="s">
        <v>351</v>
      </c>
      <c r="M59" s="558" t="s">
        <v>32</v>
      </c>
      <c r="N59" s="1096"/>
      <c r="O59" s="1096"/>
    </row>
    <row r="60" spans="1:15" ht="39.75" customHeight="1" thickBot="1">
      <c r="A60" s="1073"/>
      <c r="B60" s="1073"/>
      <c r="C60" s="962" t="s">
        <v>352</v>
      </c>
      <c r="D60" s="962" t="s">
        <v>353</v>
      </c>
      <c r="E60" s="962" t="s">
        <v>175</v>
      </c>
      <c r="F60" s="962" t="s">
        <v>354</v>
      </c>
      <c r="G60" s="962" t="s">
        <v>355</v>
      </c>
      <c r="H60" s="962" t="s">
        <v>175</v>
      </c>
      <c r="I60" s="962" t="s">
        <v>356</v>
      </c>
      <c r="J60" s="962" t="s">
        <v>357</v>
      </c>
      <c r="K60" s="947" t="s">
        <v>975</v>
      </c>
      <c r="L60" s="962" t="s">
        <v>359</v>
      </c>
      <c r="M60" s="962" t="s">
        <v>175</v>
      </c>
      <c r="N60" s="1075"/>
      <c r="O60" s="1075"/>
    </row>
    <row r="61" spans="1:15" ht="19.5" customHeight="1">
      <c r="A61" s="1110" t="s">
        <v>52</v>
      </c>
      <c r="B61" s="1110"/>
      <c r="C61" s="96">
        <v>3474</v>
      </c>
      <c r="D61" s="565">
        <v>1444</v>
      </c>
      <c r="E61" s="565">
        <f>SUM(C61:D61)</f>
        <v>4918</v>
      </c>
      <c r="F61" s="565">
        <v>685</v>
      </c>
      <c r="G61" s="565">
        <v>104</v>
      </c>
      <c r="H61" s="565">
        <f>SUM(F61:G61)</f>
        <v>789</v>
      </c>
      <c r="I61" s="96">
        <v>652</v>
      </c>
      <c r="J61" s="565">
        <v>96</v>
      </c>
      <c r="K61" s="96">
        <v>41</v>
      </c>
      <c r="L61" s="565">
        <v>0</v>
      </c>
      <c r="M61" s="565">
        <f>SUM(I61:L61)</f>
        <v>789</v>
      </c>
      <c r="N61" s="1130" t="s">
        <v>671</v>
      </c>
      <c r="O61" s="1130"/>
    </row>
    <row r="62" spans="1:15" ht="19.5" customHeight="1">
      <c r="A62" s="1081" t="s">
        <v>53</v>
      </c>
      <c r="B62" s="1081"/>
      <c r="C62" s="547">
        <v>4288</v>
      </c>
      <c r="D62" s="547">
        <v>3055</v>
      </c>
      <c r="E62" s="547">
        <f t="shared" ref="E62:E80" si="8">SUM(C62:D62)</f>
        <v>7343</v>
      </c>
      <c r="F62" s="547">
        <v>726</v>
      </c>
      <c r="G62" s="547">
        <v>169</v>
      </c>
      <c r="H62" s="547">
        <f t="shared" ref="H62:H80" si="9">SUM(F62:G62)</f>
        <v>895</v>
      </c>
      <c r="I62" s="547">
        <v>502</v>
      </c>
      <c r="J62" s="547">
        <v>23</v>
      </c>
      <c r="K62" s="547">
        <v>369</v>
      </c>
      <c r="L62" s="547">
        <v>1</v>
      </c>
      <c r="M62" s="547">
        <f t="shared" ref="M62:M80" si="10">SUM(I62:L62)</f>
        <v>895</v>
      </c>
      <c r="N62" s="1059" t="s">
        <v>302</v>
      </c>
      <c r="O62" s="1059"/>
    </row>
    <row r="63" spans="1:15" ht="19.5" customHeight="1">
      <c r="A63" s="1081" t="s">
        <v>54</v>
      </c>
      <c r="B63" s="1081"/>
      <c r="C63" s="547">
        <v>1980</v>
      </c>
      <c r="D63" s="547">
        <v>591</v>
      </c>
      <c r="E63" s="547">
        <f t="shared" si="8"/>
        <v>2571</v>
      </c>
      <c r="F63" s="547">
        <v>435</v>
      </c>
      <c r="G63" s="547">
        <v>43</v>
      </c>
      <c r="H63" s="547">
        <f t="shared" si="9"/>
        <v>478</v>
      </c>
      <c r="I63" s="547">
        <v>388</v>
      </c>
      <c r="J63" s="547">
        <v>2</v>
      </c>
      <c r="K63" s="547">
        <v>88</v>
      </c>
      <c r="L63" s="547">
        <v>0</v>
      </c>
      <c r="M63" s="547">
        <f t="shared" si="10"/>
        <v>478</v>
      </c>
      <c r="N63" s="1056" t="s">
        <v>184</v>
      </c>
      <c r="O63" s="1056"/>
    </row>
    <row r="64" spans="1:15" ht="19.5" customHeight="1">
      <c r="A64" s="1081" t="s">
        <v>55</v>
      </c>
      <c r="B64" s="1081"/>
      <c r="C64" s="547">
        <v>5000</v>
      </c>
      <c r="D64" s="547">
        <v>5102</v>
      </c>
      <c r="E64" s="547">
        <f t="shared" si="8"/>
        <v>10102</v>
      </c>
      <c r="F64" s="547">
        <v>567</v>
      </c>
      <c r="G64" s="547">
        <v>76</v>
      </c>
      <c r="H64" s="547">
        <f t="shared" si="9"/>
        <v>643</v>
      </c>
      <c r="I64" s="547">
        <v>366</v>
      </c>
      <c r="J64" s="547">
        <v>7</v>
      </c>
      <c r="K64" s="547">
        <v>270</v>
      </c>
      <c r="L64" s="547">
        <v>0</v>
      </c>
      <c r="M64" s="547">
        <f t="shared" si="10"/>
        <v>643</v>
      </c>
      <c r="N64" s="1056" t="s">
        <v>185</v>
      </c>
      <c r="O64" s="1056"/>
    </row>
    <row r="65" spans="1:15" ht="19.5" customHeight="1">
      <c r="A65" s="1086" t="s">
        <v>295</v>
      </c>
      <c r="B65" s="555" t="s">
        <v>273</v>
      </c>
      <c r="C65" s="547">
        <v>292</v>
      </c>
      <c r="D65" s="547">
        <v>556</v>
      </c>
      <c r="E65" s="547">
        <f t="shared" si="8"/>
        <v>848</v>
      </c>
      <c r="F65" s="547">
        <v>22</v>
      </c>
      <c r="G65" s="547">
        <v>12</v>
      </c>
      <c r="H65" s="547">
        <f t="shared" si="9"/>
        <v>34</v>
      </c>
      <c r="I65" s="547">
        <v>9</v>
      </c>
      <c r="J65" s="547">
        <v>3</v>
      </c>
      <c r="K65" s="547">
        <v>22</v>
      </c>
      <c r="L65" s="547">
        <v>0</v>
      </c>
      <c r="M65" s="547">
        <f t="shared" si="10"/>
        <v>34</v>
      </c>
      <c r="N65" s="545" t="s">
        <v>306</v>
      </c>
      <c r="O65" s="1087" t="s">
        <v>173</v>
      </c>
    </row>
    <row r="66" spans="1:15" ht="19.5" customHeight="1">
      <c r="A66" s="1086"/>
      <c r="B66" s="555" t="s">
        <v>275</v>
      </c>
      <c r="C66" s="547">
        <v>891</v>
      </c>
      <c r="D66" s="547">
        <v>750</v>
      </c>
      <c r="E66" s="547">
        <f t="shared" si="8"/>
        <v>1641</v>
      </c>
      <c r="F66" s="547">
        <v>100</v>
      </c>
      <c r="G66" s="547">
        <v>25</v>
      </c>
      <c r="H66" s="547">
        <f t="shared" si="9"/>
        <v>125</v>
      </c>
      <c r="I66" s="547">
        <v>66</v>
      </c>
      <c r="J66" s="547">
        <v>3</v>
      </c>
      <c r="K66" s="547">
        <v>56</v>
      </c>
      <c r="L66" s="547">
        <v>0</v>
      </c>
      <c r="M66" s="547">
        <f t="shared" si="10"/>
        <v>125</v>
      </c>
      <c r="N66" s="545" t="s">
        <v>307</v>
      </c>
      <c r="O66" s="1088"/>
    </row>
    <row r="67" spans="1:15" ht="19.5" customHeight="1">
      <c r="A67" s="1086"/>
      <c r="B67" s="555" t="s">
        <v>274</v>
      </c>
      <c r="C67" s="547">
        <v>0</v>
      </c>
      <c r="D67" s="547">
        <v>0</v>
      </c>
      <c r="E67" s="547">
        <f t="shared" si="8"/>
        <v>0</v>
      </c>
      <c r="F67" s="547">
        <v>0</v>
      </c>
      <c r="G67" s="547">
        <v>0</v>
      </c>
      <c r="H67" s="547">
        <f t="shared" si="9"/>
        <v>0</v>
      </c>
      <c r="I67" s="547">
        <v>0</v>
      </c>
      <c r="J67" s="547">
        <v>0</v>
      </c>
      <c r="K67" s="547">
        <v>0</v>
      </c>
      <c r="L67" s="547">
        <v>0</v>
      </c>
      <c r="M67" s="547">
        <f t="shared" si="10"/>
        <v>0</v>
      </c>
      <c r="N67" s="545" t="s">
        <v>308</v>
      </c>
      <c r="O67" s="1088"/>
    </row>
    <row r="68" spans="1:15" ht="19.5" customHeight="1">
      <c r="A68" s="1086"/>
      <c r="B68" s="555" t="s">
        <v>276</v>
      </c>
      <c r="C68" s="547">
        <v>978</v>
      </c>
      <c r="D68" s="547">
        <v>454</v>
      </c>
      <c r="E68" s="547">
        <f t="shared" si="8"/>
        <v>1432</v>
      </c>
      <c r="F68" s="547">
        <v>95</v>
      </c>
      <c r="G68" s="547">
        <v>6</v>
      </c>
      <c r="H68" s="547">
        <f t="shared" si="9"/>
        <v>101</v>
      </c>
      <c r="I68" s="547">
        <v>71</v>
      </c>
      <c r="J68" s="547">
        <v>0</v>
      </c>
      <c r="K68" s="547">
        <v>30</v>
      </c>
      <c r="L68" s="547">
        <v>0</v>
      </c>
      <c r="M68" s="547">
        <f t="shared" si="10"/>
        <v>101</v>
      </c>
      <c r="N68" s="545" t="s">
        <v>309</v>
      </c>
      <c r="O68" s="1088"/>
    </row>
    <row r="69" spans="1:15" ht="19.5" customHeight="1">
      <c r="A69" s="1086"/>
      <c r="B69" s="555" t="s">
        <v>278</v>
      </c>
      <c r="C69" s="547">
        <v>1797</v>
      </c>
      <c r="D69" s="547">
        <v>2057</v>
      </c>
      <c r="E69" s="547">
        <f t="shared" si="8"/>
        <v>3854</v>
      </c>
      <c r="F69" s="547">
        <v>205</v>
      </c>
      <c r="G69" s="547">
        <v>17</v>
      </c>
      <c r="H69" s="547">
        <f t="shared" si="9"/>
        <v>222</v>
      </c>
      <c r="I69" s="547">
        <v>172</v>
      </c>
      <c r="J69" s="547">
        <v>1</v>
      </c>
      <c r="K69" s="547">
        <v>49</v>
      </c>
      <c r="L69" s="547">
        <v>0</v>
      </c>
      <c r="M69" s="547">
        <f t="shared" si="10"/>
        <v>222</v>
      </c>
      <c r="N69" s="545" t="s">
        <v>310</v>
      </c>
      <c r="O69" s="1088"/>
    </row>
    <row r="70" spans="1:15" ht="19.5" customHeight="1">
      <c r="A70" s="1086"/>
      <c r="B70" s="555" t="s">
        <v>277</v>
      </c>
      <c r="C70" s="547">
        <v>1233</v>
      </c>
      <c r="D70" s="547">
        <v>1112</v>
      </c>
      <c r="E70" s="547">
        <f t="shared" si="8"/>
        <v>2345</v>
      </c>
      <c r="F70" s="547">
        <v>98</v>
      </c>
      <c r="G70" s="547">
        <v>17</v>
      </c>
      <c r="H70" s="547">
        <f t="shared" si="9"/>
        <v>115</v>
      </c>
      <c r="I70" s="547">
        <v>62</v>
      </c>
      <c r="J70" s="547">
        <v>3</v>
      </c>
      <c r="K70" s="547">
        <v>50</v>
      </c>
      <c r="L70" s="547">
        <v>0</v>
      </c>
      <c r="M70" s="547">
        <f t="shared" si="10"/>
        <v>115</v>
      </c>
      <c r="N70" s="545" t="s">
        <v>311</v>
      </c>
      <c r="O70" s="1088"/>
    </row>
    <row r="71" spans="1:15" ht="19.5" customHeight="1">
      <c r="A71" s="1089" t="s">
        <v>63</v>
      </c>
      <c r="B71" s="1089"/>
      <c r="C71" s="547">
        <v>5077</v>
      </c>
      <c r="D71" s="547">
        <v>3455</v>
      </c>
      <c r="E71" s="547">
        <f t="shared" si="8"/>
        <v>8532</v>
      </c>
      <c r="F71" s="547">
        <v>515</v>
      </c>
      <c r="G71" s="547">
        <v>169</v>
      </c>
      <c r="H71" s="547">
        <f t="shared" si="9"/>
        <v>684</v>
      </c>
      <c r="I71" s="547">
        <v>355</v>
      </c>
      <c r="J71" s="547">
        <v>40</v>
      </c>
      <c r="K71" s="547">
        <v>288</v>
      </c>
      <c r="L71" s="547">
        <v>1</v>
      </c>
      <c r="M71" s="547">
        <f t="shared" si="10"/>
        <v>684</v>
      </c>
      <c r="N71" s="1056" t="s">
        <v>297</v>
      </c>
      <c r="O71" s="1056"/>
    </row>
    <row r="72" spans="1:15" ht="19.5" customHeight="1">
      <c r="A72" s="1081" t="s">
        <v>64</v>
      </c>
      <c r="B72" s="1081"/>
      <c r="C72" s="547">
        <v>4729</v>
      </c>
      <c r="D72" s="547">
        <v>4722</v>
      </c>
      <c r="E72" s="547">
        <f t="shared" si="8"/>
        <v>9451</v>
      </c>
      <c r="F72" s="547">
        <v>454</v>
      </c>
      <c r="G72" s="547">
        <v>138</v>
      </c>
      <c r="H72" s="547">
        <f t="shared" si="9"/>
        <v>592</v>
      </c>
      <c r="I72" s="547">
        <v>195</v>
      </c>
      <c r="J72" s="547">
        <v>9</v>
      </c>
      <c r="K72" s="547">
        <v>388</v>
      </c>
      <c r="L72" s="547">
        <v>0</v>
      </c>
      <c r="M72" s="547">
        <f t="shared" si="10"/>
        <v>592</v>
      </c>
      <c r="N72" s="1056" t="s">
        <v>186</v>
      </c>
      <c r="O72" s="1056"/>
    </row>
    <row r="73" spans="1:15" ht="19.5" customHeight="1">
      <c r="A73" s="1081" t="s">
        <v>65</v>
      </c>
      <c r="B73" s="1081"/>
      <c r="C73" s="547">
        <v>2353</v>
      </c>
      <c r="D73" s="547">
        <v>2365</v>
      </c>
      <c r="E73" s="547">
        <f t="shared" si="8"/>
        <v>4718</v>
      </c>
      <c r="F73" s="547">
        <v>150</v>
      </c>
      <c r="G73" s="547">
        <v>96</v>
      </c>
      <c r="H73" s="547">
        <f t="shared" si="9"/>
        <v>246</v>
      </c>
      <c r="I73" s="547">
        <v>52</v>
      </c>
      <c r="J73" s="547">
        <v>13</v>
      </c>
      <c r="K73" s="547">
        <v>181</v>
      </c>
      <c r="L73" s="547">
        <v>0</v>
      </c>
      <c r="M73" s="547">
        <f t="shared" si="10"/>
        <v>246</v>
      </c>
      <c r="N73" s="1056" t="s">
        <v>187</v>
      </c>
      <c r="O73" s="1056"/>
    </row>
    <row r="74" spans="1:15" ht="19.5" customHeight="1">
      <c r="A74" s="1081" t="s">
        <v>66</v>
      </c>
      <c r="B74" s="1081"/>
      <c r="C74" s="547">
        <v>2472</v>
      </c>
      <c r="D74" s="547">
        <v>1617</v>
      </c>
      <c r="E74" s="547">
        <f t="shared" si="8"/>
        <v>4089</v>
      </c>
      <c r="F74" s="547">
        <v>199</v>
      </c>
      <c r="G74" s="547">
        <v>49</v>
      </c>
      <c r="H74" s="547">
        <f t="shared" si="9"/>
        <v>248</v>
      </c>
      <c r="I74" s="547">
        <v>199</v>
      </c>
      <c r="J74" s="547">
        <v>49</v>
      </c>
      <c r="K74" s="547">
        <v>0</v>
      </c>
      <c r="L74" s="547">
        <v>0</v>
      </c>
      <c r="M74" s="547">
        <f t="shared" si="10"/>
        <v>248</v>
      </c>
      <c r="N74" s="1056" t="s">
        <v>303</v>
      </c>
      <c r="O74" s="1056"/>
    </row>
    <row r="75" spans="1:15" ht="19.5" customHeight="1">
      <c r="A75" s="1081" t="s">
        <v>134</v>
      </c>
      <c r="B75" s="1081"/>
      <c r="C75" s="547">
        <v>3384</v>
      </c>
      <c r="D75" s="547">
        <v>1846</v>
      </c>
      <c r="E75" s="547">
        <f t="shared" si="8"/>
        <v>5230</v>
      </c>
      <c r="F75" s="547">
        <v>368</v>
      </c>
      <c r="G75" s="547">
        <v>43</v>
      </c>
      <c r="H75" s="547">
        <f t="shared" si="9"/>
        <v>411</v>
      </c>
      <c r="I75" s="547">
        <v>287</v>
      </c>
      <c r="J75" s="547">
        <v>1</v>
      </c>
      <c r="K75" s="547">
        <v>123</v>
      </c>
      <c r="L75" s="547">
        <v>0</v>
      </c>
      <c r="M75" s="547">
        <f t="shared" si="10"/>
        <v>411</v>
      </c>
      <c r="N75" s="1056" t="s">
        <v>304</v>
      </c>
      <c r="O75" s="1056"/>
    </row>
    <row r="76" spans="1:15" ht="19.5" customHeight="1">
      <c r="A76" s="1081" t="s">
        <v>68</v>
      </c>
      <c r="B76" s="1081"/>
      <c r="C76" s="547">
        <v>2309</v>
      </c>
      <c r="D76" s="547">
        <v>1949</v>
      </c>
      <c r="E76" s="547">
        <f t="shared" si="8"/>
        <v>4258</v>
      </c>
      <c r="F76" s="547">
        <v>292</v>
      </c>
      <c r="G76" s="547">
        <v>43</v>
      </c>
      <c r="H76" s="547">
        <f t="shared" si="9"/>
        <v>335</v>
      </c>
      <c r="I76" s="547">
        <v>247</v>
      </c>
      <c r="J76" s="547">
        <v>2</v>
      </c>
      <c r="K76" s="547">
        <v>86</v>
      </c>
      <c r="L76" s="547">
        <v>0</v>
      </c>
      <c r="M76" s="547">
        <f t="shared" si="10"/>
        <v>335</v>
      </c>
      <c r="N76" s="1056" t="s">
        <v>305</v>
      </c>
      <c r="O76" s="1056"/>
    </row>
    <row r="77" spans="1:15" ht="19.5" customHeight="1">
      <c r="A77" s="1081" t="s">
        <v>69</v>
      </c>
      <c r="B77" s="1081"/>
      <c r="C77" s="547">
        <v>4047</v>
      </c>
      <c r="D77" s="547">
        <v>2564</v>
      </c>
      <c r="E77" s="547">
        <f t="shared" si="8"/>
        <v>6611</v>
      </c>
      <c r="F77" s="547">
        <v>475</v>
      </c>
      <c r="G77" s="547">
        <v>59</v>
      </c>
      <c r="H77" s="547">
        <f t="shared" si="9"/>
        <v>534</v>
      </c>
      <c r="I77" s="547">
        <v>394</v>
      </c>
      <c r="J77" s="547">
        <v>3</v>
      </c>
      <c r="K77" s="547">
        <v>137</v>
      </c>
      <c r="L77" s="547">
        <v>0</v>
      </c>
      <c r="M77" s="547">
        <f t="shared" si="10"/>
        <v>534</v>
      </c>
      <c r="N77" s="1056" t="s">
        <v>191</v>
      </c>
      <c r="O77" s="1056"/>
    </row>
    <row r="78" spans="1:15" ht="19.5" customHeight="1">
      <c r="A78" s="1081" t="s">
        <v>70</v>
      </c>
      <c r="B78" s="1081"/>
      <c r="C78" s="547">
        <v>6330</v>
      </c>
      <c r="D78" s="547">
        <v>2850</v>
      </c>
      <c r="E78" s="547">
        <f t="shared" si="8"/>
        <v>9180</v>
      </c>
      <c r="F78" s="547">
        <v>671</v>
      </c>
      <c r="G78" s="547">
        <v>115</v>
      </c>
      <c r="H78" s="547">
        <f t="shared" si="9"/>
        <v>786</v>
      </c>
      <c r="I78" s="547">
        <v>443</v>
      </c>
      <c r="J78" s="547">
        <v>25</v>
      </c>
      <c r="K78" s="547">
        <v>318</v>
      </c>
      <c r="L78" s="547">
        <v>0</v>
      </c>
      <c r="M78" s="547">
        <f t="shared" si="10"/>
        <v>786</v>
      </c>
      <c r="N78" s="1056" t="s">
        <v>192</v>
      </c>
      <c r="O78" s="1056"/>
    </row>
    <row r="79" spans="1:15" ht="19.5" customHeight="1">
      <c r="A79" s="1081" t="s">
        <v>71</v>
      </c>
      <c r="B79" s="1081"/>
      <c r="C79" s="547">
        <v>1314</v>
      </c>
      <c r="D79" s="547">
        <v>2685</v>
      </c>
      <c r="E79" s="547">
        <f t="shared" si="8"/>
        <v>3999</v>
      </c>
      <c r="F79" s="547">
        <v>299</v>
      </c>
      <c r="G79" s="547">
        <v>5</v>
      </c>
      <c r="H79" s="547">
        <f t="shared" si="9"/>
        <v>304</v>
      </c>
      <c r="I79" s="547">
        <v>294</v>
      </c>
      <c r="J79" s="547">
        <v>1</v>
      </c>
      <c r="K79" s="547">
        <v>9</v>
      </c>
      <c r="L79" s="547">
        <v>0</v>
      </c>
      <c r="M79" s="547">
        <f t="shared" si="10"/>
        <v>304</v>
      </c>
      <c r="N79" s="1056" t="s">
        <v>193</v>
      </c>
      <c r="O79" s="1056"/>
    </row>
    <row r="80" spans="1:15" ht="19.5" customHeight="1" thickBot="1">
      <c r="A80" s="1083" t="s">
        <v>72</v>
      </c>
      <c r="B80" s="1083"/>
      <c r="C80" s="565">
        <v>2228</v>
      </c>
      <c r="D80" s="565">
        <v>2041</v>
      </c>
      <c r="E80" s="565">
        <f t="shared" si="8"/>
        <v>4269</v>
      </c>
      <c r="F80" s="565">
        <v>237</v>
      </c>
      <c r="G80" s="565">
        <v>103</v>
      </c>
      <c r="H80" s="565">
        <f t="shared" si="9"/>
        <v>340</v>
      </c>
      <c r="I80" s="565">
        <v>118</v>
      </c>
      <c r="J80" s="565">
        <v>7</v>
      </c>
      <c r="K80" s="565">
        <v>215</v>
      </c>
      <c r="L80" s="565">
        <v>0</v>
      </c>
      <c r="M80" s="565">
        <f t="shared" si="10"/>
        <v>340</v>
      </c>
      <c r="N80" s="1062" t="s">
        <v>361</v>
      </c>
      <c r="O80" s="1062"/>
    </row>
    <row r="81" spans="1:15" ht="19.5" customHeight="1" thickBot="1">
      <c r="A81" s="1076" t="s">
        <v>32</v>
      </c>
      <c r="B81" s="1076"/>
      <c r="C81" s="466">
        <f t="shared" ref="C81:M81" si="11">SUM(C61:C80)</f>
        <v>54176</v>
      </c>
      <c r="D81" s="466">
        <f t="shared" si="11"/>
        <v>41215</v>
      </c>
      <c r="E81" s="466">
        <f t="shared" si="11"/>
        <v>95391</v>
      </c>
      <c r="F81" s="466">
        <f t="shared" si="11"/>
        <v>6593</v>
      </c>
      <c r="G81" s="466">
        <f t="shared" si="11"/>
        <v>1289</v>
      </c>
      <c r="H81" s="466">
        <f t="shared" si="11"/>
        <v>7882</v>
      </c>
      <c r="I81" s="466">
        <f t="shared" si="11"/>
        <v>4872</v>
      </c>
      <c r="J81" s="466">
        <f t="shared" si="11"/>
        <v>288</v>
      </c>
      <c r="K81" s="466">
        <f t="shared" si="11"/>
        <v>2720</v>
      </c>
      <c r="L81" s="466">
        <f t="shared" si="11"/>
        <v>2</v>
      </c>
      <c r="M81" s="466">
        <f t="shared" si="11"/>
        <v>7882</v>
      </c>
      <c r="N81" s="1104" t="s">
        <v>175</v>
      </c>
      <c r="O81" s="1104"/>
    </row>
    <row r="82" spans="1:15" ht="16.5" thickTop="1">
      <c r="A82" s="464"/>
      <c r="B82" s="464"/>
      <c r="C82" s="464"/>
      <c r="D82" s="464"/>
      <c r="E82" s="464"/>
      <c r="F82" s="464"/>
      <c r="G82" s="464"/>
      <c r="H82" s="464"/>
      <c r="I82" s="464"/>
      <c r="J82" s="464"/>
      <c r="K82" s="464"/>
      <c r="L82" s="464"/>
      <c r="M82" s="464"/>
      <c r="N82" s="635"/>
      <c r="O82" s="635"/>
    </row>
    <row r="83" spans="1:15">
      <c r="A83" s="464"/>
      <c r="B83" s="464"/>
      <c r="C83" s="464"/>
      <c r="D83" s="464"/>
      <c r="E83" s="464"/>
      <c r="F83" s="464"/>
      <c r="G83" s="464"/>
      <c r="H83" s="464"/>
      <c r="I83" s="464"/>
      <c r="J83" s="464"/>
      <c r="K83" s="464"/>
      <c r="L83" s="464"/>
      <c r="M83" s="464"/>
      <c r="N83" s="635"/>
      <c r="O83" s="635"/>
    </row>
    <row r="84" spans="1:15">
      <c r="A84" s="464"/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635"/>
      <c r="O84" s="635"/>
    </row>
    <row r="85" spans="1:15">
      <c r="A85" s="464"/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635"/>
      <c r="O85" s="635"/>
    </row>
    <row r="86" spans="1:15">
      <c r="A86" s="464"/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635"/>
      <c r="O86" s="635"/>
    </row>
  </sheetData>
  <mergeCells count="121">
    <mergeCell ref="A80:B80"/>
    <mergeCell ref="N80:O80"/>
    <mergeCell ref="A81:B81"/>
    <mergeCell ref="N29:O29"/>
    <mergeCell ref="N56:O56"/>
    <mergeCell ref="A56:C56"/>
    <mergeCell ref="A29:C29"/>
    <mergeCell ref="A77:B77"/>
    <mergeCell ref="N77:O77"/>
    <mergeCell ref="A78:B78"/>
    <mergeCell ref="N78:O78"/>
    <mergeCell ref="A79:B79"/>
    <mergeCell ref="N79:O79"/>
    <mergeCell ref="A74:B74"/>
    <mergeCell ref="N74:O74"/>
    <mergeCell ref="A75:B75"/>
    <mergeCell ref="N75:O75"/>
    <mergeCell ref="A76:B76"/>
    <mergeCell ref="N76:O76"/>
    <mergeCell ref="A71:B71"/>
    <mergeCell ref="N71:O71"/>
    <mergeCell ref="A72:B72"/>
    <mergeCell ref="N72:O72"/>
    <mergeCell ref="A73:B73"/>
    <mergeCell ref="N73:O73"/>
    <mergeCell ref="A63:B63"/>
    <mergeCell ref="N63:O63"/>
    <mergeCell ref="A64:B64"/>
    <mergeCell ref="N64:O64"/>
    <mergeCell ref="A65:A70"/>
    <mergeCell ref="O65:O70"/>
    <mergeCell ref="C58:E58"/>
    <mergeCell ref="F58:H58"/>
    <mergeCell ref="I58:M58"/>
    <mergeCell ref="A61:B61"/>
    <mergeCell ref="N61:O61"/>
    <mergeCell ref="A62:B62"/>
    <mergeCell ref="N62:O62"/>
    <mergeCell ref="A53:B53"/>
    <mergeCell ref="N53:O53"/>
    <mergeCell ref="A54:B54"/>
    <mergeCell ref="A57:B60"/>
    <mergeCell ref="C57:E57"/>
    <mergeCell ref="F57:H57"/>
    <mergeCell ref="I57:M57"/>
    <mergeCell ref="N57:O60"/>
    <mergeCell ref="A50:B50"/>
    <mergeCell ref="N50:O50"/>
    <mergeCell ref="A51:B51"/>
    <mergeCell ref="N51:O51"/>
    <mergeCell ref="A52:B52"/>
    <mergeCell ref="N52:O52"/>
    <mergeCell ref="A47:B47"/>
    <mergeCell ref="N47:O47"/>
    <mergeCell ref="A48:B48"/>
    <mergeCell ref="N48:O48"/>
    <mergeCell ref="A49:B49"/>
    <mergeCell ref="N49:O49"/>
    <mergeCell ref="A44:B44"/>
    <mergeCell ref="N44:O44"/>
    <mergeCell ref="A45:B45"/>
    <mergeCell ref="N45:O45"/>
    <mergeCell ref="A46:B46"/>
    <mergeCell ref="N46:O46"/>
    <mergeCell ref="A36:B36"/>
    <mergeCell ref="N36:O36"/>
    <mergeCell ref="A37:B37"/>
    <mergeCell ref="N37:O37"/>
    <mergeCell ref="A38:A43"/>
    <mergeCell ref="O38:O43"/>
    <mergeCell ref="F31:H31"/>
    <mergeCell ref="I31:M31"/>
    <mergeCell ref="A34:B34"/>
    <mergeCell ref="N34:O34"/>
    <mergeCell ref="A35:B35"/>
    <mergeCell ref="N35:O35"/>
    <mergeCell ref="A25:B25"/>
    <mergeCell ref="N25:O25"/>
    <mergeCell ref="N26:O26"/>
    <mergeCell ref="A30:B33"/>
    <mergeCell ref="C30:E30"/>
    <mergeCell ref="F30:H30"/>
    <mergeCell ref="I30:M30"/>
    <mergeCell ref="N30:O33"/>
    <mergeCell ref="C31:E31"/>
    <mergeCell ref="A22:B22"/>
    <mergeCell ref="N22:O22"/>
    <mergeCell ref="A23:B23"/>
    <mergeCell ref="N23:O23"/>
    <mergeCell ref="A24:B24"/>
    <mergeCell ref="N24:O24"/>
    <mergeCell ref="A19:B19"/>
    <mergeCell ref="N19:O19"/>
    <mergeCell ref="A20:B20"/>
    <mergeCell ref="N20:O20"/>
    <mergeCell ref="A21:B21"/>
    <mergeCell ref="N21:O21"/>
    <mergeCell ref="N81:O81"/>
    <mergeCell ref="N1:O1"/>
    <mergeCell ref="A2:B5"/>
    <mergeCell ref="C2:E2"/>
    <mergeCell ref="F2:H2"/>
    <mergeCell ref="I2:M2"/>
    <mergeCell ref="N2:O5"/>
    <mergeCell ref="C3:E3"/>
    <mergeCell ref="F3:H3"/>
    <mergeCell ref="I3:M3"/>
    <mergeCell ref="A1:C1"/>
    <mergeCell ref="A16:B16"/>
    <mergeCell ref="N16:O16"/>
    <mergeCell ref="A17:B17"/>
    <mergeCell ref="N17:O17"/>
    <mergeCell ref="A18:B18"/>
    <mergeCell ref="N18:O18"/>
    <mergeCell ref="A6:B6"/>
    <mergeCell ref="N6:O6"/>
    <mergeCell ref="N7:O7"/>
    <mergeCell ref="N8:O8"/>
    <mergeCell ref="N9:O9"/>
    <mergeCell ref="A10:A15"/>
    <mergeCell ref="O10:O15"/>
  </mergeCells>
  <pageMargins left="1" right="1" top="1" bottom="1" header="1" footer="1"/>
  <pageSetup paperSize="9" scale="80" orientation="landscape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U120"/>
  <sheetViews>
    <sheetView rightToLeft="1" view="pageBreakPreview" topLeftCell="A2" zoomScale="90" zoomScaleSheetLayoutView="90" workbookViewId="0">
      <selection activeCell="C6" sqref="C6:N7"/>
    </sheetView>
  </sheetViews>
  <sheetFormatPr defaultRowHeight="12.75"/>
  <cols>
    <col min="1" max="1" width="4.140625" style="91" customWidth="1"/>
    <col min="2" max="2" width="10" style="91" customWidth="1"/>
    <col min="3" max="3" width="8.140625" style="90" customWidth="1"/>
    <col min="4" max="4" width="8" style="90" customWidth="1"/>
    <col min="5" max="5" width="8.5703125" style="90" customWidth="1"/>
    <col min="6" max="6" width="10.140625" style="90" customWidth="1"/>
    <col min="7" max="12" width="10.140625" style="91" customWidth="1"/>
    <col min="13" max="13" width="12.28515625" style="91" customWidth="1"/>
    <col min="14" max="14" width="10.140625" style="91" customWidth="1"/>
    <col min="15" max="15" width="15.28515625" style="91" customWidth="1"/>
    <col min="16" max="16" width="4.28515625" style="91" customWidth="1"/>
    <col min="17" max="16384" width="9.140625" style="91"/>
  </cols>
  <sheetData>
    <row r="1" spans="1:21" ht="35.25" customHeight="1">
      <c r="A1" s="1098" t="s">
        <v>1102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</row>
    <row r="2" spans="1:21" ht="40.5" customHeight="1">
      <c r="A2" s="1099" t="s">
        <v>976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21" ht="20.25" customHeight="1" thickBot="1">
      <c r="A3" s="1100" t="s">
        <v>1103</v>
      </c>
      <c r="B3" s="110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116" t="s">
        <v>1104</v>
      </c>
      <c r="P3" s="1116"/>
    </row>
    <row r="4" spans="1:21" ht="22.5" customHeight="1" thickTop="1">
      <c r="A4" s="1072" t="s">
        <v>40</v>
      </c>
      <c r="B4" s="1072"/>
      <c r="C4" s="1102" t="s">
        <v>336</v>
      </c>
      <c r="D4" s="1102"/>
      <c r="E4" s="1102"/>
      <c r="F4" s="1102"/>
      <c r="G4" s="1103" t="s">
        <v>363</v>
      </c>
      <c r="H4" s="1103"/>
      <c r="I4" s="1103"/>
      <c r="J4" s="1103" t="s">
        <v>373</v>
      </c>
      <c r="K4" s="1103"/>
      <c r="L4" s="1103"/>
      <c r="M4" s="1102" t="s">
        <v>340</v>
      </c>
      <c r="N4" s="1102"/>
      <c r="O4" s="1074" t="s">
        <v>174</v>
      </c>
      <c r="P4" s="1074"/>
    </row>
    <row r="5" spans="1:21" ht="21" customHeight="1">
      <c r="A5" s="1092"/>
      <c r="B5" s="1092"/>
      <c r="C5" s="1094" t="s">
        <v>337</v>
      </c>
      <c r="D5" s="1094"/>
      <c r="E5" s="1094"/>
      <c r="F5" s="1094"/>
      <c r="G5" s="1096" t="s">
        <v>364</v>
      </c>
      <c r="H5" s="1096"/>
      <c r="I5" s="1096"/>
      <c r="J5" s="1094" t="s">
        <v>365</v>
      </c>
      <c r="K5" s="1094"/>
      <c r="L5" s="1094"/>
      <c r="M5" s="1094" t="s">
        <v>366</v>
      </c>
      <c r="N5" s="1094"/>
      <c r="O5" s="1096"/>
      <c r="P5" s="1096"/>
    </row>
    <row r="6" spans="1:21" ht="17.25" customHeight="1">
      <c r="A6" s="1092"/>
      <c r="B6" s="1092"/>
      <c r="C6" s="941" t="s">
        <v>33</v>
      </c>
      <c r="D6" s="938" t="s">
        <v>34</v>
      </c>
      <c r="E6" s="938" t="s">
        <v>338</v>
      </c>
      <c r="F6" s="938" t="s">
        <v>35</v>
      </c>
      <c r="G6" s="941" t="s">
        <v>102</v>
      </c>
      <c r="H6" s="938" t="s">
        <v>103</v>
      </c>
      <c r="I6" s="938" t="s">
        <v>35</v>
      </c>
      <c r="J6" s="941" t="s">
        <v>33</v>
      </c>
      <c r="K6" s="938" t="s">
        <v>34</v>
      </c>
      <c r="L6" s="938" t="s">
        <v>35</v>
      </c>
      <c r="M6" s="941" t="s">
        <v>367</v>
      </c>
      <c r="N6" s="941" t="s">
        <v>368</v>
      </c>
      <c r="O6" s="1096"/>
      <c r="P6" s="1096"/>
    </row>
    <row r="7" spans="1:21" ht="18.75" customHeight="1" thickBot="1">
      <c r="A7" s="1092"/>
      <c r="B7" s="1092"/>
      <c r="C7" s="940" t="s">
        <v>180</v>
      </c>
      <c r="D7" s="939" t="s">
        <v>179</v>
      </c>
      <c r="E7" s="939" t="s">
        <v>219</v>
      </c>
      <c r="F7" s="939" t="s">
        <v>175</v>
      </c>
      <c r="G7" s="940" t="s">
        <v>369</v>
      </c>
      <c r="H7" s="939" t="s">
        <v>370</v>
      </c>
      <c r="I7" s="939" t="s">
        <v>175</v>
      </c>
      <c r="J7" s="940" t="s">
        <v>180</v>
      </c>
      <c r="K7" s="939" t="s">
        <v>179</v>
      </c>
      <c r="L7" s="939" t="s">
        <v>175</v>
      </c>
      <c r="M7" s="940" t="s">
        <v>371</v>
      </c>
      <c r="N7" s="940" t="s">
        <v>355</v>
      </c>
      <c r="O7" s="1096"/>
      <c r="P7" s="1096"/>
    </row>
    <row r="8" spans="1:21" ht="18" customHeight="1">
      <c r="A8" s="1137" t="s">
        <v>52</v>
      </c>
      <c r="B8" s="1137"/>
      <c r="C8" s="551">
        <v>377</v>
      </c>
      <c r="D8" s="551">
        <v>262</v>
      </c>
      <c r="E8" s="551">
        <v>806</v>
      </c>
      <c r="F8" s="728">
        <f>SUM(C8:E8)</f>
        <v>1445</v>
      </c>
      <c r="G8" s="551">
        <v>6983</v>
      </c>
      <c r="H8" s="551">
        <v>8225</v>
      </c>
      <c r="I8" s="551">
        <f>SUM(G8:H8)</f>
        <v>15208</v>
      </c>
      <c r="J8" s="551">
        <v>60825</v>
      </c>
      <c r="K8" s="551">
        <v>57472</v>
      </c>
      <c r="L8" s="551">
        <f>SUM(J8:K8)</f>
        <v>118297</v>
      </c>
      <c r="M8" s="551">
        <v>1055</v>
      </c>
      <c r="N8" s="551">
        <v>390</v>
      </c>
      <c r="O8" s="1058" t="s">
        <v>671</v>
      </c>
      <c r="P8" s="1058"/>
      <c r="U8" s="91" t="s">
        <v>339</v>
      </c>
    </row>
    <row r="9" spans="1:21" ht="18" customHeight="1">
      <c r="A9" s="1081" t="s">
        <v>53</v>
      </c>
      <c r="B9" s="1081"/>
      <c r="C9" s="554">
        <v>374</v>
      </c>
      <c r="D9" s="554">
        <v>361</v>
      </c>
      <c r="E9" s="554">
        <v>546</v>
      </c>
      <c r="F9" s="379">
        <f t="shared" ref="F9:F27" si="0">SUM(C9:E9)</f>
        <v>1281</v>
      </c>
      <c r="G9" s="554">
        <v>5559</v>
      </c>
      <c r="H9" s="554">
        <v>8626</v>
      </c>
      <c r="I9" s="554">
        <f t="shared" ref="I9:I27" si="1">SUM(G9:H9)</f>
        <v>14185</v>
      </c>
      <c r="J9" s="554">
        <v>35392</v>
      </c>
      <c r="K9" s="554">
        <v>34340</v>
      </c>
      <c r="L9" s="554">
        <f t="shared" ref="L9:L27" si="2">SUM(J9:K9)</f>
        <v>69732</v>
      </c>
      <c r="M9" s="78">
        <v>949</v>
      </c>
      <c r="N9" s="78">
        <v>332</v>
      </c>
      <c r="O9" s="1059" t="s">
        <v>302</v>
      </c>
      <c r="P9" s="1059"/>
    </row>
    <row r="10" spans="1:21" ht="18" customHeight="1">
      <c r="A10" s="1081" t="s">
        <v>54</v>
      </c>
      <c r="B10" s="1081"/>
      <c r="C10" s="554">
        <v>107</v>
      </c>
      <c r="D10" s="554">
        <v>93</v>
      </c>
      <c r="E10" s="554">
        <v>770</v>
      </c>
      <c r="F10" s="379">
        <f t="shared" si="0"/>
        <v>970</v>
      </c>
      <c r="G10" s="554">
        <v>3660</v>
      </c>
      <c r="H10" s="554">
        <v>6413</v>
      </c>
      <c r="I10" s="554">
        <f t="shared" si="1"/>
        <v>10073</v>
      </c>
      <c r="J10" s="554">
        <v>24332</v>
      </c>
      <c r="K10" s="554">
        <v>23993</v>
      </c>
      <c r="L10" s="554">
        <f t="shared" si="2"/>
        <v>48325</v>
      </c>
      <c r="M10" s="78">
        <v>687</v>
      </c>
      <c r="N10" s="78">
        <v>283</v>
      </c>
      <c r="O10" s="1056" t="s">
        <v>184</v>
      </c>
      <c r="P10" s="1056"/>
    </row>
    <row r="11" spans="1:21" ht="18" customHeight="1">
      <c r="A11" s="1081" t="s">
        <v>55</v>
      </c>
      <c r="B11" s="1081"/>
      <c r="C11" s="554">
        <v>137</v>
      </c>
      <c r="D11" s="554">
        <v>139</v>
      </c>
      <c r="E11" s="554">
        <v>675</v>
      </c>
      <c r="F11" s="379">
        <f t="shared" si="0"/>
        <v>951</v>
      </c>
      <c r="G11" s="554">
        <v>6590</v>
      </c>
      <c r="H11" s="554">
        <v>11583</v>
      </c>
      <c r="I11" s="554">
        <f t="shared" si="1"/>
        <v>18173</v>
      </c>
      <c r="J11" s="554">
        <v>25704</v>
      </c>
      <c r="K11" s="554">
        <v>24912</v>
      </c>
      <c r="L11" s="554">
        <f t="shared" si="2"/>
        <v>50616</v>
      </c>
      <c r="M11" s="78">
        <v>756</v>
      </c>
      <c r="N11" s="78">
        <v>195</v>
      </c>
      <c r="O11" s="1056" t="s">
        <v>185</v>
      </c>
      <c r="P11" s="1056"/>
    </row>
    <row r="12" spans="1:21" ht="18" customHeight="1">
      <c r="A12" s="1107" t="s">
        <v>295</v>
      </c>
      <c r="B12" s="559" t="s">
        <v>282</v>
      </c>
      <c r="C12" s="554">
        <v>76</v>
      </c>
      <c r="D12" s="554">
        <v>85</v>
      </c>
      <c r="E12" s="554">
        <v>236</v>
      </c>
      <c r="F12" s="379">
        <f t="shared" si="0"/>
        <v>397</v>
      </c>
      <c r="G12" s="554">
        <v>1965</v>
      </c>
      <c r="H12" s="554">
        <v>9451</v>
      </c>
      <c r="I12" s="554">
        <f t="shared" si="1"/>
        <v>11416</v>
      </c>
      <c r="J12" s="554">
        <v>19781</v>
      </c>
      <c r="K12" s="554">
        <v>19776</v>
      </c>
      <c r="L12" s="554">
        <f t="shared" si="2"/>
        <v>39557</v>
      </c>
      <c r="M12" s="554">
        <v>252</v>
      </c>
      <c r="N12" s="554">
        <v>145</v>
      </c>
      <c r="O12" s="530" t="s">
        <v>306</v>
      </c>
      <c r="P12" s="1088" t="s">
        <v>173</v>
      </c>
    </row>
    <row r="13" spans="1:21" ht="18" customHeight="1">
      <c r="A13" s="1107"/>
      <c r="B13" s="559" t="s">
        <v>283</v>
      </c>
      <c r="C13" s="554">
        <v>131</v>
      </c>
      <c r="D13" s="554">
        <v>72</v>
      </c>
      <c r="E13" s="554">
        <v>370</v>
      </c>
      <c r="F13" s="379">
        <f t="shared" si="0"/>
        <v>573</v>
      </c>
      <c r="G13" s="554">
        <v>2882</v>
      </c>
      <c r="H13" s="554">
        <v>10054</v>
      </c>
      <c r="I13" s="554">
        <f t="shared" si="1"/>
        <v>12936</v>
      </c>
      <c r="J13" s="554">
        <v>38613</v>
      </c>
      <c r="K13" s="554">
        <v>38389</v>
      </c>
      <c r="L13" s="554">
        <f t="shared" si="2"/>
        <v>77002</v>
      </c>
      <c r="M13" s="78">
        <v>378</v>
      </c>
      <c r="N13" s="78">
        <v>195</v>
      </c>
      <c r="O13" s="586" t="s">
        <v>307</v>
      </c>
      <c r="P13" s="1088"/>
    </row>
    <row r="14" spans="1:21" ht="18" customHeight="1">
      <c r="A14" s="1107"/>
      <c r="B14" s="559" t="s">
        <v>284</v>
      </c>
      <c r="C14" s="554">
        <v>156</v>
      </c>
      <c r="D14" s="554">
        <v>138</v>
      </c>
      <c r="E14" s="554">
        <v>67</v>
      </c>
      <c r="F14" s="379">
        <f t="shared" si="0"/>
        <v>361</v>
      </c>
      <c r="G14" s="554">
        <v>2542</v>
      </c>
      <c r="H14" s="554">
        <v>5466</v>
      </c>
      <c r="I14" s="554">
        <f t="shared" si="1"/>
        <v>8008</v>
      </c>
      <c r="J14" s="554">
        <v>17210</v>
      </c>
      <c r="K14" s="554">
        <v>17663</v>
      </c>
      <c r="L14" s="554">
        <f t="shared" si="2"/>
        <v>34873</v>
      </c>
      <c r="M14" s="78">
        <v>229</v>
      </c>
      <c r="N14" s="78">
        <v>132</v>
      </c>
      <c r="O14" s="586" t="s">
        <v>308</v>
      </c>
      <c r="P14" s="1088"/>
    </row>
    <row r="15" spans="1:21" ht="18" customHeight="1">
      <c r="A15" s="1107"/>
      <c r="B15" s="559" t="s">
        <v>752</v>
      </c>
      <c r="C15" s="554">
        <v>36</v>
      </c>
      <c r="D15" s="554">
        <v>36</v>
      </c>
      <c r="E15" s="554">
        <v>232</v>
      </c>
      <c r="F15" s="379">
        <f t="shared" si="0"/>
        <v>304</v>
      </c>
      <c r="G15" s="554">
        <v>2054</v>
      </c>
      <c r="H15" s="554">
        <v>7759</v>
      </c>
      <c r="I15" s="554">
        <f t="shared" si="1"/>
        <v>9813</v>
      </c>
      <c r="J15" s="554">
        <v>13188</v>
      </c>
      <c r="K15" s="554">
        <v>12752</v>
      </c>
      <c r="L15" s="554">
        <f t="shared" si="2"/>
        <v>25940</v>
      </c>
      <c r="M15" s="78">
        <v>260</v>
      </c>
      <c r="N15" s="78">
        <v>44</v>
      </c>
      <c r="O15" s="586" t="s">
        <v>309</v>
      </c>
      <c r="P15" s="1088"/>
    </row>
    <row r="16" spans="1:21" ht="18" customHeight="1">
      <c r="A16" s="1107"/>
      <c r="B16" s="559" t="s">
        <v>753</v>
      </c>
      <c r="C16" s="554">
        <v>56</v>
      </c>
      <c r="D16" s="554">
        <v>32</v>
      </c>
      <c r="E16" s="554">
        <v>466</v>
      </c>
      <c r="F16" s="379">
        <f t="shared" si="0"/>
        <v>554</v>
      </c>
      <c r="G16" s="554">
        <v>2825</v>
      </c>
      <c r="H16" s="554">
        <v>11005</v>
      </c>
      <c r="I16" s="554">
        <f t="shared" si="1"/>
        <v>13830</v>
      </c>
      <c r="J16" s="554">
        <v>23910</v>
      </c>
      <c r="K16" s="554">
        <v>23312</v>
      </c>
      <c r="L16" s="554">
        <f t="shared" si="2"/>
        <v>47222</v>
      </c>
      <c r="M16" s="554">
        <v>397</v>
      </c>
      <c r="N16" s="554">
        <v>157</v>
      </c>
      <c r="O16" s="586" t="s">
        <v>310</v>
      </c>
      <c r="P16" s="1088"/>
    </row>
    <row r="17" spans="1:16" ht="18" customHeight="1">
      <c r="A17" s="1108"/>
      <c r="B17" s="559" t="s">
        <v>754</v>
      </c>
      <c r="C17" s="554">
        <v>67</v>
      </c>
      <c r="D17" s="554">
        <v>70</v>
      </c>
      <c r="E17" s="554">
        <v>175</v>
      </c>
      <c r="F17" s="379">
        <f t="shared" si="0"/>
        <v>312</v>
      </c>
      <c r="G17" s="554">
        <v>2462</v>
      </c>
      <c r="H17" s="554">
        <v>6405</v>
      </c>
      <c r="I17" s="554">
        <f t="shared" si="1"/>
        <v>8867</v>
      </c>
      <c r="J17" s="554">
        <v>16814</v>
      </c>
      <c r="K17" s="554">
        <v>16571</v>
      </c>
      <c r="L17" s="554">
        <f t="shared" si="2"/>
        <v>33385</v>
      </c>
      <c r="M17" s="78">
        <v>261</v>
      </c>
      <c r="N17" s="78">
        <v>51</v>
      </c>
      <c r="O17" s="586" t="s">
        <v>311</v>
      </c>
      <c r="P17" s="1088"/>
    </row>
    <row r="18" spans="1:16" ht="18" customHeight="1">
      <c r="A18" s="1081" t="s">
        <v>63</v>
      </c>
      <c r="B18" s="1081"/>
      <c r="C18" s="554">
        <v>448</v>
      </c>
      <c r="D18" s="554">
        <v>409</v>
      </c>
      <c r="E18" s="554">
        <v>342</v>
      </c>
      <c r="F18" s="379">
        <f t="shared" si="0"/>
        <v>1199</v>
      </c>
      <c r="G18" s="554">
        <v>7564</v>
      </c>
      <c r="H18" s="554">
        <v>10433</v>
      </c>
      <c r="I18" s="554">
        <f t="shared" si="1"/>
        <v>17997</v>
      </c>
      <c r="J18" s="554">
        <v>38410</v>
      </c>
      <c r="K18" s="554">
        <v>36253</v>
      </c>
      <c r="L18" s="554">
        <f t="shared" si="2"/>
        <v>74663</v>
      </c>
      <c r="M18" s="78">
        <v>813</v>
      </c>
      <c r="N18" s="78">
        <v>386</v>
      </c>
      <c r="O18" s="1056" t="s">
        <v>322</v>
      </c>
      <c r="P18" s="1056"/>
    </row>
    <row r="19" spans="1:16" ht="18" customHeight="1">
      <c r="A19" s="1081" t="s">
        <v>64</v>
      </c>
      <c r="B19" s="1081"/>
      <c r="C19" s="554">
        <v>298</v>
      </c>
      <c r="D19" s="554">
        <v>282</v>
      </c>
      <c r="E19" s="554">
        <v>344</v>
      </c>
      <c r="F19" s="379">
        <f t="shared" si="0"/>
        <v>924</v>
      </c>
      <c r="G19" s="554">
        <v>6096</v>
      </c>
      <c r="H19" s="554">
        <v>11562</v>
      </c>
      <c r="I19" s="554">
        <f t="shared" si="1"/>
        <v>17658</v>
      </c>
      <c r="J19" s="554">
        <v>37192</v>
      </c>
      <c r="K19" s="554">
        <v>33446</v>
      </c>
      <c r="L19" s="554">
        <f t="shared" si="2"/>
        <v>70638</v>
      </c>
      <c r="M19" s="78">
        <v>644</v>
      </c>
      <c r="N19" s="78">
        <v>280</v>
      </c>
      <c r="O19" s="1056" t="s">
        <v>186</v>
      </c>
      <c r="P19" s="1056"/>
    </row>
    <row r="20" spans="1:16" ht="18" customHeight="1">
      <c r="A20" s="1081" t="s">
        <v>65</v>
      </c>
      <c r="B20" s="1081"/>
      <c r="C20" s="554">
        <v>252</v>
      </c>
      <c r="D20" s="554">
        <v>232</v>
      </c>
      <c r="E20" s="554">
        <v>75</v>
      </c>
      <c r="F20" s="379">
        <f t="shared" si="0"/>
        <v>559</v>
      </c>
      <c r="G20" s="554">
        <v>4153</v>
      </c>
      <c r="H20" s="554">
        <v>8041</v>
      </c>
      <c r="I20" s="554">
        <f t="shared" si="1"/>
        <v>12194</v>
      </c>
      <c r="J20" s="554">
        <v>19880</v>
      </c>
      <c r="K20" s="554">
        <v>20438</v>
      </c>
      <c r="L20" s="554">
        <f t="shared" si="2"/>
        <v>40318</v>
      </c>
      <c r="M20" s="554">
        <v>315</v>
      </c>
      <c r="N20" s="554">
        <v>244</v>
      </c>
      <c r="O20" s="1056" t="s">
        <v>187</v>
      </c>
      <c r="P20" s="1056"/>
    </row>
    <row r="21" spans="1:16" ht="18" customHeight="1">
      <c r="A21" s="1081" t="s">
        <v>66</v>
      </c>
      <c r="B21" s="1081"/>
      <c r="C21" s="554">
        <v>261</v>
      </c>
      <c r="D21" s="554">
        <v>250</v>
      </c>
      <c r="E21" s="554">
        <v>135</v>
      </c>
      <c r="F21" s="379">
        <f t="shared" si="0"/>
        <v>646</v>
      </c>
      <c r="G21" s="554">
        <v>4385</v>
      </c>
      <c r="H21" s="554">
        <v>7817</v>
      </c>
      <c r="I21" s="554">
        <f t="shared" si="1"/>
        <v>12202</v>
      </c>
      <c r="J21" s="554">
        <v>22675</v>
      </c>
      <c r="K21" s="554">
        <v>23646</v>
      </c>
      <c r="L21" s="554">
        <f t="shared" si="2"/>
        <v>46321</v>
      </c>
      <c r="M21" s="78">
        <v>423</v>
      </c>
      <c r="N21" s="78">
        <v>223</v>
      </c>
      <c r="O21" s="1056" t="s">
        <v>303</v>
      </c>
      <c r="P21" s="1056"/>
    </row>
    <row r="22" spans="1:16" ht="18" customHeight="1">
      <c r="A22" s="1081" t="s">
        <v>134</v>
      </c>
      <c r="B22" s="1081"/>
      <c r="C22" s="554">
        <v>186</v>
      </c>
      <c r="D22" s="554">
        <v>148</v>
      </c>
      <c r="E22" s="554">
        <v>403</v>
      </c>
      <c r="F22" s="379">
        <f t="shared" si="0"/>
        <v>737</v>
      </c>
      <c r="G22" s="554">
        <v>5059</v>
      </c>
      <c r="H22" s="554">
        <v>8157</v>
      </c>
      <c r="I22" s="554">
        <f t="shared" si="1"/>
        <v>13216</v>
      </c>
      <c r="J22" s="554">
        <v>21291</v>
      </c>
      <c r="K22" s="554">
        <v>19944</v>
      </c>
      <c r="L22" s="554">
        <f t="shared" si="2"/>
        <v>41235</v>
      </c>
      <c r="M22" s="78">
        <v>554</v>
      </c>
      <c r="N22" s="78">
        <v>183</v>
      </c>
      <c r="O22" s="1056" t="s">
        <v>304</v>
      </c>
      <c r="P22" s="1056"/>
    </row>
    <row r="23" spans="1:16" ht="18" customHeight="1">
      <c r="A23" s="1081" t="s">
        <v>68</v>
      </c>
      <c r="B23" s="1081"/>
      <c r="C23" s="554">
        <v>105</v>
      </c>
      <c r="D23" s="554">
        <v>94</v>
      </c>
      <c r="E23" s="554">
        <v>309</v>
      </c>
      <c r="F23" s="379">
        <f t="shared" si="0"/>
        <v>508</v>
      </c>
      <c r="G23" s="554">
        <v>2751</v>
      </c>
      <c r="H23" s="554">
        <v>4563</v>
      </c>
      <c r="I23" s="554">
        <f t="shared" si="1"/>
        <v>7314</v>
      </c>
      <c r="J23" s="554">
        <v>14002</v>
      </c>
      <c r="K23" s="554">
        <v>13102</v>
      </c>
      <c r="L23" s="554">
        <f t="shared" si="2"/>
        <v>27104</v>
      </c>
      <c r="M23" s="78">
        <v>406</v>
      </c>
      <c r="N23" s="78">
        <v>102</v>
      </c>
      <c r="O23" s="1056" t="s">
        <v>305</v>
      </c>
      <c r="P23" s="1056"/>
    </row>
    <row r="24" spans="1:16" ht="18" customHeight="1">
      <c r="A24" s="1081" t="s">
        <v>69</v>
      </c>
      <c r="B24" s="1081"/>
      <c r="C24" s="554">
        <v>226</v>
      </c>
      <c r="D24" s="554">
        <v>201</v>
      </c>
      <c r="E24" s="554">
        <v>485</v>
      </c>
      <c r="F24" s="379">
        <f t="shared" si="0"/>
        <v>912</v>
      </c>
      <c r="G24" s="554">
        <v>5723</v>
      </c>
      <c r="H24" s="554">
        <v>8555</v>
      </c>
      <c r="I24" s="554">
        <f t="shared" si="1"/>
        <v>14278</v>
      </c>
      <c r="J24" s="554">
        <v>24119</v>
      </c>
      <c r="K24" s="554">
        <v>22945</v>
      </c>
      <c r="L24" s="554">
        <f t="shared" si="2"/>
        <v>47064</v>
      </c>
      <c r="M24" s="554">
        <v>696</v>
      </c>
      <c r="N24" s="554">
        <v>216</v>
      </c>
      <c r="O24" s="1056" t="s">
        <v>191</v>
      </c>
      <c r="P24" s="1056"/>
    </row>
    <row r="25" spans="1:16" ht="18" customHeight="1">
      <c r="A25" s="1081" t="s">
        <v>70</v>
      </c>
      <c r="B25" s="1081"/>
      <c r="C25" s="554">
        <v>369</v>
      </c>
      <c r="D25" s="554">
        <v>321</v>
      </c>
      <c r="E25" s="554">
        <v>630</v>
      </c>
      <c r="F25" s="379">
        <f t="shared" si="0"/>
        <v>1320</v>
      </c>
      <c r="G25" s="554">
        <v>9191</v>
      </c>
      <c r="H25" s="554">
        <v>12201</v>
      </c>
      <c r="I25" s="554">
        <f t="shared" si="1"/>
        <v>21392</v>
      </c>
      <c r="J25" s="554">
        <v>35253</v>
      </c>
      <c r="K25" s="554">
        <v>34530</v>
      </c>
      <c r="L25" s="554">
        <f t="shared" si="2"/>
        <v>69783</v>
      </c>
      <c r="M25" s="78">
        <v>933</v>
      </c>
      <c r="N25" s="78">
        <v>387</v>
      </c>
      <c r="O25" s="1056" t="s">
        <v>192</v>
      </c>
      <c r="P25" s="1056"/>
    </row>
    <row r="26" spans="1:16" ht="18" customHeight="1">
      <c r="A26" s="1081" t="s">
        <v>71</v>
      </c>
      <c r="B26" s="1081"/>
      <c r="C26" s="554">
        <v>194</v>
      </c>
      <c r="D26" s="554">
        <v>174</v>
      </c>
      <c r="E26" s="554">
        <v>318</v>
      </c>
      <c r="F26" s="379">
        <f t="shared" si="0"/>
        <v>686</v>
      </c>
      <c r="G26" s="554">
        <v>5027</v>
      </c>
      <c r="H26" s="554">
        <v>7308</v>
      </c>
      <c r="I26" s="554">
        <f t="shared" si="1"/>
        <v>12335</v>
      </c>
      <c r="J26" s="554">
        <v>32471</v>
      </c>
      <c r="K26" s="554">
        <v>26654</v>
      </c>
      <c r="L26" s="554">
        <f t="shared" si="2"/>
        <v>59125</v>
      </c>
      <c r="M26" s="78">
        <v>527</v>
      </c>
      <c r="N26" s="78">
        <v>159</v>
      </c>
      <c r="O26" s="1056" t="s">
        <v>193</v>
      </c>
      <c r="P26" s="1056"/>
    </row>
    <row r="27" spans="1:16" ht="18" customHeight="1" thickBot="1">
      <c r="A27" s="1212" t="s">
        <v>72</v>
      </c>
      <c r="B27" s="1212"/>
      <c r="C27" s="577">
        <v>488</v>
      </c>
      <c r="D27" s="577">
        <v>389</v>
      </c>
      <c r="E27" s="577">
        <v>300</v>
      </c>
      <c r="F27" s="729">
        <f t="shared" si="0"/>
        <v>1177</v>
      </c>
      <c r="G27" s="577">
        <v>5253</v>
      </c>
      <c r="H27" s="577">
        <v>14635</v>
      </c>
      <c r="I27" s="577">
        <f t="shared" si="1"/>
        <v>19888</v>
      </c>
      <c r="J27" s="577">
        <v>45673</v>
      </c>
      <c r="K27" s="577">
        <v>48109</v>
      </c>
      <c r="L27" s="577">
        <f t="shared" si="2"/>
        <v>93782</v>
      </c>
      <c r="M27" s="362">
        <v>715</v>
      </c>
      <c r="N27" s="362">
        <v>462</v>
      </c>
      <c r="O27" s="1193" t="s">
        <v>361</v>
      </c>
      <c r="P27" s="1193"/>
    </row>
    <row r="28" spans="1:16" ht="18" customHeight="1" thickBot="1">
      <c r="A28" s="1201" t="s">
        <v>32</v>
      </c>
      <c r="B28" s="1201"/>
      <c r="C28" s="582">
        <f>SUM(C8:C27)</f>
        <v>4344</v>
      </c>
      <c r="D28" s="582">
        <f t="shared" ref="D28:N28" si="3">SUM(D8:D27)</f>
        <v>3788</v>
      </c>
      <c r="E28" s="582">
        <f t="shared" si="3"/>
        <v>7684</v>
      </c>
      <c r="F28" s="582">
        <f t="shared" si="3"/>
        <v>15816</v>
      </c>
      <c r="G28" s="582">
        <f t="shared" si="3"/>
        <v>92724</v>
      </c>
      <c r="H28" s="582">
        <f t="shared" si="3"/>
        <v>178259</v>
      </c>
      <c r="I28" s="582">
        <f t="shared" si="3"/>
        <v>270983</v>
      </c>
      <c r="J28" s="582">
        <f t="shared" si="3"/>
        <v>566735</v>
      </c>
      <c r="K28" s="582">
        <f t="shared" si="3"/>
        <v>548247</v>
      </c>
      <c r="L28" s="582">
        <f t="shared" si="3"/>
        <v>1114982</v>
      </c>
      <c r="M28" s="582">
        <f t="shared" si="3"/>
        <v>11250</v>
      </c>
      <c r="N28" s="582">
        <f t="shared" si="3"/>
        <v>4566</v>
      </c>
      <c r="O28" s="1187" t="s">
        <v>175</v>
      </c>
      <c r="P28" s="1187"/>
    </row>
    <row r="29" spans="1:16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59"/>
      <c r="P29" s="459"/>
    </row>
    <row r="30" spans="1:16">
      <c r="O30" s="459"/>
      <c r="P30" s="459"/>
    </row>
    <row r="31" spans="1:16">
      <c r="O31" s="459"/>
      <c r="P31" s="459"/>
    </row>
    <row r="32" spans="1:16">
      <c r="O32" s="459"/>
      <c r="P32" s="459"/>
    </row>
    <row r="33" spans="15:16">
      <c r="O33" s="459"/>
      <c r="P33" s="459"/>
    </row>
    <row r="117" spans="3:15">
      <c r="C117" s="185"/>
      <c r="D117" s="185"/>
      <c r="E117" s="185"/>
      <c r="F117" s="185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85"/>
      <c r="D118" s="185"/>
      <c r="E118" s="185"/>
      <c r="F118" s="185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85"/>
      <c r="D119" s="185"/>
      <c r="E119" s="185"/>
      <c r="F119" s="185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85"/>
      <c r="D120" s="185"/>
      <c r="E120" s="185"/>
      <c r="F120" s="185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mergeCells count="46">
    <mergeCell ref="O8:P8"/>
    <mergeCell ref="A27:B27"/>
    <mergeCell ref="O27:P27"/>
    <mergeCell ref="A28:B28"/>
    <mergeCell ref="O28:P28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A12:A17"/>
    <mergeCell ref="P12:P17"/>
    <mergeCell ref="O23:P23"/>
    <mergeCell ref="A18:B18"/>
    <mergeCell ref="O18:P18"/>
    <mergeCell ref="A19:B19"/>
    <mergeCell ref="O19:P19"/>
    <mergeCell ref="A20:B20"/>
    <mergeCell ref="O20:P20"/>
    <mergeCell ref="A9:B9"/>
    <mergeCell ref="A10:B10"/>
    <mergeCell ref="O10:P10"/>
    <mergeCell ref="A11:B11"/>
    <mergeCell ref="O11:P11"/>
    <mergeCell ref="A8:B8"/>
    <mergeCell ref="A2:P2"/>
    <mergeCell ref="O9:P9"/>
    <mergeCell ref="A1:P1"/>
    <mergeCell ref="A3:B3"/>
    <mergeCell ref="O3:P3"/>
    <mergeCell ref="A4:B7"/>
    <mergeCell ref="C4:F4"/>
    <mergeCell ref="G4:I4"/>
    <mergeCell ref="J4:L4"/>
    <mergeCell ref="M4:N4"/>
    <mergeCell ref="O4:P7"/>
    <mergeCell ref="C5:F5"/>
    <mergeCell ref="G5:I5"/>
    <mergeCell ref="J5:L5"/>
    <mergeCell ref="M5:N5"/>
  </mergeCells>
  <printOptions horizontalCentered="1"/>
  <pageMargins left="1" right="1" top="1" bottom="1" header="1" footer="1"/>
  <pageSetup paperSize="9" scale="80" firstPageNumber="32" orientation="landscape" useFirstPageNumber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C120"/>
  <sheetViews>
    <sheetView rightToLeft="1" view="pageBreakPreview" topLeftCell="A7" zoomScale="90" zoomScaleSheetLayoutView="90" workbookViewId="0">
      <selection activeCell="A21" sqref="A21:B21"/>
    </sheetView>
  </sheetViews>
  <sheetFormatPr defaultRowHeight="12.75"/>
  <cols>
    <col min="1" max="1" width="4.140625" style="91" customWidth="1"/>
    <col min="2" max="2" width="12.7109375" style="91" customWidth="1"/>
    <col min="3" max="3" width="8.28515625" style="91" customWidth="1"/>
    <col min="4" max="4" width="9.140625" style="91" customWidth="1"/>
    <col min="5" max="5" width="10.140625" style="91" customWidth="1"/>
    <col min="6" max="7" width="9.140625" style="91" customWidth="1"/>
    <col min="8" max="8" width="11.85546875" style="91" customWidth="1"/>
    <col min="9" max="9" width="9.140625" style="91" customWidth="1"/>
    <col min="10" max="10" width="9.42578125" style="91" customWidth="1"/>
    <col min="11" max="11" width="8" style="91" customWidth="1"/>
    <col min="12" max="12" width="8.7109375" style="91" customWidth="1"/>
    <col min="13" max="14" width="11.85546875" style="91" customWidth="1"/>
    <col min="15" max="15" width="16.140625" style="91" customWidth="1"/>
    <col min="16" max="16" width="4.140625" style="91" customWidth="1"/>
    <col min="17" max="16384" width="9.140625" style="91"/>
  </cols>
  <sheetData>
    <row r="1" spans="1:29" ht="30.75" customHeight="1">
      <c r="A1" s="1098" t="s">
        <v>787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</row>
    <row r="2" spans="1:29" ht="46.5" customHeight="1">
      <c r="A2" s="1099" t="s">
        <v>788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29" ht="23.25" customHeight="1" thickBot="1">
      <c r="A3" s="1100" t="s">
        <v>1105</v>
      </c>
      <c r="B3" s="110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116" t="s">
        <v>1106</v>
      </c>
      <c r="P3" s="1116"/>
    </row>
    <row r="4" spans="1:29" ht="21" customHeight="1" thickTop="1">
      <c r="A4" s="1072" t="s">
        <v>40</v>
      </c>
      <c r="B4" s="1072"/>
      <c r="C4" s="1102" t="s">
        <v>326</v>
      </c>
      <c r="D4" s="1102"/>
      <c r="E4" s="1102"/>
      <c r="F4" s="1102"/>
      <c r="G4" s="1103" t="s">
        <v>372</v>
      </c>
      <c r="H4" s="1103"/>
      <c r="I4" s="1103"/>
      <c r="J4" s="1103" t="s">
        <v>373</v>
      </c>
      <c r="K4" s="1103"/>
      <c r="L4" s="1103"/>
      <c r="M4" s="1102" t="s">
        <v>340</v>
      </c>
      <c r="N4" s="1102"/>
      <c r="O4" s="1074" t="s">
        <v>174</v>
      </c>
      <c r="P4" s="1074"/>
      <c r="Q4" s="459"/>
    </row>
    <row r="5" spans="1:29" ht="22.5" customHeight="1">
      <c r="A5" s="1092"/>
      <c r="B5" s="1092"/>
      <c r="C5" s="1094" t="s">
        <v>337</v>
      </c>
      <c r="D5" s="1094"/>
      <c r="E5" s="1094"/>
      <c r="F5" s="1094"/>
      <c r="G5" s="1096" t="s">
        <v>364</v>
      </c>
      <c r="H5" s="1096"/>
      <c r="I5" s="1096"/>
      <c r="J5" s="1095" t="s">
        <v>342</v>
      </c>
      <c r="K5" s="1095"/>
      <c r="L5" s="1095"/>
      <c r="M5" s="1094" t="s">
        <v>366</v>
      </c>
      <c r="N5" s="1094"/>
      <c r="O5" s="1096"/>
      <c r="P5" s="1096"/>
      <c r="Q5" s="459"/>
    </row>
    <row r="6" spans="1:29" ht="21" customHeight="1">
      <c r="A6" s="1092"/>
      <c r="B6" s="1092"/>
      <c r="C6" s="941" t="s">
        <v>128</v>
      </c>
      <c r="D6" s="938" t="s">
        <v>34</v>
      </c>
      <c r="E6" s="938" t="s">
        <v>338</v>
      </c>
      <c r="F6" s="938" t="s">
        <v>35</v>
      </c>
      <c r="G6" s="941" t="s">
        <v>374</v>
      </c>
      <c r="H6" s="938" t="s">
        <v>103</v>
      </c>
      <c r="I6" s="938" t="s">
        <v>35</v>
      </c>
      <c r="J6" s="941" t="s">
        <v>128</v>
      </c>
      <c r="K6" s="938" t="s">
        <v>34</v>
      </c>
      <c r="L6" s="938" t="s">
        <v>35</v>
      </c>
      <c r="M6" s="941" t="s">
        <v>367</v>
      </c>
      <c r="N6" s="941" t="s">
        <v>368</v>
      </c>
      <c r="O6" s="1096"/>
      <c r="P6" s="1096"/>
      <c r="Q6" s="459"/>
    </row>
    <row r="7" spans="1:29" ht="21.75" customHeight="1" thickBot="1">
      <c r="A7" s="1073"/>
      <c r="B7" s="1073"/>
      <c r="C7" s="947" t="s">
        <v>180</v>
      </c>
      <c r="D7" s="937" t="s">
        <v>179</v>
      </c>
      <c r="E7" s="937" t="s">
        <v>219</v>
      </c>
      <c r="F7" s="937" t="s">
        <v>175</v>
      </c>
      <c r="G7" s="947" t="s">
        <v>369</v>
      </c>
      <c r="H7" s="937" t="s">
        <v>370</v>
      </c>
      <c r="I7" s="937" t="s">
        <v>175</v>
      </c>
      <c r="J7" s="947" t="s">
        <v>180</v>
      </c>
      <c r="K7" s="937" t="s">
        <v>179</v>
      </c>
      <c r="L7" s="937" t="s">
        <v>175</v>
      </c>
      <c r="M7" s="947" t="s">
        <v>371</v>
      </c>
      <c r="N7" s="947" t="s">
        <v>355</v>
      </c>
      <c r="O7" s="1075"/>
      <c r="P7" s="1075"/>
      <c r="Q7" s="459"/>
    </row>
    <row r="8" spans="1:29" ht="18" customHeight="1">
      <c r="A8" s="1137" t="s">
        <v>52</v>
      </c>
      <c r="B8" s="1137"/>
      <c r="C8" s="621">
        <v>1</v>
      </c>
      <c r="D8" s="546">
        <v>0</v>
      </c>
      <c r="E8" s="546">
        <v>0</v>
      </c>
      <c r="F8" s="546">
        <f>SUM(C8:E8)</f>
        <v>1</v>
      </c>
      <c r="G8" s="621">
        <v>4</v>
      </c>
      <c r="H8" s="546">
        <v>0</v>
      </c>
      <c r="I8" s="546">
        <f>SUM(G8:H8)</f>
        <v>4</v>
      </c>
      <c r="J8" s="621">
        <v>0</v>
      </c>
      <c r="K8" s="546">
        <v>0</v>
      </c>
      <c r="L8" s="546">
        <f>SUM(J8:K8)</f>
        <v>0</v>
      </c>
      <c r="M8" s="621">
        <v>0</v>
      </c>
      <c r="N8" s="621">
        <v>1</v>
      </c>
      <c r="O8" s="1058" t="s">
        <v>671</v>
      </c>
      <c r="P8" s="1058"/>
      <c r="Q8" s="459"/>
    </row>
    <row r="9" spans="1:29" ht="18" customHeight="1">
      <c r="A9" s="1081" t="s">
        <v>53</v>
      </c>
      <c r="B9" s="1081"/>
      <c r="C9" s="78">
        <v>1</v>
      </c>
      <c r="D9" s="78">
        <v>0</v>
      </c>
      <c r="E9" s="78">
        <v>3</v>
      </c>
      <c r="F9" s="554">
        <f t="shared" ref="F9:F27" si="0">SUM(C9:E9)</f>
        <v>4</v>
      </c>
      <c r="G9" s="78">
        <v>10</v>
      </c>
      <c r="H9" s="78">
        <v>4</v>
      </c>
      <c r="I9" s="554">
        <f t="shared" ref="I9:I27" si="1">SUM(G9:H9)</f>
        <v>14</v>
      </c>
      <c r="J9" s="78">
        <v>0</v>
      </c>
      <c r="K9" s="78">
        <v>0</v>
      </c>
      <c r="L9" s="554">
        <f t="shared" ref="L9:L27" si="2">SUM(J9:K9)</f>
        <v>0</v>
      </c>
      <c r="M9" s="78">
        <v>0</v>
      </c>
      <c r="N9" s="78">
        <v>4</v>
      </c>
      <c r="O9" s="1059" t="s">
        <v>302</v>
      </c>
      <c r="P9" s="1059"/>
      <c r="Q9" s="459"/>
      <c r="AC9" s="91" t="s">
        <v>339</v>
      </c>
    </row>
    <row r="10" spans="1:29" ht="18" customHeight="1">
      <c r="A10" s="1081" t="s">
        <v>54</v>
      </c>
      <c r="B10" s="1081"/>
      <c r="C10" s="78">
        <v>0</v>
      </c>
      <c r="D10" s="78">
        <v>1</v>
      </c>
      <c r="E10" s="78">
        <v>2</v>
      </c>
      <c r="F10" s="554">
        <f t="shared" si="0"/>
        <v>3</v>
      </c>
      <c r="G10" s="78">
        <v>5</v>
      </c>
      <c r="H10" s="78">
        <v>13</v>
      </c>
      <c r="I10" s="554">
        <f t="shared" si="1"/>
        <v>18</v>
      </c>
      <c r="J10" s="78">
        <v>5</v>
      </c>
      <c r="K10" s="78">
        <v>5</v>
      </c>
      <c r="L10" s="554">
        <f t="shared" si="2"/>
        <v>10</v>
      </c>
      <c r="M10" s="78">
        <v>0</v>
      </c>
      <c r="N10" s="78">
        <v>3</v>
      </c>
      <c r="O10" s="1056" t="s">
        <v>184</v>
      </c>
      <c r="P10" s="1056"/>
      <c r="Q10" s="459"/>
    </row>
    <row r="11" spans="1:29" ht="18" customHeight="1">
      <c r="A11" s="1081" t="s">
        <v>55</v>
      </c>
      <c r="B11" s="1081"/>
      <c r="C11" s="78">
        <v>0</v>
      </c>
      <c r="D11" s="78">
        <v>0</v>
      </c>
      <c r="E11" s="78">
        <v>0</v>
      </c>
      <c r="F11" s="554">
        <f t="shared" si="0"/>
        <v>0</v>
      </c>
      <c r="G11" s="78">
        <v>0</v>
      </c>
      <c r="H11" s="78">
        <v>0</v>
      </c>
      <c r="I11" s="554">
        <f t="shared" si="1"/>
        <v>0</v>
      </c>
      <c r="J11" s="78">
        <v>0</v>
      </c>
      <c r="K11" s="78">
        <v>0</v>
      </c>
      <c r="L11" s="554">
        <f t="shared" si="2"/>
        <v>0</v>
      </c>
      <c r="M11" s="78">
        <v>0</v>
      </c>
      <c r="N11" s="78">
        <v>0</v>
      </c>
      <c r="O11" s="1056" t="s">
        <v>185</v>
      </c>
      <c r="P11" s="1056"/>
      <c r="Q11" s="459"/>
    </row>
    <row r="12" spans="1:29" ht="18" customHeight="1">
      <c r="A12" s="1132" t="s">
        <v>295</v>
      </c>
      <c r="B12" s="559" t="s">
        <v>282</v>
      </c>
      <c r="C12" s="78">
        <v>1</v>
      </c>
      <c r="D12" s="78">
        <v>0</v>
      </c>
      <c r="E12" s="78">
        <v>0</v>
      </c>
      <c r="F12" s="554">
        <f t="shared" si="0"/>
        <v>1</v>
      </c>
      <c r="G12" s="78">
        <v>6</v>
      </c>
      <c r="H12" s="78">
        <v>1</v>
      </c>
      <c r="I12" s="554">
        <f t="shared" si="1"/>
        <v>7</v>
      </c>
      <c r="J12" s="78">
        <v>0</v>
      </c>
      <c r="K12" s="78">
        <v>0</v>
      </c>
      <c r="L12" s="554">
        <f t="shared" si="2"/>
        <v>0</v>
      </c>
      <c r="M12" s="78">
        <v>0</v>
      </c>
      <c r="N12" s="78">
        <v>1</v>
      </c>
      <c r="O12" s="586" t="s">
        <v>306</v>
      </c>
      <c r="P12" s="1087" t="s">
        <v>173</v>
      </c>
      <c r="Q12" s="459"/>
    </row>
    <row r="13" spans="1:29" ht="18" customHeight="1">
      <c r="A13" s="1133"/>
      <c r="B13" s="559" t="s">
        <v>283</v>
      </c>
      <c r="C13" s="78">
        <v>0</v>
      </c>
      <c r="D13" s="78">
        <v>0</v>
      </c>
      <c r="E13" s="78">
        <v>0</v>
      </c>
      <c r="F13" s="554">
        <f t="shared" si="0"/>
        <v>0</v>
      </c>
      <c r="G13" s="533">
        <v>0</v>
      </c>
      <c r="H13" s="78">
        <v>0</v>
      </c>
      <c r="I13" s="554">
        <f t="shared" si="1"/>
        <v>0</v>
      </c>
      <c r="J13" s="78">
        <v>0</v>
      </c>
      <c r="K13" s="78">
        <v>0</v>
      </c>
      <c r="L13" s="554">
        <f t="shared" si="2"/>
        <v>0</v>
      </c>
      <c r="M13" s="78">
        <v>0</v>
      </c>
      <c r="N13" s="78">
        <v>0</v>
      </c>
      <c r="O13" s="586" t="s">
        <v>307</v>
      </c>
      <c r="P13" s="1088"/>
      <c r="Q13" s="459"/>
    </row>
    <row r="14" spans="1:29" ht="18" customHeight="1">
      <c r="A14" s="1133"/>
      <c r="B14" s="559" t="s">
        <v>284</v>
      </c>
      <c r="C14" s="78">
        <v>0</v>
      </c>
      <c r="D14" s="78">
        <v>0</v>
      </c>
      <c r="E14" s="78">
        <v>0</v>
      </c>
      <c r="F14" s="554">
        <f t="shared" si="0"/>
        <v>0</v>
      </c>
      <c r="G14" s="78">
        <v>0</v>
      </c>
      <c r="H14" s="78">
        <v>0</v>
      </c>
      <c r="I14" s="554">
        <f t="shared" si="1"/>
        <v>0</v>
      </c>
      <c r="J14" s="78">
        <v>0</v>
      </c>
      <c r="K14" s="78">
        <v>0</v>
      </c>
      <c r="L14" s="554">
        <f t="shared" si="2"/>
        <v>0</v>
      </c>
      <c r="M14" s="78">
        <v>0</v>
      </c>
      <c r="N14" s="78">
        <v>0</v>
      </c>
      <c r="O14" s="586" t="s">
        <v>308</v>
      </c>
      <c r="P14" s="1088"/>
      <c r="Q14" s="459"/>
    </row>
    <row r="15" spans="1:29" ht="18" customHeight="1">
      <c r="A15" s="1133"/>
      <c r="B15" s="559" t="s">
        <v>752</v>
      </c>
      <c r="C15" s="78">
        <v>0</v>
      </c>
      <c r="D15" s="78">
        <v>0</v>
      </c>
      <c r="E15" s="78">
        <v>0</v>
      </c>
      <c r="F15" s="554">
        <f t="shared" si="0"/>
        <v>0</v>
      </c>
      <c r="G15" s="78">
        <v>0</v>
      </c>
      <c r="H15" s="78">
        <v>0</v>
      </c>
      <c r="I15" s="554">
        <f t="shared" si="1"/>
        <v>0</v>
      </c>
      <c r="J15" s="78">
        <v>0</v>
      </c>
      <c r="K15" s="78">
        <v>0</v>
      </c>
      <c r="L15" s="554">
        <f t="shared" si="2"/>
        <v>0</v>
      </c>
      <c r="M15" s="78">
        <v>0</v>
      </c>
      <c r="N15" s="78">
        <v>0</v>
      </c>
      <c r="O15" s="586" t="s">
        <v>309</v>
      </c>
      <c r="P15" s="1088"/>
      <c r="Q15" s="459"/>
    </row>
    <row r="16" spans="1:29" ht="18" customHeight="1">
      <c r="A16" s="1133"/>
      <c r="B16" s="559" t="s">
        <v>753</v>
      </c>
      <c r="C16" s="78">
        <v>0</v>
      </c>
      <c r="D16" s="78">
        <v>0</v>
      </c>
      <c r="E16" s="78">
        <v>0</v>
      </c>
      <c r="F16" s="554">
        <f t="shared" si="0"/>
        <v>0</v>
      </c>
      <c r="G16" s="78">
        <v>0</v>
      </c>
      <c r="H16" s="78">
        <v>0</v>
      </c>
      <c r="I16" s="554">
        <f t="shared" si="1"/>
        <v>0</v>
      </c>
      <c r="J16" s="78">
        <v>0</v>
      </c>
      <c r="K16" s="78">
        <v>0</v>
      </c>
      <c r="L16" s="554">
        <f t="shared" si="2"/>
        <v>0</v>
      </c>
      <c r="M16" s="78">
        <v>0</v>
      </c>
      <c r="N16" s="78">
        <v>0</v>
      </c>
      <c r="O16" s="586" t="s">
        <v>310</v>
      </c>
      <c r="P16" s="1088"/>
      <c r="Q16" s="459"/>
    </row>
    <row r="17" spans="1:19" ht="18" customHeight="1">
      <c r="A17" s="1134"/>
      <c r="B17" s="559" t="s">
        <v>754</v>
      </c>
      <c r="C17" s="78">
        <v>1</v>
      </c>
      <c r="D17" s="78">
        <v>1</v>
      </c>
      <c r="E17" s="78">
        <v>0</v>
      </c>
      <c r="F17" s="554">
        <f t="shared" si="0"/>
        <v>2</v>
      </c>
      <c r="G17" s="78">
        <v>5</v>
      </c>
      <c r="H17" s="78">
        <v>6</v>
      </c>
      <c r="I17" s="554">
        <f t="shared" si="1"/>
        <v>11</v>
      </c>
      <c r="J17" s="78">
        <v>0</v>
      </c>
      <c r="K17" s="78">
        <v>3</v>
      </c>
      <c r="L17" s="554">
        <f t="shared" si="2"/>
        <v>3</v>
      </c>
      <c r="M17" s="78">
        <v>0</v>
      </c>
      <c r="N17" s="78">
        <v>2</v>
      </c>
      <c r="O17" s="586" t="s">
        <v>311</v>
      </c>
      <c r="P17" s="1088"/>
      <c r="Q17" s="459"/>
    </row>
    <row r="18" spans="1:19" ht="18" customHeight="1">
      <c r="A18" s="1081" t="s">
        <v>63</v>
      </c>
      <c r="B18" s="1081"/>
      <c r="C18" s="554">
        <v>4</v>
      </c>
      <c r="D18" s="554">
        <v>0</v>
      </c>
      <c r="E18" s="554">
        <v>0</v>
      </c>
      <c r="F18" s="554">
        <f t="shared" si="0"/>
        <v>4</v>
      </c>
      <c r="G18" s="554">
        <v>44</v>
      </c>
      <c r="H18" s="554">
        <v>0</v>
      </c>
      <c r="I18" s="554">
        <f t="shared" si="1"/>
        <v>44</v>
      </c>
      <c r="J18" s="554">
        <v>0</v>
      </c>
      <c r="K18" s="554">
        <v>0</v>
      </c>
      <c r="L18" s="554">
        <f t="shared" si="2"/>
        <v>0</v>
      </c>
      <c r="M18" s="554">
        <v>0</v>
      </c>
      <c r="N18" s="554">
        <v>4</v>
      </c>
      <c r="O18" s="1056" t="s">
        <v>322</v>
      </c>
      <c r="P18" s="1056"/>
      <c r="Q18" s="459"/>
    </row>
    <row r="19" spans="1:19" ht="18" customHeight="1">
      <c r="A19" s="1081" t="s">
        <v>64</v>
      </c>
      <c r="B19" s="1081"/>
      <c r="C19" s="78">
        <v>0</v>
      </c>
      <c r="D19" s="78">
        <v>0</v>
      </c>
      <c r="E19" s="78">
        <v>0</v>
      </c>
      <c r="F19" s="554">
        <f t="shared" si="0"/>
        <v>0</v>
      </c>
      <c r="G19" s="78">
        <v>0</v>
      </c>
      <c r="H19" s="78">
        <v>0</v>
      </c>
      <c r="I19" s="554">
        <f t="shared" si="1"/>
        <v>0</v>
      </c>
      <c r="J19" s="78">
        <v>0</v>
      </c>
      <c r="K19" s="78">
        <v>0</v>
      </c>
      <c r="L19" s="554">
        <f t="shared" si="2"/>
        <v>0</v>
      </c>
      <c r="M19" s="78">
        <v>0</v>
      </c>
      <c r="N19" s="78">
        <v>0</v>
      </c>
      <c r="O19" s="1056" t="s">
        <v>186</v>
      </c>
      <c r="P19" s="1056"/>
      <c r="Q19" s="459"/>
    </row>
    <row r="20" spans="1:19" ht="18" customHeight="1">
      <c r="A20" s="1081" t="s">
        <v>65</v>
      </c>
      <c r="B20" s="1081"/>
      <c r="C20" s="78">
        <v>0</v>
      </c>
      <c r="D20" s="78">
        <v>0</v>
      </c>
      <c r="E20" s="78">
        <v>0</v>
      </c>
      <c r="F20" s="554">
        <f t="shared" si="0"/>
        <v>0</v>
      </c>
      <c r="G20" s="78">
        <v>0</v>
      </c>
      <c r="H20" s="78">
        <v>0</v>
      </c>
      <c r="I20" s="554">
        <f t="shared" si="1"/>
        <v>0</v>
      </c>
      <c r="J20" s="78">
        <v>0</v>
      </c>
      <c r="K20" s="78">
        <v>0</v>
      </c>
      <c r="L20" s="554">
        <f t="shared" si="2"/>
        <v>0</v>
      </c>
      <c r="M20" s="78">
        <v>0</v>
      </c>
      <c r="N20" s="78">
        <v>0</v>
      </c>
      <c r="O20" s="1056" t="s">
        <v>187</v>
      </c>
      <c r="P20" s="1056"/>
      <c r="Q20" s="459"/>
    </row>
    <row r="21" spans="1:19" ht="18" customHeight="1">
      <c r="A21" s="1081" t="s">
        <v>66</v>
      </c>
      <c r="B21" s="1081"/>
      <c r="C21" s="78">
        <v>0</v>
      </c>
      <c r="D21" s="78">
        <v>0</v>
      </c>
      <c r="E21" s="78">
        <v>0</v>
      </c>
      <c r="F21" s="554">
        <f t="shared" si="0"/>
        <v>0</v>
      </c>
      <c r="G21" s="78">
        <v>0</v>
      </c>
      <c r="H21" s="78">
        <v>0</v>
      </c>
      <c r="I21" s="554">
        <f t="shared" si="1"/>
        <v>0</v>
      </c>
      <c r="J21" s="78">
        <v>0</v>
      </c>
      <c r="K21" s="78">
        <v>0</v>
      </c>
      <c r="L21" s="554">
        <f t="shared" si="2"/>
        <v>0</v>
      </c>
      <c r="M21" s="78">
        <v>0</v>
      </c>
      <c r="N21" s="78">
        <v>0</v>
      </c>
      <c r="O21" s="1056" t="s">
        <v>303</v>
      </c>
      <c r="P21" s="1056"/>
      <c r="Q21" s="459"/>
    </row>
    <row r="22" spans="1:19" ht="18" customHeight="1">
      <c r="A22" s="1081" t="s">
        <v>134</v>
      </c>
      <c r="B22" s="1081"/>
      <c r="C22" s="78">
        <v>0</v>
      </c>
      <c r="D22" s="78">
        <v>0</v>
      </c>
      <c r="E22" s="78">
        <v>0</v>
      </c>
      <c r="F22" s="554">
        <f t="shared" si="0"/>
        <v>0</v>
      </c>
      <c r="G22" s="78">
        <v>0</v>
      </c>
      <c r="H22" s="78">
        <v>0</v>
      </c>
      <c r="I22" s="554">
        <f t="shared" si="1"/>
        <v>0</v>
      </c>
      <c r="J22" s="78">
        <v>0</v>
      </c>
      <c r="K22" s="78">
        <v>0</v>
      </c>
      <c r="L22" s="554">
        <f t="shared" si="2"/>
        <v>0</v>
      </c>
      <c r="M22" s="78">
        <v>0</v>
      </c>
      <c r="N22" s="78">
        <v>0</v>
      </c>
      <c r="O22" s="1056" t="s">
        <v>304</v>
      </c>
      <c r="P22" s="1056"/>
      <c r="Q22" s="459"/>
      <c r="R22" s="186"/>
      <c r="S22" s="186"/>
    </row>
    <row r="23" spans="1:19" ht="18" customHeight="1">
      <c r="A23" s="1081" t="s">
        <v>68</v>
      </c>
      <c r="B23" s="1081"/>
      <c r="C23" s="78">
        <v>0</v>
      </c>
      <c r="D23" s="78">
        <v>0</v>
      </c>
      <c r="E23" s="78">
        <v>0</v>
      </c>
      <c r="F23" s="554">
        <f t="shared" si="0"/>
        <v>0</v>
      </c>
      <c r="G23" s="78">
        <v>0</v>
      </c>
      <c r="H23" s="78">
        <v>0</v>
      </c>
      <c r="I23" s="554">
        <f t="shared" si="1"/>
        <v>0</v>
      </c>
      <c r="J23" s="78">
        <v>0</v>
      </c>
      <c r="K23" s="78">
        <v>0</v>
      </c>
      <c r="L23" s="554">
        <f t="shared" si="2"/>
        <v>0</v>
      </c>
      <c r="M23" s="78">
        <v>0</v>
      </c>
      <c r="N23" s="78">
        <v>0</v>
      </c>
      <c r="O23" s="1056" t="s">
        <v>305</v>
      </c>
      <c r="P23" s="1056"/>
      <c r="Q23" s="459"/>
    </row>
    <row r="24" spans="1:19" ht="18" customHeight="1">
      <c r="A24" s="1081" t="s">
        <v>69</v>
      </c>
      <c r="B24" s="1081"/>
      <c r="C24" s="78">
        <v>0</v>
      </c>
      <c r="D24" s="78">
        <v>0</v>
      </c>
      <c r="E24" s="78">
        <v>0</v>
      </c>
      <c r="F24" s="554">
        <f t="shared" si="0"/>
        <v>0</v>
      </c>
      <c r="G24" s="78">
        <v>0</v>
      </c>
      <c r="H24" s="78">
        <v>0</v>
      </c>
      <c r="I24" s="554">
        <f t="shared" si="1"/>
        <v>0</v>
      </c>
      <c r="J24" s="78">
        <v>0</v>
      </c>
      <c r="K24" s="78">
        <v>0</v>
      </c>
      <c r="L24" s="554">
        <f t="shared" si="2"/>
        <v>0</v>
      </c>
      <c r="M24" s="78">
        <v>0</v>
      </c>
      <c r="N24" s="78">
        <v>0</v>
      </c>
      <c r="O24" s="1056" t="s">
        <v>191</v>
      </c>
      <c r="P24" s="1056"/>
      <c r="Q24" s="459"/>
    </row>
    <row r="25" spans="1:19" ht="18" customHeight="1">
      <c r="A25" s="1081" t="s">
        <v>70</v>
      </c>
      <c r="B25" s="1081"/>
      <c r="C25" s="78">
        <v>4</v>
      </c>
      <c r="D25" s="78">
        <v>0</v>
      </c>
      <c r="E25" s="78">
        <v>0</v>
      </c>
      <c r="F25" s="554">
        <f t="shared" si="0"/>
        <v>4</v>
      </c>
      <c r="G25" s="78">
        <v>27</v>
      </c>
      <c r="H25" s="78">
        <v>0</v>
      </c>
      <c r="I25" s="554">
        <f t="shared" si="1"/>
        <v>27</v>
      </c>
      <c r="J25" s="78">
        <v>0</v>
      </c>
      <c r="K25" s="78">
        <v>0</v>
      </c>
      <c r="L25" s="554">
        <f t="shared" si="2"/>
        <v>0</v>
      </c>
      <c r="M25" s="78">
        <v>0</v>
      </c>
      <c r="N25" s="78">
        <v>4</v>
      </c>
      <c r="O25" s="1056" t="s">
        <v>192</v>
      </c>
      <c r="P25" s="1056"/>
      <c r="Q25" s="459"/>
    </row>
    <row r="26" spans="1:19" ht="18" customHeight="1">
      <c r="A26" s="1081" t="s">
        <v>71</v>
      </c>
      <c r="B26" s="1081"/>
      <c r="C26" s="78">
        <v>2</v>
      </c>
      <c r="D26" s="78">
        <v>0</v>
      </c>
      <c r="E26" s="78">
        <v>0</v>
      </c>
      <c r="F26" s="554">
        <f t="shared" si="0"/>
        <v>2</v>
      </c>
      <c r="G26" s="78">
        <v>13</v>
      </c>
      <c r="H26" s="78">
        <v>0</v>
      </c>
      <c r="I26" s="554">
        <f t="shared" si="1"/>
        <v>13</v>
      </c>
      <c r="J26" s="78">
        <v>0</v>
      </c>
      <c r="K26" s="78">
        <v>0</v>
      </c>
      <c r="L26" s="554">
        <f t="shared" si="2"/>
        <v>0</v>
      </c>
      <c r="M26" s="78">
        <v>0</v>
      </c>
      <c r="N26" s="78">
        <v>2</v>
      </c>
      <c r="O26" s="1056" t="s">
        <v>193</v>
      </c>
      <c r="P26" s="1056"/>
      <c r="Q26" s="459"/>
    </row>
    <row r="27" spans="1:19" ht="18" customHeight="1" thickBot="1">
      <c r="A27" s="1212" t="s">
        <v>72</v>
      </c>
      <c r="B27" s="1212"/>
      <c r="C27" s="362">
        <v>0</v>
      </c>
      <c r="D27" s="362">
        <v>0</v>
      </c>
      <c r="E27" s="362">
        <v>0</v>
      </c>
      <c r="F27" s="577">
        <f t="shared" si="0"/>
        <v>0</v>
      </c>
      <c r="G27" s="362">
        <v>0</v>
      </c>
      <c r="H27" s="362">
        <v>0</v>
      </c>
      <c r="I27" s="577">
        <f t="shared" si="1"/>
        <v>0</v>
      </c>
      <c r="J27" s="362">
        <v>0</v>
      </c>
      <c r="K27" s="362">
        <v>0</v>
      </c>
      <c r="L27" s="577">
        <f t="shared" si="2"/>
        <v>0</v>
      </c>
      <c r="M27" s="362">
        <v>0</v>
      </c>
      <c r="N27" s="362">
        <v>0</v>
      </c>
      <c r="O27" s="1193" t="s">
        <v>361</v>
      </c>
      <c r="P27" s="1193"/>
      <c r="Q27" s="459"/>
    </row>
    <row r="28" spans="1:19" ht="18" customHeight="1" thickBot="1">
      <c r="A28" s="1201" t="s">
        <v>32</v>
      </c>
      <c r="B28" s="1201"/>
      <c r="C28" s="582">
        <f>SUM(C8:C27)</f>
        <v>14</v>
      </c>
      <c r="D28" s="582">
        <f t="shared" ref="D28:N28" si="3">SUM(D8:D27)</f>
        <v>2</v>
      </c>
      <c r="E28" s="582">
        <f t="shared" si="3"/>
        <v>5</v>
      </c>
      <c r="F28" s="582">
        <f t="shared" si="3"/>
        <v>21</v>
      </c>
      <c r="G28" s="582">
        <f t="shared" si="3"/>
        <v>114</v>
      </c>
      <c r="H28" s="582">
        <f t="shared" si="3"/>
        <v>24</v>
      </c>
      <c r="I28" s="582">
        <f t="shared" si="3"/>
        <v>138</v>
      </c>
      <c r="J28" s="582">
        <f t="shared" si="3"/>
        <v>5</v>
      </c>
      <c r="K28" s="582">
        <f t="shared" si="3"/>
        <v>8</v>
      </c>
      <c r="L28" s="582">
        <f t="shared" si="3"/>
        <v>13</v>
      </c>
      <c r="M28" s="582">
        <f t="shared" si="3"/>
        <v>0</v>
      </c>
      <c r="N28" s="582">
        <f t="shared" si="3"/>
        <v>21</v>
      </c>
      <c r="O28" s="1187" t="s">
        <v>175</v>
      </c>
      <c r="P28" s="1187"/>
      <c r="Q28" s="459"/>
    </row>
    <row r="29" spans="1:19" ht="16.5" customHeight="1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59"/>
      <c r="P29" s="459"/>
      <c r="Q29" s="459"/>
    </row>
    <row r="30" spans="1:19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59"/>
      <c r="P30" s="459"/>
      <c r="Q30" s="459"/>
    </row>
    <row r="31" spans="1:19"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</row>
    <row r="32" spans="1:19"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</row>
    <row r="33" spans="3:14">
      <c r="C33" s="463"/>
      <c r="D33" s="463"/>
      <c r="E33" s="463"/>
      <c r="F33" s="463"/>
      <c r="G33" s="463"/>
      <c r="H33" s="463"/>
      <c r="I33" s="463"/>
      <c r="J33" s="463"/>
      <c r="K33" s="463"/>
      <c r="L33" s="463"/>
      <c r="M33" s="463"/>
      <c r="N33" s="463"/>
    </row>
    <row r="34" spans="3:14"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</row>
    <row r="35" spans="3:14"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M35" s="463"/>
      <c r="N35" s="463"/>
    </row>
    <row r="36" spans="3:14"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</row>
    <row r="37" spans="3:14"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</row>
    <row r="38" spans="3:14"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  <c r="N38" s="463"/>
    </row>
    <row r="39" spans="3:14"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</row>
    <row r="40" spans="3:14">
      <c r="C40" s="463"/>
      <c r="D40" s="463"/>
      <c r="E40" s="463"/>
      <c r="F40" s="463"/>
      <c r="G40" s="463"/>
      <c r="H40" s="463"/>
      <c r="I40" s="463"/>
      <c r="J40" s="463"/>
      <c r="K40" s="463"/>
      <c r="L40" s="463"/>
      <c r="M40" s="463"/>
      <c r="N40" s="463"/>
    </row>
    <row r="41" spans="3:14">
      <c r="C41" s="463"/>
      <c r="D41" s="463"/>
      <c r="E41" s="463"/>
      <c r="F41" s="463"/>
      <c r="G41" s="463"/>
      <c r="H41" s="463"/>
      <c r="I41" s="463"/>
      <c r="J41" s="463"/>
      <c r="K41" s="463"/>
      <c r="L41" s="463"/>
      <c r="M41" s="463"/>
      <c r="N41" s="463"/>
    </row>
    <row r="42" spans="3:14">
      <c r="C42" s="463"/>
      <c r="D42" s="463"/>
      <c r="E42" s="463"/>
      <c r="F42" s="463"/>
      <c r="G42" s="463"/>
      <c r="H42" s="463"/>
      <c r="I42" s="463"/>
      <c r="J42" s="463"/>
      <c r="K42" s="463"/>
      <c r="L42" s="463"/>
      <c r="M42" s="463"/>
      <c r="N42" s="463"/>
    </row>
    <row r="43" spans="3:14">
      <c r="C43" s="463"/>
      <c r="D43" s="463"/>
      <c r="E43" s="463"/>
      <c r="F43" s="463"/>
      <c r="G43" s="463"/>
      <c r="H43" s="463"/>
      <c r="I43" s="463"/>
      <c r="J43" s="463"/>
      <c r="K43" s="463"/>
      <c r="L43" s="463"/>
      <c r="M43" s="463"/>
      <c r="N43" s="463"/>
    </row>
    <row r="44" spans="3:14">
      <c r="C44" s="463"/>
      <c r="D44" s="463"/>
      <c r="E44" s="463"/>
      <c r="F44" s="463"/>
      <c r="G44" s="463"/>
      <c r="H44" s="463"/>
      <c r="I44" s="463"/>
      <c r="J44" s="463"/>
      <c r="K44" s="463"/>
      <c r="L44" s="463"/>
      <c r="M44" s="463"/>
      <c r="N44" s="463"/>
    </row>
    <row r="45" spans="3:14"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</row>
    <row r="46" spans="3:14"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</row>
    <row r="47" spans="3:14">
      <c r="C47" s="463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</row>
    <row r="48" spans="3:14">
      <c r="C48" s="463"/>
      <c r="D48" s="463"/>
      <c r="E48" s="463"/>
      <c r="F48" s="463"/>
      <c r="G48" s="463"/>
      <c r="H48" s="463"/>
      <c r="I48" s="463"/>
      <c r="J48" s="463"/>
      <c r="K48" s="463"/>
      <c r="L48" s="463"/>
      <c r="M48" s="463"/>
      <c r="N48" s="463"/>
    </row>
    <row r="49" spans="3:14">
      <c r="C49" s="463"/>
      <c r="D49" s="463"/>
      <c r="E49" s="463"/>
      <c r="F49" s="463"/>
      <c r="G49" s="463"/>
      <c r="H49" s="463"/>
      <c r="I49" s="463"/>
      <c r="J49" s="463"/>
      <c r="K49" s="463"/>
      <c r="L49" s="463"/>
      <c r="M49" s="463"/>
      <c r="N49" s="463"/>
    </row>
    <row r="50" spans="3:14">
      <c r="C50" s="463"/>
      <c r="D50" s="463"/>
      <c r="E50" s="463"/>
      <c r="F50" s="463"/>
      <c r="G50" s="463"/>
      <c r="H50" s="463"/>
      <c r="I50" s="463"/>
      <c r="J50" s="463"/>
      <c r="K50" s="463"/>
      <c r="L50" s="463"/>
      <c r="M50" s="463"/>
      <c r="N50" s="463"/>
    </row>
    <row r="51" spans="3:14">
      <c r="C51" s="463"/>
      <c r="D51" s="463"/>
      <c r="E51" s="463"/>
      <c r="F51" s="463"/>
      <c r="G51" s="463"/>
      <c r="H51" s="463"/>
      <c r="I51" s="463"/>
      <c r="J51" s="463"/>
      <c r="K51" s="463"/>
      <c r="L51" s="463"/>
      <c r="M51" s="463"/>
      <c r="N51" s="463"/>
    </row>
    <row r="52" spans="3:14">
      <c r="C52" s="463"/>
      <c r="D52" s="463"/>
      <c r="E52" s="463"/>
      <c r="F52" s="463"/>
      <c r="G52" s="463"/>
      <c r="H52" s="463"/>
      <c r="I52" s="463"/>
      <c r="J52" s="463"/>
      <c r="K52" s="463"/>
      <c r="L52" s="463"/>
      <c r="M52" s="463"/>
      <c r="N52" s="463"/>
    </row>
    <row r="53" spans="3:14">
      <c r="C53" s="463"/>
      <c r="D53" s="463"/>
      <c r="E53" s="463"/>
      <c r="F53" s="463"/>
      <c r="G53" s="463"/>
      <c r="H53" s="463"/>
      <c r="I53" s="463"/>
      <c r="J53" s="463"/>
      <c r="K53" s="463"/>
      <c r="L53" s="463"/>
      <c r="M53" s="463"/>
      <c r="N53" s="463"/>
    </row>
    <row r="54" spans="3:14">
      <c r="C54" s="463"/>
      <c r="D54" s="463"/>
      <c r="E54" s="463"/>
      <c r="F54" s="463"/>
      <c r="G54" s="463"/>
      <c r="H54" s="463"/>
      <c r="I54" s="463"/>
      <c r="J54" s="463"/>
      <c r="K54" s="463"/>
      <c r="L54" s="463"/>
      <c r="M54" s="463"/>
      <c r="N54" s="463"/>
    </row>
    <row r="55" spans="3:14">
      <c r="C55" s="463"/>
      <c r="D55" s="463"/>
      <c r="E55" s="463"/>
      <c r="F55" s="463"/>
      <c r="G55" s="463"/>
      <c r="H55" s="463"/>
      <c r="I55" s="463"/>
      <c r="J55" s="463"/>
      <c r="K55" s="463"/>
      <c r="L55" s="463"/>
      <c r="M55" s="463"/>
      <c r="N55" s="463"/>
    </row>
    <row r="56" spans="3:14">
      <c r="C56" s="463"/>
      <c r="D56" s="463"/>
      <c r="E56" s="463"/>
      <c r="F56" s="463"/>
      <c r="G56" s="463"/>
      <c r="H56" s="463"/>
      <c r="I56" s="463"/>
      <c r="J56" s="463"/>
      <c r="K56" s="463"/>
      <c r="L56" s="463"/>
      <c r="M56" s="463"/>
      <c r="N56" s="463"/>
    </row>
    <row r="57" spans="3:14">
      <c r="C57" s="463"/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</row>
    <row r="58" spans="3:14"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</row>
    <row r="59" spans="3:14">
      <c r="C59" s="463"/>
      <c r="D59" s="463"/>
      <c r="E59" s="463"/>
      <c r="F59" s="463"/>
      <c r="G59" s="463"/>
      <c r="H59" s="463"/>
      <c r="I59" s="463"/>
      <c r="J59" s="463"/>
      <c r="K59" s="463"/>
      <c r="L59" s="463"/>
      <c r="M59" s="463"/>
      <c r="N59" s="463"/>
    </row>
    <row r="60" spans="3:14">
      <c r="C60" s="463"/>
      <c r="D60" s="463"/>
      <c r="E60" s="463"/>
      <c r="F60" s="463"/>
      <c r="G60" s="463"/>
      <c r="H60" s="463"/>
      <c r="I60" s="463"/>
      <c r="J60" s="463"/>
      <c r="K60" s="463"/>
      <c r="L60" s="463"/>
      <c r="M60" s="463"/>
      <c r="N60" s="463"/>
    </row>
    <row r="61" spans="3:14">
      <c r="C61" s="463"/>
      <c r="D61" s="463"/>
      <c r="E61" s="463"/>
      <c r="F61" s="463"/>
      <c r="G61" s="463"/>
      <c r="H61" s="463"/>
      <c r="I61" s="463"/>
      <c r="J61" s="463"/>
      <c r="K61" s="463"/>
      <c r="L61" s="463"/>
      <c r="M61" s="463"/>
      <c r="N61" s="463"/>
    </row>
    <row r="62" spans="3:14">
      <c r="C62" s="463"/>
      <c r="D62" s="463"/>
      <c r="E62" s="463"/>
      <c r="F62" s="463"/>
      <c r="G62" s="463"/>
      <c r="H62" s="463"/>
      <c r="I62" s="463"/>
      <c r="J62" s="463"/>
      <c r="K62" s="463"/>
      <c r="L62" s="463"/>
      <c r="M62" s="463"/>
      <c r="N62" s="463"/>
    </row>
    <row r="63" spans="3:14">
      <c r="C63" s="463"/>
      <c r="D63" s="463"/>
      <c r="E63" s="463"/>
      <c r="F63" s="463"/>
      <c r="G63" s="463"/>
      <c r="H63" s="463"/>
      <c r="I63" s="463"/>
      <c r="J63" s="463"/>
      <c r="K63" s="463"/>
      <c r="L63" s="463"/>
      <c r="M63" s="463"/>
      <c r="N63" s="463"/>
    </row>
    <row r="64" spans="3:14">
      <c r="C64" s="463"/>
      <c r="D64" s="463"/>
      <c r="E64" s="463"/>
      <c r="F64" s="463"/>
      <c r="G64" s="463"/>
      <c r="H64" s="463"/>
      <c r="I64" s="463"/>
      <c r="J64" s="463"/>
      <c r="K64" s="463"/>
      <c r="L64" s="463"/>
      <c r="M64" s="463"/>
      <c r="N64" s="463"/>
    </row>
    <row r="65" spans="3:14">
      <c r="C65" s="463"/>
      <c r="D65" s="463"/>
      <c r="E65" s="463"/>
      <c r="F65" s="463"/>
      <c r="G65" s="463"/>
      <c r="H65" s="463"/>
      <c r="I65" s="463"/>
      <c r="J65" s="463"/>
      <c r="K65" s="463"/>
      <c r="L65" s="463"/>
      <c r="M65" s="463"/>
      <c r="N65" s="463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mergeCells count="46">
    <mergeCell ref="O8:P8"/>
    <mergeCell ref="A27:B27"/>
    <mergeCell ref="O27:P27"/>
    <mergeCell ref="A28:B28"/>
    <mergeCell ref="O28:P28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  <mergeCell ref="A23:B23"/>
    <mergeCell ref="A12:A17"/>
    <mergeCell ref="P12:P17"/>
    <mergeCell ref="O23:P23"/>
    <mergeCell ref="A18:B18"/>
    <mergeCell ref="O18:P18"/>
    <mergeCell ref="A19:B19"/>
    <mergeCell ref="O19:P19"/>
    <mergeCell ref="A20:B20"/>
    <mergeCell ref="O20:P20"/>
    <mergeCell ref="A9:B9"/>
    <mergeCell ref="A10:B10"/>
    <mergeCell ref="O10:P10"/>
    <mergeCell ref="A11:B11"/>
    <mergeCell ref="O11:P11"/>
    <mergeCell ref="A8:B8"/>
    <mergeCell ref="O9:P9"/>
    <mergeCell ref="A1:P1"/>
    <mergeCell ref="A2:P2"/>
    <mergeCell ref="A3:B3"/>
    <mergeCell ref="O3:P3"/>
    <mergeCell ref="A4:B7"/>
    <mergeCell ref="C4:F4"/>
    <mergeCell ref="G4:I4"/>
    <mergeCell ref="J4:L4"/>
    <mergeCell ref="M4:N4"/>
    <mergeCell ref="O4:P7"/>
    <mergeCell ref="C5:F5"/>
    <mergeCell ref="G5:I5"/>
    <mergeCell ref="J5:L5"/>
    <mergeCell ref="M5:N5"/>
  </mergeCells>
  <printOptions horizontalCentered="1"/>
  <pageMargins left="1" right="1" top="1" bottom="1" header="1" footer="1"/>
  <pageSetup paperSize="9" scale="80" firstPageNumber="33" orientation="landscape" useFirstPageNumber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00"/>
  </sheetPr>
  <dimension ref="A1:AB118"/>
  <sheetViews>
    <sheetView rightToLeft="1" view="pageBreakPreview" topLeftCell="A2" zoomScale="90" zoomScaleNormal="75" zoomScaleSheetLayoutView="90" workbookViewId="0">
      <selection activeCell="A4" sqref="A4:B7"/>
    </sheetView>
  </sheetViews>
  <sheetFormatPr defaultRowHeight="12.75"/>
  <cols>
    <col min="1" max="1" width="4" style="91" customWidth="1"/>
    <col min="2" max="2" width="11.140625" style="91" customWidth="1"/>
    <col min="3" max="3" width="7.85546875" style="91" customWidth="1"/>
    <col min="4" max="4" width="7.42578125" style="91" customWidth="1"/>
    <col min="5" max="5" width="8.85546875" style="91" customWidth="1"/>
    <col min="6" max="6" width="10.140625" style="91" customWidth="1"/>
    <col min="7" max="7" width="8.42578125" style="91" customWidth="1"/>
    <col min="8" max="8" width="8.140625" style="91" customWidth="1"/>
    <col min="9" max="10" width="7.85546875" style="91" customWidth="1"/>
    <col min="11" max="12" width="7.5703125" style="91" customWidth="1"/>
    <col min="13" max="13" width="6.42578125" style="91" customWidth="1"/>
    <col min="14" max="14" width="6.140625" style="91" customWidth="1"/>
    <col min="15" max="15" width="8.5703125" style="91" customWidth="1"/>
    <col min="16" max="16" width="8.85546875" style="91" customWidth="1"/>
    <col min="17" max="17" width="9.5703125" style="91" customWidth="1"/>
    <col min="18" max="18" width="14" style="91" customWidth="1"/>
    <col min="19" max="19" width="4.7109375" style="91" customWidth="1"/>
    <col min="20" max="16384" width="9.140625" style="91"/>
  </cols>
  <sheetData>
    <row r="1" spans="1:28" ht="24.75" customHeight="1">
      <c r="A1" s="1138" t="s">
        <v>789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</row>
    <row r="2" spans="1:28" ht="21" customHeight="1">
      <c r="A2" s="1139" t="s">
        <v>790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8" ht="19.5" customHeight="1" thickBot="1">
      <c r="A3" s="1115" t="s">
        <v>1107</v>
      </c>
      <c r="B3" s="1115"/>
      <c r="C3" s="1115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116" t="s">
        <v>508</v>
      </c>
      <c r="S3" s="1116"/>
    </row>
    <row r="4" spans="1:28" ht="24" customHeight="1" thickTop="1">
      <c r="A4" s="1072" t="s">
        <v>40</v>
      </c>
      <c r="B4" s="1072"/>
      <c r="C4" s="1102" t="s">
        <v>41</v>
      </c>
      <c r="D4" s="1102"/>
      <c r="E4" s="1102" t="s">
        <v>42</v>
      </c>
      <c r="F4" s="1102"/>
      <c r="G4" s="1102" t="s">
        <v>43</v>
      </c>
      <c r="H4" s="1102"/>
      <c r="I4" s="1102" t="s">
        <v>73</v>
      </c>
      <c r="J4" s="1102"/>
      <c r="K4" s="1102" t="s">
        <v>44</v>
      </c>
      <c r="L4" s="1102"/>
      <c r="M4" s="1072" t="s">
        <v>74</v>
      </c>
      <c r="N4" s="1072"/>
      <c r="O4" s="1102" t="s">
        <v>375</v>
      </c>
      <c r="P4" s="1102"/>
      <c r="Q4" s="1102"/>
      <c r="R4" s="1074" t="s">
        <v>174</v>
      </c>
      <c r="S4" s="1074"/>
    </row>
    <row r="5" spans="1:28" ht="24" customHeight="1">
      <c r="A5" s="1092"/>
      <c r="B5" s="1092"/>
      <c r="C5" s="1094" t="s">
        <v>208</v>
      </c>
      <c r="D5" s="1094"/>
      <c r="E5" s="1094" t="s">
        <v>210</v>
      </c>
      <c r="F5" s="1094"/>
      <c r="G5" s="1094" t="s">
        <v>220</v>
      </c>
      <c r="H5" s="1094"/>
      <c r="I5" s="1094" t="s">
        <v>212</v>
      </c>
      <c r="J5" s="1094"/>
      <c r="K5" s="1094" t="s">
        <v>213</v>
      </c>
      <c r="L5" s="1094"/>
      <c r="M5" s="1094" t="s">
        <v>214</v>
      </c>
      <c r="N5" s="1094"/>
      <c r="O5" s="1094" t="s">
        <v>175</v>
      </c>
      <c r="P5" s="1094"/>
      <c r="Q5" s="1094"/>
      <c r="R5" s="1096"/>
      <c r="S5" s="1096"/>
    </row>
    <row r="6" spans="1:28" ht="21.7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28" ht="24" customHeight="1" thickBot="1">
      <c r="A7" s="1073"/>
      <c r="B7" s="1073"/>
      <c r="C7" s="947" t="s">
        <v>180</v>
      </c>
      <c r="D7" s="937" t="s">
        <v>179</v>
      </c>
      <c r="E7" s="947" t="s">
        <v>180</v>
      </c>
      <c r="F7" s="937" t="s">
        <v>179</v>
      </c>
      <c r="G7" s="947" t="s">
        <v>180</v>
      </c>
      <c r="H7" s="937" t="s">
        <v>179</v>
      </c>
      <c r="I7" s="947" t="s">
        <v>180</v>
      </c>
      <c r="J7" s="937" t="s">
        <v>179</v>
      </c>
      <c r="K7" s="947" t="s">
        <v>180</v>
      </c>
      <c r="L7" s="937" t="s">
        <v>179</v>
      </c>
      <c r="M7" s="947" t="s">
        <v>180</v>
      </c>
      <c r="N7" s="937" t="s">
        <v>179</v>
      </c>
      <c r="O7" s="947" t="s">
        <v>180</v>
      </c>
      <c r="P7" s="937" t="s">
        <v>179</v>
      </c>
      <c r="Q7" s="937" t="s">
        <v>175</v>
      </c>
      <c r="R7" s="1075"/>
      <c r="S7" s="1075"/>
      <c r="AB7" s="91" t="s">
        <v>339</v>
      </c>
    </row>
    <row r="8" spans="1:28" ht="18.75" customHeight="1">
      <c r="A8" s="1137" t="s">
        <v>52</v>
      </c>
      <c r="B8" s="1137"/>
      <c r="C8" s="96">
        <v>4463</v>
      </c>
      <c r="D8" s="565">
        <v>3939</v>
      </c>
      <c r="E8" s="96">
        <v>39515</v>
      </c>
      <c r="F8" s="565">
        <v>37429</v>
      </c>
      <c r="G8" s="96">
        <v>9536</v>
      </c>
      <c r="H8" s="565">
        <v>9366</v>
      </c>
      <c r="I8" s="96">
        <v>4504</v>
      </c>
      <c r="J8" s="565">
        <v>3976</v>
      </c>
      <c r="K8" s="96">
        <v>2476</v>
      </c>
      <c r="L8" s="565">
        <v>2433</v>
      </c>
      <c r="M8" s="96">
        <v>331</v>
      </c>
      <c r="N8" s="565">
        <v>329</v>
      </c>
      <c r="O8" s="96">
        <f>SUM(C8,E8,G8,I8,K8,M8)</f>
        <v>60825</v>
      </c>
      <c r="P8" s="96">
        <f>SUM(D8,F8,H8,J8,L8,N8)</f>
        <v>57472</v>
      </c>
      <c r="Q8" s="96">
        <f>SUM(O8:P8)</f>
        <v>118297</v>
      </c>
      <c r="R8" s="1058" t="s">
        <v>671</v>
      </c>
      <c r="S8" s="1058"/>
    </row>
    <row r="9" spans="1:28" ht="18.75" customHeight="1">
      <c r="A9" s="1081" t="s">
        <v>53</v>
      </c>
      <c r="B9" s="1081"/>
      <c r="C9" s="397">
        <v>3614</v>
      </c>
      <c r="D9" s="397">
        <v>3460</v>
      </c>
      <c r="E9" s="397">
        <v>25378</v>
      </c>
      <c r="F9" s="397">
        <v>24167</v>
      </c>
      <c r="G9" s="397">
        <v>4464</v>
      </c>
      <c r="H9" s="397">
        <v>4745</v>
      </c>
      <c r="I9" s="397">
        <v>1396</v>
      </c>
      <c r="J9" s="397">
        <v>1315</v>
      </c>
      <c r="K9" s="397">
        <v>462</v>
      </c>
      <c r="L9" s="397">
        <v>499</v>
      </c>
      <c r="M9" s="397">
        <v>78</v>
      </c>
      <c r="N9" s="397">
        <v>154</v>
      </c>
      <c r="O9" s="382">
        <f t="shared" ref="O9:O27" si="0">SUM(C9,E9,G9,I9,K9,M9)</f>
        <v>35392</v>
      </c>
      <c r="P9" s="382">
        <f t="shared" ref="P9:P27" si="1">SUM(D9,F9,H9,J9,L9,N9)</f>
        <v>34340</v>
      </c>
      <c r="Q9" s="382">
        <f t="shared" ref="Q9:Q27" si="2">SUM(O9:P9)</f>
        <v>69732</v>
      </c>
      <c r="R9" s="1059" t="s">
        <v>302</v>
      </c>
      <c r="S9" s="1059"/>
    </row>
    <row r="10" spans="1:28" ht="18.75" customHeight="1">
      <c r="A10" s="1081" t="s">
        <v>54</v>
      </c>
      <c r="B10" s="1081"/>
      <c r="C10" s="397">
        <v>2421</v>
      </c>
      <c r="D10" s="397">
        <v>2094</v>
      </c>
      <c r="E10" s="397">
        <v>17844</v>
      </c>
      <c r="F10" s="397">
        <v>17833</v>
      </c>
      <c r="G10" s="397">
        <v>2872</v>
      </c>
      <c r="H10" s="397">
        <v>2953</v>
      </c>
      <c r="I10" s="397">
        <v>765</v>
      </c>
      <c r="J10" s="397">
        <v>777</v>
      </c>
      <c r="K10" s="397">
        <v>337</v>
      </c>
      <c r="L10" s="397">
        <v>248</v>
      </c>
      <c r="M10" s="397">
        <v>98</v>
      </c>
      <c r="N10" s="397">
        <v>93</v>
      </c>
      <c r="O10" s="382">
        <f t="shared" si="0"/>
        <v>24337</v>
      </c>
      <c r="P10" s="382">
        <f t="shared" si="1"/>
        <v>23998</v>
      </c>
      <c r="Q10" s="382">
        <f t="shared" si="2"/>
        <v>48335</v>
      </c>
      <c r="R10" s="1056" t="s">
        <v>184</v>
      </c>
      <c r="S10" s="1056"/>
    </row>
    <row r="11" spans="1:28" ht="18.75" customHeight="1">
      <c r="A11" s="1081" t="s">
        <v>55</v>
      </c>
      <c r="B11" s="1081"/>
      <c r="C11" s="397">
        <v>2306</v>
      </c>
      <c r="D11" s="397">
        <v>2206</v>
      </c>
      <c r="E11" s="397">
        <v>21891</v>
      </c>
      <c r="F11" s="397">
        <v>21210</v>
      </c>
      <c r="G11" s="397">
        <v>1208</v>
      </c>
      <c r="H11" s="397">
        <v>1200</v>
      </c>
      <c r="I11" s="397">
        <v>226</v>
      </c>
      <c r="J11" s="397">
        <v>222</v>
      </c>
      <c r="K11" s="397">
        <v>60</v>
      </c>
      <c r="L11" s="397">
        <v>64</v>
      </c>
      <c r="M11" s="397">
        <v>13</v>
      </c>
      <c r="N11" s="397">
        <v>10</v>
      </c>
      <c r="O11" s="382">
        <f t="shared" si="0"/>
        <v>25704</v>
      </c>
      <c r="P11" s="382">
        <f t="shared" si="1"/>
        <v>24912</v>
      </c>
      <c r="Q11" s="382">
        <f t="shared" si="2"/>
        <v>50616</v>
      </c>
      <c r="R11" s="1056" t="s">
        <v>185</v>
      </c>
      <c r="S11" s="1056"/>
    </row>
    <row r="12" spans="1:28" ht="18.75" customHeight="1">
      <c r="A12" s="1106" t="s">
        <v>295</v>
      </c>
      <c r="B12" s="559" t="s">
        <v>282</v>
      </c>
      <c r="C12" s="397">
        <v>1492</v>
      </c>
      <c r="D12" s="397">
        <v>1383</v>
      </c>
      <c r="E12" s="397">
        <v>16823</v>
      </c>
      <c r="F12" s="397">
        <v>17223</v>
      </c>
      <c r="G12" s="397">
        <v>1076</v>
      </c>
      <c r="H12" s="397">
        <v>949</v>
      </c>
      <c r="I12" s="397">
        <v>325</v>
      </c>
      <c r="J12" s="397">
        <v>184</v>
      </c>
      <c r="K12" s="397">
        <v>55</v>
      </c>
      <c r="L12" s="397">
        <v>33</v>
      </c>
      <c r="M12" s="397">
        <v>10</v>
      </c>
      <c r="N12" s="397">
        <v>4</v>
      </c>
      <c r="O12" s="382">
        <f t="shared" si="0"/>
        <v>19781</v>
      </c>
      <c r="P12" s="382">
        <f t="shared" si="1"/>
        <v>19776</v>
      </c>
      <c r="Q12" s="382">
        <f t="shared" si="2"/>
        <v>39557</v>
      </c>
      <c r="R12" s="586" t="s">
        <v>306</v>
      </c>
      <c r="S12" s="1087" t="s">
        <v>173</v>
      </c>
    </row>
    <row r="13" spans="1:28" ht="18.75" customHeight="1">
      <c r="A13" s="1107"/>
      <c r="B13" s="559" t="s">
        <v>283</v>
      </c>
      <c r="C13" s="397">
        <v>2279</v>
      </c>
      <c r="D13" s="397">
        <v>2210</v>
      </c>
      <c r="E13" s="397">
        <v>31625</v>
      </c>
      <c r="F13" s="397">
        <v>31962</v>
      </c>
      <c r="G13" s="397">
        <v>3362</v>
      </c>
      <c r="H13" s="397">
        <v>3076</v>
      </c>
      <c r="I13" s="397">
        <v>986</v>
      </c>
      <c r="J13" s="397">
        <v>824</v>
      </c>
      <c r="K13" s="397">
        <v>281</v>
      </c>
      <c r="L13" s="397">
        <v>226</v>
      </c>
      <c r="M13" s="397">
        <v>80</v>
      </c>
      <c r="N13" s="397">
        <v>91</v>
      </c>
      <c r="O13" s="382">
        <f t="shared" si="0"/>
        <v>38613</v>
      </c>
      <c r="P13" s="382">
        <f t="shared" si="1"/>
        <v>38389</v>
      </c>
      <c r="Q13" s="382">
        <f t="shared" si="2"/>
        <v>77002</v>
      </c>
      <c r="R13" s="586" t="s">
        <v>307</v>
      </c>
      <c r="S13" s="1088"/>
    </row>
    <row r="14" spans="1:28" ht="18.75" customHeight="1">
      <c r="A14" s="1107"/>
      <c r="B14" s="559" t="s">
        <v>284</v>
      </c>
      <c r="C14" s="397">
        <v>1326</v>
      </c>
      <c r="D14" s="397">
        <v>1303</v>
      </c>
      <c r="E14" s="397">
        <v>14174</v>
      </c>
      <c r="F14" s="397">
        <v>14365</v>
      </c>
      <c r="G14" s="397">
        <v>1385</v>
      </c>
      <c r="H14" s="397">
        <v>1682</v>
      </c>
      <c r="I14" s="397">
        <v>250</v>
      </c>
      <c r="J14" s="397">
        <v>251</v>
      </c>
      <c r="K14" s="397">
        <v>63</v>
      </c>
      <c r="L14" s="397">
        <v>51</v>
      </c>
      <c r="M14" s="397">
        <v>12</v>
      </c>
      <c r="N14" s="397">
        <v>11</v>
      </c>
      <c r="O14" s="382">
        <f t="shared" si="0"/>
        <v>17210</v>
      </c>
      <c r="P14" s="382">
        <f t="shared" si="1"/>
        <v>17663</v>
      </c>
      <c r="Q14" s="382">
        <f t="shared" si="2"/>
        <v>34873</v>
      </c>
      <c r="R14" s="586" t="s">
        <v>308</v>
      </c>
      <c r="S14" s="1088"/>
    </row>
    <row r="15" spans="1:28" ht="18.75" customHeight="1">
      <c r="A15" s="1107"/>
      <c r="B15" s="559" t="s">
        <v>752</v>
      </c>
      <c r="C15" s="397">
        <v>978</v>
      </c>
      <c r="D15" s="397">
        <v>947</v>
      </c>
      <c r="E15" s="397">
        <v>10446</v>
      </c>
      <c r="F15" s="397">
        <v>10217</v>
      </c>
      <c r="G15" s="397">
        <v>1398</v>
      </c>
      <c r="H15" s="397">
        <v>1181</v>
      </c>
      <c r="I15" s="397">
        <v>266</v>
      </c>
      <c r="J15" s="397">
        <v>291</v>
      </c>
      <c r="K15" s="397">
        <v>76</v>
      </c>
      <c r="L15" s="397">
        <v>93</v>
      </c>
      <c r="M15" s="397">
        <v>24</v>
      </c>
      <c r="N15" s="397">
        <v>23</v>
      </c>
      <c r="O15" s="382">
        <f t="shared" si="0"/>
        <v>13188</v>
      </c>
      <c r="P15" s="382">
        <f t="shared" si="1"/>
        <v>12752</v>
      </c>
      <c r="Q15" s="382">
        <f t="shared" si="2"/>
        <v>25940</v>
      </c>
      <c r="R15" s="586" t="s">
        <v>309</v>
      </c>
      <c r="S15" s="1088"/>
    </row>
    <row r="16" spans="1:28" ht="18.75" customHeight="1">
      <c r="A16" s="1107"/>
      <c r="B16" s="559" t="s">
        <v>753</v>
      </c>
      <c r="C16" s="397">
        <v>1616</v>
      </c>
      <c r="D16" s="397">
        <v>1515</v>
      </c>
      <c r="E16" s="397">
        <v>19871</v>
      </c>
      <c r="F16" s="397">
        <v>19578</v>
      </c>
      <c r="G16" s="397">
        <v>1888</v>
      </c>
      <c r="H16" s="397">
        <v>1775</v>
      </c>
      <c r="I16" s="397">
        <v>404</v>
      </c>
      <c r="J16" s="397">
        <v>336</v>
      </c>
      <c r="K16" s="397">
        <v>107</v>
      </c>
      <c r="L16" s="397">
        <v>94</v>
      </c>
      <c r="M16" s="397">
        <v>24</v>
      </c>
      <c r="N16" s="397">
        <v>14</v>
      </c>
      <c r="O16" s="382">
        <f t="shared" si="0"/>
        <v>23910</v>
      </c>
      <c r="P16" s="382">
        <f t="shared" si="1"/>
        <v>23312</v>
      </c>
      <c r="Q16" s="382">
        <f t="shared" si="2"/>
        <v>47222</v>
      </c>
      <c r="R16" s="586" t="s">
        <v>310</v>
      </c>
      <c r="S16" s="1088"/>
    </row>
    <row r="17" spans="1:19" ht="18.75" customHeight="1">
      <c r="A17" s="1108"/>
      <c r="B17" s="559" t="s">
        <v>754</v>
      </c>
      <c r="C17" s="397">
        <v>1154</v>
      </c>
      <c r="D17" s="397">
        <v>1094</v>
      </c>
      <c r="E17" s="397">
        <v>13795</v>
      </c>
      <c r="F17" s="397">
        <v>13626</v>
      </c>
      <c r="G17" s="397">
        <v>1460</v>
      </c>
      <c r="H17" s="397">
        <v>1486</v>
      </c>
      <c r="I17" s="397">
        <v>295</v>
      </c>
      <c r="J17" s="397">
        <v>277</v>
      </c>
      <c r="K17" s="397">
        <v>94</v>
      </c>
      <c r="L17" s="397">
        <v>69</v>
      </c>
      <c r="M17" s="397">
        <v>16</v>
      </c>
      <c r="N17" s="397">
        <v>22</v>
      </c>
      <c r="O17" s="382">
        <f t="shared" si="0"/>
        <v>16814</v>
      </c>
      <c r="P17" s="382">
        <f t="shared" si="1"/>
        <v>16574</v>
      </c>
      <c r="Q17" s="382">
        <f t="shared" si="2"/>
        <v>33388</v>
      </c>
      <c r="R17" s="586" t="s">
        <v>311</v>
      </c>
      <c r="S17" s="1088"/>
    </row>
    <row r="18" spans="1:19" ht="18.75" customHeight="1">
      <c r="A18" s="1081" t="s">
        <v>63</v>
      </c>
      <c r="B18" s="1081"/>
      <c r="C18" s="547">
        <v>3716</v>
      </c>
      <c r="D18" s="547">
        <v>3626</v>
      </c>
      <c r="E18" s="547">
        <v>25758</v>
      </c>
      <c r="F18" s="200">
        <v>23285</v>
      </c>
      <c r="G18" s="547">
        <v>5853</v>
      </c>
      <c r="H18" s="547">
        <v>6122</v>
      </c>
      <c r="I18" s="200">
        <v>2304</v>
      </c>
      <c r="J18" s="547">
        <v>2200</v>
      </c>
      <c r="K18" s="547">
        <v>648</v>
      </c>
      <c r="L18" s="200">
        <v>778</v>
      </c>
      <c r="M18" s="200">
        <v>131</v>
      </c>
      <c r="N18" s="200">
        <v>242</v>
      </c>
      <c r="O18" s="382">
        <f t="shared" si="0"/>
        <v>38410</v>
      </c>
      <c r="P18" s="382">
        <f t="shared" si="1"/>
        <v>36253</v>
      </c>
      <c r="Q18" s="382">
        <f t="shared" si="2"/>
        <v>74663</v>
      </c>
      <c r="R18" s="1056" t="s">
        <v>322</v>
      </c>
      <c r="S18" s="1056"/>
    </row>
    <row r="19" spans="1:19" ht="18.75" customHeight="1">
      <c r="A19" s="1081" t="s">
        <v>64</v>
      </c>
      <c r="B19" s="1081"/>
      <c r="C19" s="397">
        <v>2251</v>
      </c>
      <c r="D19" s="397">
        <v>2608</v>
      </c>
      <c r="E19" s="397">
        <v>29812</v>
      </c>
      <c r="F19" s="397">
        <v>25579</v>
      </c>
      <c r="G19" s="397">
        <v>3830</v>
      </c>
      <c r="H19" s="397">
        <v>4083</v>
      </c>
      <c r="I19" s="397">
        <v>953</v>
      </c>
      <c r="J19" s="397">
        <v>813</v>
      </c>
      <c r="K19" s="397">
        <v>273</v>
      </c>
      <c r="L19" s="397">
        <v>292</v>
      </c>
      <c r="M19" s="397">
        <v>73</v>
      </c>
      <c r="N19" s="397">
        <v>71</v>
      </c>
      <c r="O19" s="382">
        <f t="shared" si="0"/>
        <v>37192</v>
      </c>
      <c r="P19" s="382">
        <f t="shared" si="1"/>
        <v>33446</v>
      </c>
      <c r="Q19" s="382">
        <f t="shared" si="2"/>
        <v>70638</v>
      </c>
      <c r="R19" s="1056" t="s">
        <v>186</v>
      </c>
      <c r="S19" s="1056"/>
    </row>
    <row r="20" spans="1:19" ht="18.75" customHeight="1">
      <c r="A20" s="1081" t="s">
        <v>65</v>
      </c>
      <c r="B20" s="1081"/>
      <c r="C20" s="397">
        <v>1299</v>
      </c>
      <c r="D20" s="397">
        <v>1442</v>
      </c>
      <c r="E20" s="397">
        <v>15850</v>
      </c>
      <c r="F20" s="397">
        <v>16625</v>
      </c>
      <c r="G20" s="397">
        <v>2067</v>
      </c>
      <c r="H20" s="397">
        <v>1807</v>
      </c>
      <c r="I20" s="397">
        <v>513</v>
      </c>
      <c r="J20" s="397">
        <v>410</v>
      </c>
      <c r="K20" s="397">
        <v>132</v>
      </c>
      <c r="L20" s="397">
        <v>143</v>
      </c>
      <c r="M20" s="397">
        <v>19</v>
      </c>
      <c r="N20" s="397">
        <v>11</v>
      </c>
      <c r="O20" s="382">
        <f t="shared" si="0"/>
        <v>19880</v>
      </c>
      <c r="P20" s="382">
        <f t="shared" si="1"/>
        <v>20438</v>
      </c>
      <c r="Q20" s="382">
        <f t="shared" si="2"/>
        <v>40318</v>
      </c>
      <c r="R20" s="1056" t="s">
        <v>187</v>
      </c>
      <c r="S20" s="1056"/>
    </row>
    <row r="21" spans="1:19" ht="18.75" customHeight="1">
      <c r="A21" s="1081" t="s">
        <v>66</v>
      </c>
      <c r="B21" s="1081"/>
      <c r="C21" s="397">
        <v>1312</v>
      </c>
      <c r="D21" s="397">
        <v>1363</v>
      </c>
      <c r="E21" s="397">
        <v>17452</v>
      </c>
      <c r="F21" s="397">
        <v>18238</v>
      </c>
      <c r="G21" s="397">
        <v>2975</v>
      </c>
      <c r="H21" s="397">
        <v>3012</v>
      </c>
      <c r="I21" s="397">
        <v>680</v>
      </c>
      <c r="J21" s="397">
        <v>757</v>
      </c>
      <c r="K21" s="397">
        <v>233</v>
      </c>
      <c r="L21" s="397">
        <v>243</v>
      </c>
      <c r="M21" s="397">
        <v>23</v>
      </c>
      <c r="N21" s="397">
        <v>33</v>
      </c>
      <c r="O21" s="382">
        <f t="shared" si="0"/>
        <v>22675</v>
      </c>
      <c r="P21" s="382">
        <f t="shared" si="1"/>
        <v>23646</v>
      </c>
      <c r="Q21" s="382">
        <f t="shared" si="2"/>
        <v>46321</v>
      </c>
      <c r="R21" s="1056" t="s">
        <v>303</v>
      </c>
      <c r="S21" s="1056"/>
    </row>
    <row r="22" spans="1:19" ht="18.75" customHeight="1">
      <c r="A22" s="1081" t="s">
        <v>134</v>
      </c>
      <c r="B22" s="1081"/>
      <c r="C22" s="397">
        <v>1157</v>
      </c>
      <c r="D22" s="397">
        <v>1162</v>
      </c>
      <c r="E22" s="397">
        <v>17389</v>
      </c>
      <c r="F22" s="397">
        <v>16293</v>
      </c>
      <c r="G22" s="397">
        <v>2184</v>
      </c>
      <c r="H22" s="397">
        <v>1971</v>
      </c>
      <c r="I22" s="397">
        <v>437</v>
      </c>
      <c r="J22" s="397">
        <v>416</v>
      </c>
      <c r="K22" s="397">
        <v>112</v>
      </c>
      <c r="L22" s="397">
        <v>93</v>
      </c>
      <c r="M22" s="397">
        <v>12</v>
      </c>
      <c r="N22" s="397">
        <v>9</v>
      </c>
      <c r="O22" s="382">
        <f t="shared" si="0"/>
        <v>21291</v>
      </c>
      <c r="P22" s="382">
        <f t="shared" si="1"/>
        <v>19944</v>
      </c>
      <c r="Q22" s="382">
        <f t="shared" si="2"/>
        <v>41235</v>
      </c>
      <c r="R22" s="1056" t="s">
        <v>304</v>
      </c>
      <c r="S22" s="1056"/>
    </row>
    <row r="23" spans="1:19" ht="18.75" customHeight="1">
      <c r="A23" s="1081" t="s">
        <v>68</v>
      </c>
      <c r="B23" s="1081"/>
      <c r="C23" s="397">
        <v>711</v>
      </c>
      <c r="D23" s="397">
        <v>570</v>
      </c>
      <c r="E23" s="397">
        <v>10535</v>
      </c>
      <c r="F23" s="397">
        <v>10113</v>
      </c>
      <c r="G23" s="397">
        <v>2174</v>
      </c>
      <c r="H23" s="397">
        <v>1916</v>
      </c>
      <c r="I23" s="397">
        <v>452</v>
      </c>
      <c r="J23" s="397">
        <v>391</v>
      </c>
      <c r="K23" s="397">
        <v>95</v>
      </c>
      <c r="L23" s="397">
        <v>86</v>
      </c>
      <c r="M23" s="397">
        <v>35</v>
      </c>
      <c r="N23" s="397">
        <v>26</v>
      </c>
      <c r="O23" s="382">
        <f t="shared" si="0"/>
        <v>14002</v>
      </c>
      <c r="P23" s="382">
        <f t="shared" si="1"/>
        <v>13102</v>
      </c>
      <c r="Q23" s="382">
        <f t="shared" si="2"/>
        <v>27104</v>
      </c>
      <c r="R23" s="1056" t="s">
        <v>305</v>
      </c>
      <c r="S23" s="1056"/>
    </row>
    <row r="24" spans="1:19" ht="18.75" customHeight="1">
      <c r="A24" s="1081" t="s">
        <v>69</v>
      </c>
      <c r="B24" s="1081"/>
      <c r="C24" s="397">
        <v>1584</v>
      </c>
      <c r="D24" s="397">
        <v>1422</v>
      </c>
      <c r="E24" s="397">
        <v>18254</v>
      </c>
      <c r="F24" s="397">
        <v>16938</v>
      </c>
      <c r="G24" s="397">
        <v>3422</v>
      </c>
      <c r="H24" s="397">
        <v>3542</v>
      </c>
      <c r="I24" s="397">
        <v>710</v>
      </c>
      <c r="J24" s="397">
        <v>810</v>
      </c>
      <c r="K24" s="397">
        <v>135</v>
      </c>
      <c r="L24" s="397">
        <v>197</v>
      </c>
      <c r="M24" s="397">
        <v>14</v>
      </c>
      <c r="N24" s="397">
        <v>36</v>
      </c>
      <c r="O24" s="382">
        <f t="shared" si="0"/>
        <v>24119</v>
      </c>
      <c r="P24" s="382">
        <f t="shared" si="1"/>
        <v>22945</v>
      </c>
      <c r="Q24" s="382">
        <f t="shared" si="2"/>
        <v>47064</v>
      </c>
      <c r="R24" s="1056" t="s">
        <v>191</v>
      </c>
      <c r="S24" s="1056"/>
    </row>
    <row r="25" spans="1:19" ht="18.75" customHeight="1">
      <c r="A25" s="1081" t="s">
        <v>70</v>
      </c>
      <c r="B25" s="1081"/>
      <c r="C25" s="397">
        <v>3197</v>
      </c>
      <c r="D25" s="397">
        <v>3313</v>
      </c>
      <c r="E25" s="397">
        <v>26032</v>
      </c>
      <c r="F25" s="397">
        <v>24314</v>
      </c>
      <c r="G25" s="397">
        <v>4653</v>
      </c>
      <c r="H25" s="397">
        <v>5334</v>
      </c>
      <c r="I25" s="397">
        <v>1096</v>
      </c>
      <c r="J25" s="397">
        <v>1231</v>
      </c>
      <c r="K25" s="397">
        <v>225</v>
      </c>
      <c r="L25" s="397">
        <v>286</v>
      </c>
      <c r="M25" s="397">
        <v>50</v>
      </c>
      <c r="N25" s="397">
        <v>52</v>
      </c>
      <c r="O25" s="382">
        <f t="shared" si="0"/>
        <v>35253</v>
      </c>
      <c r="P25" s="382">
        <f t="shared" si="1"/>
        <v>34530</v>
      </c>
      <c r="Q25" s="382">
        <f t="shared" si="2"/>
        <v>69783</v>
      </c>
      <c r="R25" s="1056" t="s">
        <v>192</v>
      </c>
      <c r="S25" s="1056"/>
    </row>
    <row r="26" spans="1:19" ht="18.75" customHeight="1">
      <c r="A26" s="1081" t="s">
        <v>71</v>
      </c>
      <c r="B26" s="1081"/>
      <c r="C26" s="397">
        <v>2151</v>
      </c>
      <c r="D26" s="397">
        <v>1582</v>
      </c>
      <c r="E26" s="397">
        <v>17980</v>
      </c>
      <c r="F26" s="397">
        <v>15699</v>
      </c>
      <c r="G26" s="397">
        <v>7879</v>
      </c>
      <c r="H26" s="397">
        <v>4466</v>
      </c>
      <c r="I26" s="397">
        <v>2230</v>
      </c>
      <c r="J26" s="397">
        <v>2777</v>
      </c>
      <c r="K26" s="397">
        <v>1330</v>
      </c>
      <c r="L26" s="397">
        <v>1255</v>
      </c>
      <c r="M26" s="397">
        <v>901</v>
      </c>
      <c r="N26" s="397">
        <v>875</v>
      </c>
      <c r="O26" s="382">
        <f t="shared" si="0"/>
        <v>32471</v>
      </c>
      <c r="P26" s="382">
        <f t="shared" si="1"/>
        <v>26654</v>
      </c>
      <c r="Q26" s="382">
        <f t="shared" si="2"/>
        <v>59125</v>
      </c>
      <c r="R26" s="1056" t="s">
        <v>193</v>
      </c>
      <c r="S26" s="1056"/>
    </row>
    <row r="27" spans="1:19" ht="18.75" customHeight="1" thickBot="1">
      <c r="A27" s="1083" t="s">
        <v>72</v>
      </c>
      <c r="B27" s="1083"/>
      <c r="C27" s="399">
        <v>2387</v>
      </c>
      <c r="D27" s="399">
        <v>2584</v>
      </c>
      <c r="E27" s="399">
        <v>36469</v>
      </c>
      <c r="F27" s="399">
        <v>38518</v>
      </c>
      <c r="G27" s="399">
        <v>5200</v>
      </c>
      <c r="H27" s="399">
        <v>5334</v>
      </c>
      <c r="I27" s="399">
        <v>1247</v>
      </c>
      <c r="J27" s="399">
        <v>1263</v>
      </c>
      <c r="K27" s="399">
        <v>304</v>
      </c>
      <c r="L27" s="399">
        <v>350</v>
      </c>
      <c r="M27" s="399">
        <v>66</v>
      </c>
      <c r="N27" s="399">
        <v>60</v>
      </c>
      <c r="O27" s="96">
        <f t="shared" si="0"/>
        <v>45673</v>
      </c>
      <c r="P27" s="96">
        <f t="shared" si="1"/>
        <v>48109</v>
      </c>
      <c r="Q27" s="96">
        <f t="shared" si="2"/>
        <v>93782</v>
      </c>
      <c r="R27" s="1069" t="s">
        <v>361</v>
      </c>
      <c r="S27" s="1069"/>
    </row>
    <row r="28" spans="1:19" ht="18.75" customHeight="1" thickBot="1">
      <c r="A28" s="1076" t="s">
        <v>32</v>
      </c>
      <c r="B28" s="1076"/>
      <c r="C28" s="466">
        <f>SUM(C8:C27)</f>
        <v>41414</v>
      </c>
      <c r="D28" s="466">
        <f t="shared" ref="D28:Q28" si="3">SUM(D8:D27)</f>
        <v>39823</v>
      </c>
      <c r="E28" s="466">
        <f t="shared" si="3"/>
        <v>426893</v>
      </c>
      <c r="F28" s="466">
        <f t="shared" si="3"/>
        <v>413212</v>
      </c>
      <c r="G28" s="466">
        <f t="shared" si="3"/>
        <v>68886</v>
      </c>
      <c r="H28" s="466">
        <f t="shared" si="3"/>
        <v>66000</v>
      </c>
      <c r="I28" s="466">
        <f t="shared" si="3"/>
        <v>20039</v>
      </c>
      <c r="J28" s="466">
        <f t="shared" si="3"/>
        <v>19521</v>
      </c>
      <c r="K28" s="466">
        <f t="shared" si="3"/>
        <v>7498</v>
      </c>
      <c r="L28" s="466">
        <f t="shared" si="3"/>
        <v>7533</v>
      </c>
      <c r="M28" s="466">
        <f t="shared" si="3"/>
        <v>2010</v>
      </c>
      <c r="N28" s="466">
        <f t="shared" si="3"/>
        <v>2166</v>
      </c>
      <c r="O28" s="466">
        <f t="shared" si="3"/>
        <v>566740</v>
      </c>
      <c r="P28" s="466">
        <f t="shared" si="3"/>
        <v>548255</v>
      </c>
      <c r="Q28" s="466">
        <f t="shared" si="3"/>
        <v>1114995</v>
      </c>
      <c r="R28" s="1104" t="s">
        <v>175</v>
      </c>
      <c r="S28" s="1104"/>
    </row>
    <row r="29" spans="1:19" ht="13.5" thickTop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459"/>
      <c r="S29" s="459"/>
    </row>
    <row r="30" spans="1:19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</row>
    <row r="31" spans="1:19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</row>
    <row r="32" spans="1:19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</row>
    <row r="33" spans="3:17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</row>
    <row r="34" spans="3:17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</row>
    <row r="35" spans="3:17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</row>
    <row r="36" spans="3:17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</row>
    <row r="37" spans="3:17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</row>
    <row r="38" spans="3:17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</row>
    <row r="39" spans="3:17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</row>
    <row r="40" spans="3:17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</row>
    <row r="41" spans="3:17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</row>
    <row r="42" spans="3:17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</row>
    <row r="43" spans="3:17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</row>
    <row r="44" spans="3:17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</row>
    <row r="45" spans="3:17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</row>
    <row r="46" spans="3:17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</row>
    <row r="47" spans="3:17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</sheetData>
  <protectedRanges>
    <protectedRange sqref="C9:N18" name="نطاق1"/>
    <protectedRange sqref="C19:N27" name="نطاق1_1"/>
  </protectedRanges>
  <mergeCells count="52">
    <mergeCell ref="A1:S1"/>
    <mergeCell ref="R8:S8"/>
    <mergeCell ref="A26:B26"/>
    <mergeCell ref="R26:S26"/>
    <mergeCell ref="A27:B27"/>
    <mergeCell ref="R27:S27"/>
    <mergeCell ref="A20:B20"/>
    <mergeCell ref="R20:S20"/>
    <mergeCell ref="A21:B21"/>
    <mergeCell ref="R21:S21"/>
    <mergeCell ref="A22:B22"/>
    <mergeCell ref="R22:S22"/>
    <mergeCell ref="A12:A17"/>
    <mergeCell ref="S12:S17"/>
    <mergeCell ref="A18:B18"/>
    <mergeCell ref="R18:S18"/>
    <mergeCell ref="A19:B19"/>
    <mergeCell ref="A28:B28"/>
    <mergeCell ref="R28:S28"/>
    <mergeCell ref="A23:B23"/>
    <mergeCell ref="R23:S23"/>
    <mergeCell ref="A24:B24"/>
    <mergeCell ref="R24:S24"/>
    <mergeCell ref="A25:B25"/>
    <mergeCell ref="R25:S25"/>
    <mergeCell ref="R19:S19"/>
    <mergeCell ref="R9:S9"/>
    <mergeCell ref="A10:B10"/>
    <mergeCell ref="R10:S10"/>
    <mergeCell ref="A11:B11"/>
    <mergeCell ref="R11:S11"/>
    <mergeCell ref="K5:L5"/>
    <mergeCell ref="M5:N5"/>
    <mergeCell ref="O5:Q5"/>
    <mergeCell ref="A9:B9"/>
    <mergeCell ref="A8:B8"/>
    <mergeCell ref="A2:S2"/>
    <mergeCell ref="A3:C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  <mergeCell ref="I5:J5"/>
  </mergeCells>
  <printOptions horizontalCentered="1"/>
  <pageMargins left="1" right="1" top="1" bottom="1" header="1" footer="1"/>
  <pageSetup paperSize="9" scale="80" firstPageNumber="34" orientation="landscape" useFirstPageNumber="1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00"/>
  </sheetPr>
  <dimension ref="A1:S120"/>
  <sheetViews>
    <sheetView rightToLeft="1" view="pageBreakPreview" zoomScale="90" zoomScaleSheetLayoutView="90" workbookViewId="0">
      <selection activeCell="I12" sqref="I12"/>
    </sheetView>
  </sheetViews>
  <sheetFormatPr defaultRowHeight="12.75"/>
  <cols>
    <col min="1" max="1" width="4.28515625" style="91" customWidth="1"/>
    <col min="2" max="2" width="10.5703125" style="91" customWidth="1"/>
    <col min="3" max="3" width="8.7109375" style="91" customWidth="1"/>
    <col min="4" max="4" width="9" style="91" customWidth="1"/>
    <col min="5" max="5" width="8.42578125" style="91" customWidth="1"/>
    <col min="6" max="6" width="9.28515625" style="91" customWidth="1"/>
    <col min="7" max="7" width="8.7109375" style="91" customWidth="1"/>
    <col min="8" max="8" width="9.5703125" style="91" customWidth="1"/>
    <col min="9" max="9" width="8.28515625" style="91" customWidth="1"/>
    <col min="10" max="10" width="9" style="91" customWidth="1"/>
    <col min="11" max="13" width="9.28515625" style="91" customWidth="1"/>
    <col min="14" max="14" width="8.28515625" style="91" customWidth="1"/>
    <col min="15" max="15" width="10.42578125" style="91" customWidth="1"/>
    <col min="16" max="16" width="10.28515625" style="91" customWidth="1"/>
    <col min="17" max="17" width="10" style="91" customWidth="1"/>
    <col min="18" max="18" width="14.5703125" style="91" customWidth="1"/>
    <col min="19" max="19" width="3.5703125" style="91" customWidth="1"/>
    <col min="20" max="16384" width="9.140625" style="91"/>
  </cols>
  <sheetData>
    <row r="1" spans="1:19" ht="29.25" customHeight="1">
      <c r="A1" s="1098" t="s">
        <v>791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</row>
    <row r="2" spans="1:19" ht="21" customHeight="1">
      <c r="A2" s="1099" t="s">
        <v>792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</row>
    <row r="3" spans="1:19" s="244" customFormat="1" ht="22.5" customHeight="1" thickBot="1">
      <c r="A3" s="1100" t="s">
        <v>1108</v>
      </c>
      <c r="B3" s="1100"/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1116" t="s">
        <v>1109</v>
      </c>
      <c r="S3" s="1116"/>
    </row>
    <row r="4" spans="1:19" ht="20.100000000000001" customHeight="1" thickTop="1">
      <c r="A4" s="1231" t="s">
        <v>40</v>
      </c>
      <c r="B4" s="1231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3" t="s">
        <v>32</v>
      </c>
      <c r="P4" s="1103"/>
      <c r="Q4" s="1103"/>
      <c r="R4" s="1231" t="s">
        <v>174</v>
      </c>
      <c r="S4" s="1231"/>
    </row>
    <row r="5" spans="1:19" ht="20.100000000000001" customHeight="1">
      <c r="A5" s="1138"/>
      <c r="B5" s="1138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5" t="s">
        <v>175</v>
      </c>
      <c r="P5" s="1095"/>
      <c r="Q5" s="1095"/>
      <c r="R5" s="1138"/>
      <c r="S5" s="1138"/>
    </row>
    <row r="6" spans="1:19" ht="20.100000000000001" customHeight="1">
      <c r="A6" s="1138"/>
      <c r="B6" s="1138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138"/>
      <c r="S6" s="1138"/>
    </row>
    <row r="7" spans="1:19" ht="20.100000000000001" customHeight="1" thickBot="1">
      <c r="A7" s="1138"/>
      <c r="B7" s="1138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138"/>
      <c r="S7" s="1138"/>
    </row>
    <row r="8" spans="1:19" ht="20.25" customHeight="1">
      <c r="A8" s="619" t="s">
        <v>52</v>
      </c>
      <c r="B8" s="619"/>
      <c r="C8" s="551">
        <v>66897</v>
      </c>
      <c r="D8" s="551">
        <v>62091</v>
      </c>
      <c r="E8" s="551">
        <v>57639</v>
      </c>
      <c r="F8" s="551">
        <v>54038</v>
      </c>
      <c r="G8" s="551">
        <v>49284</v>
      </c>
      <c r="H8" s="551">
        <v>45934</v>
      </c>
      <c r="I8" s="551">
        <v>39527</v>
      </c>
      <c r="J8" s="551">
        <v>34663</v>
      </c>
      <c r="K8" s="551">
        <v>45600</v>
      </c>
      <c r="L8" s="551">
        <v>36711</v>
      </c>
      <c r="M8" s="551">
        <v>44312</v>
      </c>
      <c r="N8" s="551">
        <v>29068</v>
      </c>
      <c r="O8" s="551">
        <f>SUM(C8,E8,G8,I8,K8,M8)</f>
        <v>303259</v>
      </c>
      <c r="P8" s="551">
        <f>SUM(D8,F8,H8,J8,L8,N8)</f>
        <v>262505</v>
      </c>
      <c r="Q8" s="551">
        <f>SUM(O8:P8)</f>
        <v>565764</v>
      </c>
      <c r="R8" s="1282" t="s">
        <v>671</v>
      </c>
      <c r="S8" s="1282"/>
    </row>
    <row r="9" spans="1:19" ht="20.25" customHeight="1">
      <c r="A9" s="1081" t="s">
        <v>53</v>
      </c>
      <c r="B9" s="1081"/>
      <c r="C9" s="554">
        <v>36639</v>
      </c>
      <c r="D9" s="554">
        <v>34719</v>
      </c>
      <c r="E9" s="554">
        <v>33149</v>
      </c>
      <c r="F9" s="554">
        <v>31882</v>
      </c>
      <c r="G9" s="554">
        <v>31283</v>
      </c>
      <c r="H9" s="554">
        <v>29206</v>
      </c>
      <c r="I9" s="554">
        <v>28855</v>
      </c>
      <c r="J9" s="554">
        <v>26090</v>
      </c>
      <c r="K9" s="554">
        <v>25151</v>
      </c>
      <c r="L9" s="554">
        <v>20752</v>
      </c>
      <c r="M9" s="554">
        <v>20741</v>
      </c>
      <c r="N9" s="554">
        <v>17056</v>
      </c>
      <c r="O9" s="554">
        <f t="shared" ref="O9:O27" si="0">SUM(C9,E9,G9,I9,K9,M9)</f>
        <v>175818</v>
      </c>
      <c r="P9" s="554">
        <f t="shared" ref="P9:P27" si="1">SUM(D9,F9,H9,J9,L9,N9)</f>
        <v>159705</v>
      </c>
      <c r="Q9" s="554">
        <f t="shared" ref="Q9:Q27" si="2">SUM(O9:P9)</f>
        <v>335523</v>
      </c>
      <c r="R9" s="1091" t="s">
        <v>302</v>
      </c>
      <c r="S9" s="1091"/>
    </row>
    <row r="10" spans="1:19" ht="20.25" customHeight="1">
      <c r="A10" s="1081" t="s">
        <v>54</v>
      </c>
      <c r="B10" s="1081"/>
      <c r="C10" s="554">
        <v>25413</v>
      </c>
      <c r="D10" s="554">
        <v>24399</v>
      </c>
      <c r="E10" s="554">
        <v>24594</v>
      </c>
      <c r="F10" s="554">
        <v>23283</v>
      </c>
      <c r="G10" s="554">
        <v>21485</v>
      </c>
      <c r="H10" s="554">
        <v>20320</v>
      </c>
      <c r="I10" s="554">
        <v>20805</v>
      </c>
      <c r="J10" s="554">
        <v>19067</v>
      </c>
      <c r="K10" s="554">
        <v>21368</v>
      </c>
      <c r="L10" s="554">
        <v>18626</v>
      </c>
      <c r="M10" s="554">
        <v>17488</v>
      </c>
      <c r="N10" s="554">
        <v>14691</v>
      </c>
      <c r="O10" s="554">
        <f t="shared" si="0"/>
        <v>131153</v>
      </c>
      <c r="P10" s="554">
        <f t="shared" si="1"/>
        <v>120386</v>
      </c>
      <c r="Q10" s="554">
        <f t="shared" si="2"/>
        <v>251539</v>
      </c>
      <c r="R10" s="1082" t="s">
        <v>184</v>
      </c>
      <c r="S10" s="1082"/>
    </row>
    <row r="11" spans="1:19" ht="20.25" customHeight="1">
      <c r="A11" s="1081" t="s">
        <v>55</v>
      </c>
      <c r="B11" s="1081"/>
      <c r="C11" s="554">
        <v>29252</v>
      </c>
      <c r="D11" s="554">
        <v>27797</v>
      </c>
      <c r="E11" s="554">
        <v>28120</v>
      </c>
      <c r="F11" s="554">
        <v>26880</v>
      </c>
      <c r="G11" s="554">
        <v>26899</v>
      </c>
      <c r="H11" s="554">
        <v>25317</v>
      </c>
      <c r="I11" s="554">
        <v>25450</v>
      </c>
      <c r="J11" s="554">
        <v>23633</v>
      </c>
      <c r="K11" s="554">
        <v>26721</v>
      </c>
      <c r="L11" s="554">
        <v>22414</v>
      </c>
      <c r="M11" s="554">
        <v>19586</v>
      </c>
      <c r="N11" s="554">
        <v>16781</v>
      </c>
      <c r="O11" s="554">
        <f t="shared" si="0"/>
        <v>156028</v>
      </c>
      <c r="P11" s="554">
        <f t="shared" si="1"/>
        <v>142822</v>
      </c>
      <c r="Q11" s="554">
        <f t="shared" si="2"/>
        <v>298850</v>
      </c>
      <c r="R11" s="1082" t="s">
        <v>185</v>
      </c>
      <c r="S11" s="1082"/>
    </row>
    <row r="12" spans="1:19" ht="20.25" customHeight="1">
      <c r="A12" s="1086" t="s">
        <v>295</v>
      </c>
      <c r="B12" s="559" t="s">
        <v>282</v>
      </c>
      <c r="C12" s="554">
        <v>21784</v>
      </c>
      <c r="D12" s="554">
        <v>21199</v>
      </c>
      <c r="E12" s="554">
        <v>20791</v>
      </c>
      <c r="F12" s="554">
        <v>20553</v>
      </c>
      <c r="G12" s="554">
        <v>20114</v>
      </c>
      <c r="H12" s="554">
        <v>19955</v>
      </c>
      <c r="I12" s="554">
        <v>19413</v>
      </c>
      <c r="J12" s="554">
        <v>19031</v>
      </c>
      <c r="K12" s="554">
        <v>20909</v>
      </c>
      <c r="L12" s="554">
        <v>19504</v>
      </c>
      <c r="M12" s="554">
        <v>15254</v>
      </c>
      <c r="N12" s="554">
        <v>15260</v>
      </c>
      <c r="O12" s="554">
        <f t="shared" si="0"/>
        <v>118265</v>
      </c>
      <c r="P12" s="554">
        <f t="shared" si="1"/>
        <v>115502</v>
      </c>
      <c r="Q12" s="554">
        <f t="shared" si="2"/>
        <v>233767</v>
      </c>
      <c r="R12" s="581" t="s">
        <v>306</v>
      </c>
      <c r="S12" s="1154" t="s">
        <v>173</v>
      </c>
    </row>
    <row r="13" spans="1:19" ht="20.25" customHeight="1">
      <c r="A13" s="1086"/>
      <c r="B13" s="559" t="s">
        <v>283</v>
      </c>
      <c r="C13" s="554">
        <v>42490</v>
      </c>
      <c r="D13" s="554">
        <v>41534</v>
      </c>
      <c r="E13" s="554">
        <v>40968</v>
      </c>
      <c r="F13" s="554">
        <v>39433</v>
      </c>
      <c r="G13" s="554">
        <v>39305</v>
      </c>
      <c r="H13" s="554">
        <v>38068</v>
      </c>
      <c r="I13" s="554">
        <v>38352</v>
      </c>
      <c r="J13" s="554">
        <v>35306</v>
      </c>
      <c r="K13" s="554">
        <v>40657</v>
      </c>
      <c r="L13" s="554">
        <v>35649</v>
      </c>
      <c r="M13" s="554">
        <v>30311</v>
      </c>
      <c r="N13" s="554">
        <v>26158</v>
      </c>
      <c r="O13" s="554">
        <f t="shared" si="0"/>
        <v>232083</v>
      </c>
      <c r="P13" s="554">
        <f t="shared" si="1"/>
        <v>216148</v>
      </c>
      <c r="Q13" s="554">
        <f t="shared" si="2"/>
        <v>448231</v>
      </c>
      <c r="R13" s="581" t="s">
        <v>307</v>
      </c>
      <c r="S13" s="1154"/>
    </row>
    <row r="14" spans="1:19" ht="20.25" customHeight="1">
      <c r="A14" s="1086"/>
      <c r="B14" s="559" t="s">
        <v>284</v>
      </c>
      <c r="C14" s="554">
        <v>19308</v>
      </c>
      <c r="D14" s="554">
        <v>19294</v>
      </c>
      <c r="E14" s="554">
        <v>18631</v>
      </c>
      <c r="F14" s="554">
        <v>18194</v>
      </c>
      <c r="G14" s="554">
        <v>18146</v>
      </c>
      <c r="H14" s="554">
        <v>17569</v>
      </c>
      <c r="I14" s="554">
        <v>17220</v>
      </c>
      <c r="J14" s="554">
        <v>16557</v>
      </c>
      <c r="K14" s="554">
        <v>19675</v>
      </c>
      <c r="L14" s="554">
        <v>17216</v>
      </c>
      <c r="M14" s="554">
        <v>14228</v>
      </c>
      <c r="N14" s="554">
        <v>13157</v>
      </c>
      <c r="O14" s="554">
        <f t="shared" si="0"/>
        <v>107208</v>
      </c>
      <c r="P14" s="554">
        <f t="shared" si="1"/>
        <v>101987</v>
      </c>
      <c r="Q14" s="554">
        <f t="shared" si="2"/>
        <v>209195</v>
      </c>
      <c r="R14" s="581" t="s">
        <v>308</v>
      </c>
      <c r="S14" s="1154"/>
    </row>
    <row r="15" spans="1:19" ht="20.25" customHeight="1">
      <c r="A15" s="1086"/>
      <c r="B15" s="559" t="s">
        <v>752</v>
      </c>
      <c r="C15" s="554">
        <v>14155</v>
      </c>
      <c r="D15" s="554">
        <v>13494</v>
      </c>
      <c r="E15" s="554">
        <v>13711</v>
      </c>
      <c r="F15" s="554">
        <v>13284</v>
      </c>
      <c r="G15" s="554">
        <v>13521</v>
      </c>
      <c r="H15" s="554">
        <v>12686</v>
      </c>
      <c r="I15" s="554">
        <v>13220</v>
      </c>
      <c r="J15" s="554">
        <v>12026</v>
      </c>
      <c r="K15" s="554">
        <v>13589</v>
      </c>
      <c r="L15" s="554">
        <v>11618</v>
      </c>
      <c r="M15" s="554">
        <v>10015</v>
      </c>
      <c r="N15" s="554">
        <v>8942</v>
      </c>
      <c r="O15" s="554">
        <f t="shared" si="0"/>
        <v>78211</v>
      </c>
      <c r="P15" s="554">
        <f t="shared" si="1"/>
        <v>72050</v>
      </c>
      <c r="Q15" s="554">
        <f t="shared" si="2"/>
        <v>150261</v>
      </c>
      <c r="R15" s="581" t="s">
        <v>309</v>
      </c>
      <c r="S15" s="1154"/>
    </row>
    <row r="16" spans="1:19" ht="20.25" customHeight="1">
      <c r="A16" s="1086"/>
      <c r="B16" s="559" t="s">
        <v>753</v>
      </c>
      <c r="C16" s="554">
        <v>25738</v>
      </c>
      <c r="D16" s="554">
        <v>24650</v>
      </c>
      <c r="E16" s="554">
        <v>25433</v>
      </c>
      <c r="F16" s="554">
        <v>24136</v>
      </c>
      <c r="G16" s="554">
        <v>25005</v>
      </c>
      <c r="H16" s="554">
        <v>23729</v>
      </c>
      <c r="I16" s="554">
        <v>24059</v>
      </c>
      <c r="J16" s="554">
        <v>22668</v>
      </c>
      <c r="K16" s="554">
        <v>25211</v>
      </c>
      <c r="L16" s="554">
        <v>22936</v>
      </c>
      <c r="M16" s="554">
        <v>20162</v>
      </c>
      <c r="N16" s="554">
        <v>17836</v>
      </c>
      <c r="O16" s="554">
        <f t="shared" si="0"/>
        <v>145608</v>
      </c>
      <c r="P16" s="554">
        <f t="shared" si="1"/>
        <v>135955</v>
      </c>
      <c r="Q16" s="554">
        <f t="shared" si="2"/>
        <v>281563</v>
      </c>
      <c r="R16" s="581" t="s">
        <v>310</v>
      </c>
      <c r="S16" s="1154"/>
    </row>
    <row r="17" spans="1:19" ht="20.25" customHeight="1">
      <c r="A17" s="1086"/>
      <c r="B17" s="559" t="s">
        <v>754</v>
      </c>
      <c r="C17" s="554">
        <v>18755</v>
      </c>
      <c r="D17" s="554">
        <v>18002</v>
      </c>
      <c r="E17" s="554">
        <v>17933</v>
      </c>
      <c r="F17" s="554">
        <v>17504</v>
      </c>
      <c r="G17" s="554">
        <v>18078</v>
      </c>
      <c r="H17" s="554">
        <v>17367</v>
      </c>
      <c r="I17" s="554">
        <v>17970</v>
      </c>
      <c r="J17" s="554">
        <v>16913</v>
      </c>
      <c r="K17" s="554">
        <v>18434</v>
      </c>
      <c r="L17" s="554">
        <v>16619</v>
      </c>
      <c r="M17" s="554">
        <v>13592</v>
      </c>
      <c r="N17" s="554">
        <v>12324</v>
      </c>
      <c r="O17" s="554">
        <f t="shared" si="0"/>
        <v>104762</v>
      </c>
      <c r="P17" s="554">
        <f t="shared" si="1"/>
        <v>98729</v>
      </c>
      <c r="Q17" s="554">
        <f t="shared" si="2"/>
        <v>203491</v>
      </c>
      <c r="R17" s="581" t="s">
        <v>311</v>
      </c>
      <c r="S17" s="1154"/>
    </row>
    <row r="18" spans="1:19" ht="20.25" customHeight="1">
      <c r="A18" s="1081" t="s">
        <v>63</v>
      </c>
      <c r="B18" s="1081"/>
      <c r="C18" s="554">
        <v>42192</v>
      </c>
      <c r="D18" s="554">
        <v>39556</v>
      </c>
      <c r="E18" s="554">
        <v>39961</v>
      </c>
      <c r="F18" s="554">
        <v>38107</v>
      </c>
      <c r="G18" s="554">
        <v>39021</v>
      </c>
      <c r="H18" s="554">
        <v>35637</v>
      </c>
      <c r="I18" s="554">
        <v>30529</v>
      </c>
      <c r="J18" s="554">
        <v>27502</v>
      </c>
      <c r="K18" s="554">
        <v>27204</v>
      </c>
      <c r="L18" s="554">
        <v>23155</v>
      </c>
      <c r="M18" s="554">
        <v>22562</v>
      </c>
      <c r="N18" s="554">
        <v>18193</v>
      </c>
      <c r="O18" s="554">
        <f t="shared" si="0"/>
        <v>201469</v>
      </c>
      <c r="P18" s="554">
        <f t="shared" si="1"/>
        <v>182150</v>
      </c>
      <c r="Q18" s="554">
        <f t="shared" si="2"/>
        <v>383619</v>
      </c>
      <c r="R18" s="1082" t="s">
        <v>322</v>
      </c>
      <c r="S18" s="1082"/>
    </row>
    <row r="19" spans="1:19" ht="20.25" customHeight="1">
      <c r="A19" s="1081" t="s">
        <v>64</v>
      </c>
      <c r="B19" s="1081"/>
      <c r="C19" s="554">
        <v>42643</v>
      </c>
      <c r="D19" s="554">
        <v>37672</v>
      </c>
      <c r="E19" s="554">
        <v>37620</v>
      </c>
      <c r="F19" s="554">
        <v>34713</v>
      </c>
      <c r="G19" s="554">
        <v>36384</v>
      </c>
      <c r="H19" s="554">
        <v>33053</v>
      </c>
      <c r="I19" s="554">
        <v>36048</v>
      </c>
      <c r="J19" s="554">
        <v>31828</v>
      </c>
      <c r="K19" s="554">
        <v>39072</v>
      </c>
      <c r="L19" s="554">
        <v>33308</v>
      </c>
      <c r="M19" s="554">
        <v>25928</v>
      </c>
      <c r="N19" s="554">
        <v>23355</v>
      </c>
      <c r="O19" s="554">
        <f t="shared" si="0"/>
        <v>217695</v>
      </c>
      <c r="P19" s="554">
        <f t="shared" si="1"/>
        <v>193929</v>
      </c>
      <c r="Q19" s="554">
        <f t="shared" si="2"/>
        <v>411624</v>
      </c>
      <c r="R19" s="1082" t="s">
        <v>186</v>
      </c>
      <c r="S19" s="1082"/>
    </row>
    <row r="20" spans="1:19" ht="20.25" customHeight="1">
      <c r="A20" s="1081" t="s">
        <v>65</v>
      </c>
      <c r="B20" s="1081"/>
      <c r="C20" s="554">
        <v>23772</v>
      </c>
      <c r="D20" s="554">
        <v>24161</v>
      </c>
      <c r="E20" s="554">
        <v>23158</v>
      </c>
      <c r="F20" s="554">
        <v>22380</v>
      </c>
      <c r="G20" s="554">
        <v>22414</v>
      </c>
      <c r="H20" s="554">
        <v>21084</v>
      </c>
      <c r="I20" s="554">
        <v>22579</v>
      </c>
      <c r="J20" s="554">
        <v>20426</v>
      </c>
      <c r="K20" s="554">
        <v>25497</v>
      </c>
      <c r="L20" s="554">
        <v>22538</v>
      </c>
      <c r="M20" s="554">
        <v>17407</v>
      </c>
      <c r="N20" s="554">
        <v>14935</v>
      </c>
      <c r="O20" s="554">
        <f t="shared" si="0"/>
        <v>134827</v>
      </c>
      <c r="P20" s="554">
        <f t="shared" si="1"/>
        <v>125524</v>
      </c>
      <c r="Q20" s="554">
        <f t="shared" si="2"/>
        <v>260351</v>
      </c>
      <c r="R20" s="1082" t="s">
        <v>187</v>
      </c>
      <c r="S20" s="1082"/>
    </row>
    <row r="21" spans="1:19" ht="20.25" customHeight="1">
      <c r="A21" s="1081" t="s">
        <v>66</v>
      </c>
      <c r="B21" s="1081"/>
      <c r="C21" s="554">
        <v>26989</v>
      </c>
      <c r="D21" s="554">
        <v>27225</v>
      </c>
      <c r="E21" s="554">
        <v>25708</v>
      </c>
      <c r="F21" s="554">
        <v>25152</v>
      </c>
      <c r="G21" s="554">
        <v>25015</v>
      </c>
      <c r="H21" s="554">
        <v>24360</v>
      </c>
      <c r="I21" s="554">
        <v>24933</v>
      </c>
      <c r="J21" s="554">
        <v>22804</v>
      </c>
      <c r="K21" s="554">
        <v>27058</v>
      </c>
      <c r="L21" s="554">
        <v>24544</v>
      </c>
      <c r="M21" s="554">
        <v>20262</v>
      </c>
      <c r="N21" s="554">
        <v>18194</v>
      </c>
      <c r="O21" s="554">
        <f t="shared" si="0"/>
        <v>149965</v>
      </c>
      <c r="P21" s="554">
        <f t="shared" si="1"/>
        <v>142279</v>
      </c>
      <c r="Q21" s="554">
        <f t="shared" si="2"/>
        <v>292244</v>
      </c>
      <c r="R21" s="1082" t="s">
        <v>303</v>
      </c>
      <c r="S21" s="1082"/>
    </row>
    <row r="22" spans="1:19" ht="20.25" customHeight="1">
      <c r="A22" s="1081" t="s">
        <v>134</v>
      </c>
      <c r="B22" s="1081"/>
      <c r="C22" s="554">
        <v>23927</v>
      </c>
      <c r="D22" s="554">
        <v>22459</v>
      </c>
      <c r="E22" s="554">
        <v>23092</v>
      </c>
      <c r="F22" s="554">
        <v>20985</v>
      </c>
      <c r="G22" s="554">
        <v>22380</v>
      </c>
      <c r="H22" s="554">
        <v>20281</v>
      </c>
      <c r="I22" s="554">
        <v>22101</v>
      </c>
      <c r="J22" s="554">
        <v>19267</v>
      </c>
      <c r="K22" s="554">
        <v>24019</v>
      </c>
      <c r="L22" s="554">
        <v>20448</v>
      </c>
      <c r="M22" s="554">
        <v>16983</v>
      </c>
      <c r="N22" s="554">
        <v>14240</v>
      </c>
      <c r="O22" s="554">
        <f t="shared" si="0"/>
        <v>132502</v>
      </c>
      <c r="P22" s="554">
        <f t="shared" si="1"/>
        <v>117680</v>
      </c>
      <c r="Q22" s="554">
        <f t="shared" si="2"/>
        <v>250182</v>
      </c>
      <c r="R22" s="1082" t="s">
        <v>304</v>
      </c>
      <c r="S22" s="1082"/>
    </row>
    <row r="23" spans="1:19" ht="20.25" customHeight="1">
      <c r="A23" s="1081" t="s">
        <v>68</v>
      </c>
      <c r="B23" s="1081"/>
      <c r="C23" s="554">
        <v>16433</v>
      </c>
      <c r="D23" s="554">
        <v>14887</v>
      </c>
      <c r="E23" s="554">
        <v>15460</v>
      </c>
      <c r="F23" s="554">
        <v>14024</v>
      </c>
      <c r="G23" s="554">
        <v>14841</v>
      </c>
      <c r="H23" s="554">
        <v>13087</v>
      </c>
      <c r="I23" s="554">
        <v>14892</v>
      </c>
      <c r="J23" s="554">
        <v>12651</v>
      </c>
      <c r="K23" s="554">
        <v>16811</v>
      </c>
      <c r="L23" s="554">
        <v>13443</v>
      </c>
      <c r="M23" s="554">
        <v>10629</v>
      </c>
      <c r="N23" s="554">
        <v>9238</v>
      </c>
      <c r="O23" s="554">
        <f t="shared" si="0"/>
        <v>89066</v>
      </c>
      <c r="P23" s="554">
        <f t="shared" si="1"/>
        <v>77330</v>
      </c>
      <c r="Q23" s="554">
        <f t="shared" si="2"/>
        <v>166396</v>
      </c>
      <c r="R23" s="1082" t="s">
        <v>305</v>
      </c>
      <c r="S23" s="1082"/>
    </row>
    <row r="24" spans="1:19" ht="20.25" customHeight="1">
      <c r="A24" s="1081" t="s">
        <v>69</v>
      </c>
      <c r="B24" s="1081"/>
      <c r="C24" s="554">
        <v>28085</v>
      </c>
      <c r="D24" s="554">
        <v>25789</v>
      </c>
      <c r="E24" s="554">
        <v>25836</v>
      </c>
      <c r="F24" s="554">
        <v>22738</v>
      </c>
      <c r="G24" s="554">
        <v>24045</v>
      </c>
      <c r="H24" s="554">
        <v>21211</v>
      </c>
      <c r="I24" s="554">
        <v>23435</v>
      </c>
      <c r="J24" s="554">
        <v>20138</v>
      </c>
      <c r="K24" s="554">
        <v>27346</v>
      </c>
      <c r="L24" s="554">
        <v>21350</v>
      </c>
      <c r="M24" s="554">
        <v>16800</v>
      </c>
      <c r="N24" s="554">
        <v>14115</v>
      </c>
      <c r="O24" s="554">
        <f t="shared" si="0"/>
        <v>145547</v>
      </c>
      <c r="P24" s="554">
        <f t="shared" si="1"/>
        <v>125341</v>
      </c>
      <c r="Q24" s="554">
        <f t="shared" si="2"/>
        <v>270888</v>
      </c>
      <c r="R24" s="1082" t="s">
        <v>191</v>
      </c>
      <c r="S24" s="1082"/>
    </row>
    <row r="25" spans="1:19" ht="20.25" customHeight="1">
      <c r="A25" s="1081" t="s">
        <v>70</v>
      </c>
      <c r="B25" s="1081"/>
      <c r="C25" s="554">
        <v>42072</v>
      </c>
      <c r="D25" s="554">
        <v>40446</v>
      </c>
      <c r="E25" s="554">
        <v>38455</v>
      </c>
      <c r="F25" s="554">
        <v>35523</v>
      </c>
      <c r="G25" s="554">
        <v>37519</v>
      </c>
      <c r="H25" s="554">
        <v>33651</v>
      </c>
      <c r="I25" s="554">
        <v>35313</v>
      </c>
      <c r="J25" s="554">
        <v>31191</v>
      </c>
      <c r="K25" s="554">
        <v>40378</v>
      </c>
      <c r="L25" s="554">
        <v>32092</v>
      </c>
      <c r="M25" s="554">
        <v>27225</v>
      </c>
      <c r="N25" s="554">
        <v>22559</v>
      </c>
      <c r="O25" s="554">
        <f t="shared" si="0"/>
        <v>220962</v>
      </c>
      <c r="P25" s="554">
        <f t="shared" si="1"/>
        <v>195462</v>
      </c>
      <c r="Q25" s="554">
        <f t="shared" si="2"/>
        <v>416424</v>
      </c>
      <c r="R25" s="1082" t="s">
        <v>192</v>
      </c>
      <c r="S25" s="1082"/>
    </row>
    <row r="26" spans="1:19" ht="20.25" customHeight="1">
      <c r="A26" s="1081" t="s">
        <v>71</v>
      </c>
      <c r="B26" s="1081"/>
      <c r="C26" s="554">
        <v>33269</v>
      </c>
      <c r="D26" s="554">
        <v>28175</v>
      </c>
      <c r="E26" s="554">
        <v>29708</v>
      </c>
      <c r="F26" s="554">
        <v>20751</v>
      </c>
      <c r="G26" s="554">
        <v>22919</v>
      </c>
      <c r="H26" s="554">
        <v>17115</v>
      </c>
      <c r="I26" s="554">
        <v>19890</v>
      </c>
      <c r="J26" s="554">
        <v>12788</v>
      </c>
      <c r="K26" s="554">
        <v>21234</v>
      </c>
      <c r="L26" s="554">
        <v>15659</v>
      </c>
      <c r="M26" s="554">
        <v>12830</v>
      </c>
      <c r="N26" s="554">
        <v>11264</v>
      </c>
      <c r="O26" s="554">
        <f t="shared" si="0"/>
        <v>139850</v>
      </c>
      <c r="P26" s="554">
        <f t="shared" si="1"/>
        <v>105752</v>
      </c>
      <c r="Q26" s="554">
        <f t="shared" si="2"/>
        <v>245602</v>
      </c>
      <c r="R26" s="1082" t="s">
        <v>193</v>
      </c>
      <c r="S26" s="1082"/>
    </row>
    <row r="27" spans="1:19" ht="20.25" customHeight="1" thickBot="1">
      <c r="A27" s="1202" t="s">
        <v>72</v>
      </c>
      <c r="B27" s="1202"/>
      <c r="C27" s="577">
        <v>50269</v>
      </c>
      <c r="D27" s="577">
        <v>51892</v>
      </c>
      <c r="E27" s="577">
        <v>48267</v>
      </c>
      <c r="F27" s="577">
        <v>49333</v>
      </c>
      <c r="G27" s="577">
        <v>47410</v>
      </c>
      <c r="H27" s="577">
        <v>47617</v>
      </c>
      <c r="I27" s="577">
        <v>46901</v>
      </c>
      <c r="J27" s="577">
        <v>46241</v>
      </c>
      <c r="K27" s="577">
        <v>50970</v>
      </c>
      <c r="L27" s="577">
        <v>46921</v>
      </c>
      <c r="M27" s="577">
        <v>35709</v>
      </c>
      <c r="N27" s="577">
        <v>34065</v>
      </c>
      <c r="O27" s="577">
        <f t="shared" si="0"/>
        <v>279526</v>
      </c>
      <c r="P27" s="577">
        <f t="shared" si="1"/>
        <v>276069</v>
      </c>
      <c r="Q27" s="577">
        <f t="shared" si="2"/>
        <v>555595</v>
      </c>
      <c r="R27" s="1172" t="s">
        <v>361</v>
      </c>
      <c r="S27" s="1172"/>
    </row>
    <row r="28" spans="1:19" ht="20.25" customHeight="1" thickBot="1">
      <c r="A28" s="1201" t="s">
        <v>32</v>
      </c>
      <c r="B28" s="1201"/>
      <c r="C28" s="582">
        <f>SUM(C8:C27)</f>
        <v>630082</v>
      </c>
      <c r="D28" s="582">
        <f t="shared" ref="D28:Q28" si="3">SUM(D8:D27)</f>
        <v>599441</v>
      </c>
      <c r="E28" s="582">
        <f t="shared" si="3"/>
        <v>588234</v>
      </c>
      <c r="F28" s="582">
        <f t="shared" si="3"/>
        <v>552893</v>
      </c>
      <c r="G28" s="582">
        <f t="shared" si="3"/>
        <v>555068</v>
      </c>
      <c r="H28" s="582">
        <f t="shared" si="3"/>
        <v>517247</v>
      </c>
      <c r="I28" s="582">
        <f t="shared" si="3"/>
        <v>521492</v>
      </c>
      <c r="J28" s="582">
        <f t="shared" si="3"/>
        <v>470790</v>
      </c>
      <c r="K28" s="582">
        <f t="shared" si="3"/>
        <v>556904</v>
      </c>
      <c r="L28" s="582">
        <f t="shared" si="3"/>
        <v>475503</v>
      </c>
      <c r="M28" s="582">
        <f t="shared" si="3"/>
        <v>412024</v>
      </c>
      <c r="N28" s="582">
        <f t="shared" si="3"/>
        <v>351431</v>
      </c>
      <c r="O28" s="582">
        <f t="shared" si="3"/>
        <v>3263804</v>
      </c>
      <c r="P28" s="582">
        <f t="shared" si="3"/>
        <v>2967305</v>
      </c>
      <c r="Q28" s="582">
        <f t="shared" si="3"/>
        <v>6231109</v>
      </c>
      <c r="R28" s="1174" t="s">
        <v>175</v>
      </c>
      <c r="S28" s="1174"/>
    </row>
    <row r="29" spans="1:19" ht="13.5" thickTop="1"/>
    <row r="31" spans="1:19">
      <c r="G31" s="91" t="s">
        <v>339</v>
      </c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mergeCells count="51">
    <mergeCell ref="A1:S1"/>
    <mergeCell ref="A2:S2"/>
    <mergeCell ref="R8:S8"/>
    <mergeCell ref="A28:B28"/>
    <mergeCell ref="R28:S28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9:B19"/>
    <mergeCell ref="R19:S19"/>
    <mergeCell ref="A20:B20"/>
    <mergeCell ref="R20:S20"/>
    <mergeCell ref="A21:B21"/>
    <mergeCell ref="R21:S21"/>
    <mergeCell ref="R10:S10"/>
    <mergeCell ref="A12:A17"/>
    <mergeCell ref="S12:S17"/>
    <mergeCell ref="A18:B18"/>
    <mergeCell ref="R18:S18"/>
    <mergeCell ref="A11:B11"/>
    <mergeCell ref="R11:S11"/>
    <mergeCell ref="G5:H5"/>
    <mergeCell ref="I5:J5"/>
    <mergeCell ref="K5:L5"/>
    <mergeCell ref="M5:N5"/>
    <mergeCell ref="O5:Q5"/>
    <mergeCell ref="A9:B9"/>
    <mergeCell ref="R9:S9"/>
    <mergeCell ref="A10:B10"/>
    <mergeCell ref="A3:B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</mergeCells>
  <printOptions horizontalCentered="1"/>
  <pageMargins left="0.75" right="0.75" top="1" bottom="1" header="1" footer="1"/>
  <pageSetup paperSize="9" scale="75" firstPageNumber="35" orientation="landscape" useFirstPageNumber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FF00"/>
  </sheetPr>
  <dimension ref="A1:T118"/>
  <sheetViews>
    <sheetView rightToLeft="1" view="pageBreakPreview" topLeftCell="A2" zoomScale="80" zoomScaleSheetLayoutView="80" workbookViewId="0">
      <selection activeCell="C6" sqref="C6:Q7"/>
    </sheetView>
  </sheetViews>
  <sheetFormatPr defaultRowHeight="12.75"/>
  <cols>
    <col min="1" max="1" width="3.85546875" style="91" customWidth="1"/>
    <col min="2" max="2" width="10" style="91" customWidth="1"/>
    <col min="3" max="3" width="9.28515625" style="91" customWidth="1"/>
    <col min="4" max="4" width="9.7109375" style="91" customWidth="1"/>
    <col min="5" max="7" width="9.140625" style="91" customWidth="1"/>
    <col min="8" max="8" width="9.5703125" style="91" customWidth="1"/>
    <col min="9" max="9" width="9.42578125" style="91" customWidth="1"/>
    <col min="10" max="10" width="9.28515625" style="91" customWidth="1"/>
    <col min="11" max="11" width="8.85546875" style="91" customWidth="1"/>
    <col min="12" max="12" width="9.7109375" style="91" customWidth="1"/>
    <col min="13" max="13" width="9.42578125" style="91" customWidth="1"/>
    <col min="14" max="14" width="9.5703125" style="91" customWidth="1"/>
    <col min="15" max="15" width="10.42578125" style="91" customWidth="1"/>
    <col min="16" max="16" width="10.5703125" style="91" customWidth="1"/>
    <col min="17" max="17" width="10.7109375" style="91" customWidth="1"/>
    <col min="18" max="18" width="13.5703125" style="91" customWidth="1"/>
    <col min="19" max="19" width="4.42578125" style="91" customWidth="1"/>
    <col min="20" max="16384" width="9.140625" style="91"/>
  </cols>
  <sheetData>
    <row r="1" spans="1:20" ht="24" customHeight="1">
      <c r="A1" s="1098" t="s">
        <v>1112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</row>
    <row r="2" spans="1:20" ht="22.5" customHeight="1">
      <c r="A2" s="1099" t="s">
        <v>1113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</row>
    <row r="3" spans="1:20" s="146" customFormat="1" ht="23.25" customHeight="1" thickBot="1">
      <c r="A3" s="1100" t="s">
        <v>1110</v>
      </c>
      <c r="B3" s="110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286" t="s">
        <v>1111</v>
      </c>
      <c r="S3" s="1286"/>
    </row>
    <row r="4" spans="1:20" ht="20.25" customHeight="1" thickTop="1">
      <c r="A4" s="1072" t="s">
        <v>40</v>
      </c>
      <c r="B4" s="1072"/>
      <c r="C4" s="1072" t="s">
        <v>93</v>
      </c>
      <c r="D4" s="1072"/>
      <c r="E4" s="1072" t="s">
        <v>94</v>
      </c>
      <c r="F4" s="1072"/>
      <c r="G4" s="1072" t="s">
        <v>95</v>
      </c>
      <c r="H4" s="1072"/>
      <c r="I4" s="1072" t="s">
        <v>96</v>
      </c>
      <c r="J4" s="1072"/>
      <c r="K4" s="1072" t="s">
        <v>97</v>
      </c>
      <c r="L4" s="1072"/>
      <c r="M4" s="1072" t="s">
        <v>31</v>
      </c>
      <c r="N4" s="1072"/>
      <c r="O4" s="1284" t="s">
        <v>32</v>
      </c>
      <c r="P4" s="1284"/>
      <c r="Q4" s="1284"/>
      <c r="R4" s="1074" t="s">
        <v>174</v>
      </c>
      <c r="S4" s="1074"/>
      <c r="T4" s="459"/>
    </row>
    <row r="5" spans="1:20" ht="20.2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730"/>
      <c r="P5" s="730" t="s">
        <v>175</v>
      </c>
      <c r="Q5" s="730"/>
      <c r="R5" s="1096"/>
      <c r="S5" s="1096"/>
      <c r="T5" s="459"/>
    </row>
    <row r="6" spans="1:20" ht="20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096"/>
      <c r="S6" s="1096"/>
      <c r="T6" s="459"/>
    </row>
    <row r="7" spans="1:20" ht="20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  <c r="T7" s="459"/>
    </row>
    <row r="8" spans="1:20" ht="20.25" customHeight="1">
      <c r="A8" s="1112" t="s">
        <v>52</v>
      </c>
      <c r="B8" s="1112"/>
      <c r="C8" s="562">
        <v>66897</v>
      </c>
      <c r="D8" s="562">
        <v>62091</v>
      </c>
      <c r="E8" s="562">
        <v>57639</v>
      </c>
      <c r="F8" s="562">
        <v>54038</v>
      </c>
      <c r="G8" s="562">
        <v>49284</v>
      </c>
      <c r="H8" s="562">
        <v>45934</v>
      </c>
      <c r="I8" s="562">
        <v>39527</v>
      </c>
      <c r="J8" s="562">
        <v>34663</v>
      </c>
      <c r="K8" s="562">
        <v>45585</v>
      </c>
      <c r="L8" s="562">
        <v>36711</v>
      </c>
      <c r="M8" s="562">
        <v>44267</v>
      </c>
      <c r="N8" s="562">
        <v>29068</v>
      </c>
      <c r="O8" s="562">
        <f>SUM(C8,E8,G8,I8,K8,M8)</f>
        <v>303199</v>
      </c>
      <c r="P8" s="562">
        <f>SUM(D8,F8,H8,J8,L8,N8)</f>
        <v>262505</v>
      </c>
      <c r="Q8" s="562">
        <f>SUM(O8:P8)</f>
        <v>565704</v>
      </c>
      <c r="R8" s="1285" t="s">
        <v>671</v>
      </c>
      <c r="S8" s="1285"/>
      <c r="T8" s="459"/>
    </row>
    <row r="9" spans="1:20" ht="20.25" customHeight="1">
      <c r="A9" s="1081" t="s">
        <v>53</v>
      </c>
      <c r="B9" s="1081"/>
      <c r="C9" s="286">
        <v>36639</v>
      </c>
      <c r="D9" s="286">
        <v>34719</v>
      </c>
      <c r="E9" s="286">
        <v>33149</v>
      </c>
      <c r="F9" s="286">
        <v>31882</v>
      </c>
      <c r="G9" s="286">
        <v>31269</v>
      </c>
      <c r="H9" s="286">
        <v>29205</v>
      </c>
      <c r="I9" s="286">
        <v>28830</v>
      </c>
      <c r="J9" s="286">
        <v>26087</v>
      </c>
      <c r="K9" s="286">
        <v>25086</v>
      </c>
      <c r="L9" s="286">
        <v>20714</v>
      </c>
      <c r="M9" s="286">
        <v>20657</v>
      </c>
      <c r="N9" s="286">
        <v>17025</v>
      </c>
      <c r="O9" s="554">
        <f t="shared" ref="O9:O27" si="0">SUM(C9,E9,G9,I9,K9,M9)</f>
        <v>175630</v>
      </c>
      <c r="P9" s="554">
        <f t="shared" ref="P9:P27" si="1">SUM(D9,F9,H9,J9,L9,N9)</f>
        <v>159632</v>
      </c>
      <c r="Q9" s="554">
        <f t="shared" ref="Q9:Q27" si="2">SUM(O9:P9)</f>
        <v>335262</v>
      </c>
      <c r="R9" s="1059" t="s">
        <v>302</v>
      </c>
      <c r="S9" s="1059"/>
      <c r="T9" s="459"/>
    </row>
    <row r="10" spans="1:20" ht="20.25" customHeight="1">
      <c r="A10" s="1081" t="s">
        <v>54</v>
      </c>
      <c r="B10" s="1081"/>
      <c r="C10" s="286">
        <v>25408</v>
      </c>
      <c r="D10" s="286">
        <v>24394</v>
      </c>
      <c r="E10" s="286">
        <v>24587</v>
      </c>
      <c r="F10" s="286">
        <v>23272</v>
      </c>
      <c r="G10" s="286">
        <v>21469</v>
      </c>
      <c r="H10" s="286">
        <v>20311</v>
      </c>
      <c r="I10" s="286">
        <v>20787</v>
      </c>
      <c r="J10" s="286">
        <v>19059</v>
      </c>
      <c r="K10" s="286">
        <v>21334</v>
      </c>
      <c r="L10" s="286">
        <v>18614</v>
      </c>
      <c r="M10" s="286">
        <v>17418</v>
      </c>
      <c r="N10" s="286">
        <v>14666</v>
      </c>
      <c r="O10" s="554">
        <f t="shared" si="0"/>
        <v>131003</v>
      </c>
      <c r="P10" s="554">
        <f t="shared" si="1"/>
        <v>120316</v>
      </c>
      <c r="Q10" s="554">
        <f t="shared" si="2"/>
        <v>251319</v>
      </c>
      <c r="R10" s="1056" t="s">
        <v>184</v>
      </c>
      <c r="S10" s="1056"/>
      <c r="T10" s="616"/>
    </row>
    <row r="11" spans="1:20" ht="20.25" customHeight="1">
      <c r="A11" s="1081" t="s">
        <v>55</v>
      </c>
      <c r="B11" s="1081"/>
      <c r="C11" s="286">
        <v>29252</v>
      </c>
      <c r="D11" s="286">
        <v>27797</v>
      </c>
      <c r="E11" s="286">
        <v>28120</v>
      </c>
      <c r="F11" s="286">
        <v>26880</v>
      </c>
      <c r="G11" s="286">
        <v>26899</v>
      </c>
      <c r="H11" s="286">
        <v>25317</v>
      </c>
      <c r="I11" s="286">
        <v>25450</v>
      </c>
      <c r="J11" s="286">
        <v>23633</v>
      </c>
      <c r="K11" s="286">
        <v>26721</v>
      </c>
      <c r="L11" s="286">
        <v>22414</v>
      </c>
      <c r="M11" s="286">
        <v>19586</v>
      </c>
      <c r="N11" s="286">
        <v>16781</v>
      </c>
      <c r="O11" s="554">
        <f t="shared" si="0"/>
        <v>156028</v>
      </c>
      <c r="P11" s="554">
        <f t="shared" si="1"/>
        <v>142822</v>
      </c>
      <c r="Q11" s="554">
        <f t="shared" si="2"/>
        <v>298850</v>
      </c>
      <c r="R11" s="1056" t="s">
        <v>185</v>
      </c>
      <c r="S11" s="1056"/>
      <c r="T11" s="459"/>
    </row>
    <row r="12" spans="1:20" ht="20.25" customHeight="1">
      <c r="A12" s="1086" t="s">
        <v>295</v>
      </c>
      <c r="B12" s="559" t="s">
        <v>282</v>
      </c>
      <c r="C12" s="286">
        <v>21784</v>
      </c>
      <c r="D12" s="286">
        <v>21199</v>
      </c>
      <c r="E12" s="286">
        <v>20791</v>
      </c>
      <c r="F12" s="286">
        <v>20553</v>
      </c>
      <c r="G12" s="286">
        <v>20114</v>
      </c>
      <c r="H12" s="286">
        <v>19955</v>
      </c>
      <c r="I12" s="286">
        <v>19413</v>
      </c>
      <c r="J12" s="286">
        <v>19031</v>
      </c>
      <c r="K12" s="286">
        <v>20885</v>
      </c>
      <c r="L12" s="286">
        <v>19504</v>
      </c>
      <c r="M12" s="286">
        <v>15201</v>
      </c>
      <c r="N12" s="286">
        <v>15260</v>
      </c>
      <c r="O12" s="554">
        <f t="shared" si="0"/>
        <v>118188</v>
      </c>
      <c r="P12" s="554">
        <f t="shared" si="1"/>
        <v>115502</v>
      </c>
      <c r="Q12" s="554">
        <f t="shared" si="2"/>
        <v>233690</v>
      </c>
      <c r="R12" s="586" t="s">
        <v>306</v>
      </c>
      <c r="S12" s="1061" t="s">
        <v>173</v>
      </c>
      <c r="T12" s="459"/>
    </row>
    <row r="13" spans="1:20" ht="20.25" customHeight="1">
      <c r="A13" s="1086"/>
      <c r="B13" s="559" t="s">
        <v>283</v>
      </c>
      <c r="C13" s="286">
        <v>42490</v>
      </c>
      <c r="D13" s="286">
        <v>41534</v>
      </c>
      <c r="E13" s="286">
        <v>40968</v>
      </c>
      <c r="F13" s="286">
        <v>39433</v>
      </c>
      <c r="G13" s="286">
        <v>39305</v>
      </c>
      <c r="H13" s="286">
        <v>38068</v>
      </c>
      <c r="I13" s="286">
        <v>38352</v>
      </c>
      <c r="J13" s="286">
        <v>35306</v>
      </c>
      <c r="K13" s="286">
        <v>40657</v>
      </c>
      <c r="L13" s="286">
        <v>35649</v>
      </c>
      <c r="M13" s="286">
        <v>30311</v>
      </c>
      <c r="N13" s="286">
        <v>26158</v>
      </c>
      <c r="O13" s="554">
        <f t="shared" si="0"/>
        <v>232083</v>
      </c>
      <c r="P13" s="554">
        <f t="shared" si="1"/>
        <v>216148</v>
      </c>
      <c r="Q13" s="554">
        <f t="shared" si="2"/>
        <v>448231</v>
      </c>
      <c r="R13" s="586" t="s">
        <v>307</v>
      </c>
      <c r="S13" s="1061"/>
      <c r="T13" s="459"/>
    </row>
    <row r="14" spans="1:20" ht="20.25" customHeight="1">
      <c r="A14" s="1086"/>
      <c r="B14" s="559" t="s">
        <v>274</v>
      </c>
      <c r="C14" s="286">
        <v>19308</v>
      </c>
      <c r="D14" s="286">
        <v>19294</v>
      </c>
      <c r="E14" s="286">
        <v>18631</v>
      </c>
      <c r="F14" s="286">
        <v>18194</v>
      </c>
      <c r="G14" s="286">
        <v>18146</v>
      </c>
      <c r="H14" s="286">
        <v>17569</v>
      </c>
      <c r="I14" s="286">
        <v>17220</v>
      </c>
      <c r="J14" s="286">
        <v>16557</v>
      </c>
      <c r="K14" s="286">
        <v>19675</v>
      </c>
      <c r="L14" s="286">
        <v>17216</v>
      </c>
      <c r="M14" s="286">
        <v>14228</v>
      </c>
      <c r="N14" s="286">
        <v>13157</v>
      </c>
      <c r="O14" s="554">
        <f t="shared" si="0"/>
        <v>107208</v>
      </c>
      <c r="P14" s="554">
        <f t="shared" si="1"/>
        <v>101987</v>
      </c>
      <c r="Q14" s="554">
        <f t="shared" si="2"/>
        <v>209195</v>
      </c>
      <c r="R14" s="586" t="s">
        <v>308</v>
      </c>
      <c r="S14" s="1061"/>
      <c r="T14" s="459"/>
    </row>
    <row r="15" spans="1:20" ht="20.25" customHeight="1">
      <c r="A15" s="1086"/>
      <c r="B15" s="559" t="s">
        <v>279</v>
      </c>
      <c r="C15" s="286">
        <v>14155</v>
      </c>
      <c r="D15" s="286">
        <v>13494</v>
      </c>
      <c r="E15" s="286">
        <v>13711</v>
      </c>
      <c r="F15" s="286">
        <v>13284</v>
      </c>
      <c r="G15" s="286">
        <v>13521</v>
      </c>
      <c r="H15" s="286">
        <v>12686</v>
      </c>
      <c r="I15" s="286">
        <v>13220</v>
      </c>
      <c r="J15" s="286">
        <v>12026</v>
      </c>
      <c r="K15" s="286">
        <v>13589</v>
      </c>
      <c r="L15" s="286">
        <v>11618</v>
      </c>
      <c r="M15" s="286">
        <v>10015</v>
      </c>
      <c r="N15" s="286">
        <v>8942</v>
      </c>
      <c r="O15" s="554">
        <f t="shared" si="0"/>
        <v>78211</v>
      </c>
      <c r="P15" s="554">
        <f t="shared" si="1"/>
        <v>72050</v>
      </c>
      <c r="Q15" s="554">
        <f t="shared" si="2"/>
        <v>150261</v>
      </c>
      <c r="R15" s="586" t="s">
        <v>309</v>
      </c>
      <c r="S15" s="1061"/>
      <c r="T15" s="459"/>
    </row>
    <row r="16" spans="1:20" ht="20.25" customHeight="1">
      <c r="A16" s="1086"/>
      <c r="B16" s="559" t="s">
        <v>266</v>
      </c>
      <c r="C16" s="286">
        <v>25738</v>
      </c>
      <c r="D16" s="286">
        <v>24650</v>
      </c>
      <c r="E16" s="286">
        <v>25433</v>
      </c>
      <c r="F16" s="286">
        <v>24136</v>
      </c>
      <c r="G16" s="286">
        <v>25005</v>
      </c>
      <c r="H16" s="286">
        <v>23729</v>
      </c>
      <c r="I16" s="286">
        <v>24059</v>
      </c>
      <c r="J16" s="286">
        <v>22668</v>
      </c>
      <c r="K16" s="286">
        <v>25211</v>
      </c>
      <c r="L16" s="286">
        <v>22936</v>
      </c>
      <c r="M16" s="286">
        <v>20162</v>
      </c>
      <c r="N16" s="286">
        <v>17836</v>
      </c>
      <c r="O16" s="554">
        <f t="shared" si="0"/>
        <v>145608</v>
      </c>
      <c r="P16" s="554">
        <f t="shared" si="1"/>
        <v>135955</v>
      </c>
      <c r="Q16" s="554">
        <f t="shared" si="2"/>
        <v>281563</v>
      </c>
      <c r="R16" s="586" t="s">
        <v>310</v>
      </c>
      <c r="S16" s="1061"/>
      <c r="T16" s="459"/>
    </row>
    <row r="17" spans="1:20" ht="20.25" customHeight="1">
      <c r="A17" s="1086"/>
      <c r="B17" s="559" t="s">
        <v>267</v>
      </c>
      <c r="C17" s="286">
        <v>18755</v>
      </c>
      <c r="D17" s="286">
        <v>17999</v>
      </c>
      <c r="E17" s="286">
        <v>17933</v>
      </c>
      <c r="F17" s="286">
        <v>17504</v>
      </c>
      <c r="G17" s="286">
        <v>18078</v>
      </c>
      <c r="H17" s="286">
        <v>17367</v>
      </c>
      <c r="I17" s="286">
        <v>17970</v>
      </c>
      <c r="J17" s="286">
        <v>16911</v>
      </c>
      <c r="K17" s="286">
        <v>18424</v>
      </c>
      <c r="L17" s="286">
        <v>16616</v>
      </c>
      <c r="M17" s="286">
        <v>13569</v>
      </c>
      <c r="N17" s="286">
        <v>12316</v>
      </c>
      <c r="O17" s="554">
        <f t="shared" si="0"/>
        <v>104729</v>
      </c>
      <c r="P17" s="554">
        <f t="shared" si="1"/>
        <v>98713</v>
      </c>
      <c r="Q17" s="554">
        <f t="shared" si="2"/>
        <v>203442</v>
      </c>
      <c r="R17" s="586" t="s">
        <v>311</v>
      </c>
      <c r="S17" s="1061"/>
      <c r="T17" s="459"/>
    </row>
    <row r="18" spans="1:20" ht="20.25" customHeight="1">
      <c r="A18" s="1081" t="s">
        <v>63</v>
      </c>
      <c r="B18" s="1081"/>
      <c r="C18" s="554">
        <v>42192</v>
      </c>
      <c r="D18" s="554">
        <v>39556</v>
      </c>
      <c r="E18" s="554">
        <v>39961</v>
      </c>
      <c r="F18" s="554">
        <v>38107</v>
      </c>
      <c r="G18" s="78">
        <v>39005</v>
      </c>
      <c r="H18" s="554">
        <v>35637</v>
      </c>
      <c r="I18" s="554">
        <v>30510</v>
      </c>
      <c r="J18" s="78">
        <v>27502</v>
      </c>
      <c r="K18" s="554">
        <v>27114</v>
      </c>
      <c r="L18" s="554">
        <v>23155</v>
      </c>
      <c r="M18" s="78">
        <v>22213</v>
      </c>
      <c r="N18" s="78">
        <v>18193</v>
      </c>
      <c r="O18" s="554">
        <f t="shared" si="0"/>
        <v>200995</v>
      </c>
      <c r="P18" s="554">
        <f t="shared" si="1"/>
        <v>182150</v>
      </c>
      <c r="Q18" s="554">
        <f t="shared" si="2"/>
        <v>383145</v>
      </c>
      <c r="R18" s="1056" t="s">
        <v>322</v>
      </c>
      <c r="S18" s="1056"/>
      <c r="T18" s="459"/>
    </row>
    <row r="19" spans="1:20" ht="20.25" customHeight="1">
      <c r="A19" s="1081" t="s">
        <v>64</v>
      </c>
      <c r="B19" s="1081"/>
      <c r="C19" s="286">
        <v>42643</v>
      </c>
      <c r="D19" s="286">
        <v>37672</v>
      </c>
      <c r="E19" s="286">
        <v>37620</v>
      </c>
      <c r="F19" s="286">
        <v>34713</v>
      </c>
      <c r="G19" s="286">
        <v>36384</v>
      </c>
      <c r="H19" s="286">
        <v>33053</v>
      </c>
      <c r="I19" s="286">
        <v>36048</v>
      </c>
      <c r="J19" s="286">
        <v>31828</v>
      </c>
      <c r="K19" s="286">
        <v>39072</v>
      </c>
      <c r="L19" s="286">
        <v>33308</v>
      </c>
      <c r="M19" s="286">
        <v>25928</v>
      </c>
      <c r="N19" s="286">
        <v>23355</v>
      </c>
      <c r="O19" s="554">
        <f t="shared" si="0"/>
        <v>217695</v>
      </c>
      <c r="P19" s="554">
        <f t="shared" si="1"/>
        <v>193929</v>
      </c>
      <c r="Q19" s="554">
        <f t="shared" si="2"/>
        <v>411624</v>
      </c>
      <c r="R19" s="1056" t="s">
        <v>186</v>
      </c>
      <c r="S19" s="1056"/>
      <c r="T19" s="459"/>
    </row>
    <row r="20" spans="1:20" ht="20.25" customHeight="1">
      <c r="A20" s="1081" t="s">
        <v>65</v>
      </c>
      <c r="B20" s="1081"/>
      <c r="C20" s="286">
        <v>23772</v>
      </c>
      <c r="D20" s="286">
        <v>24161</v>
      </c>
      <c r="E20" s="286">
        <v>23158</v>
      </c>
      <c r="F20" s="286">
        <v>22380</v>
      </c>
      <c r="G20" s="286">
        <v>22414</v>
      </c>
      <c r="H20" s="286">
        <v>21084</v>
      </c>
      <c r="I20" s="286">
        <v>22579</v>
      </c>
      <c r="J20" s="286">
        <v>20426</v>
      </c>
      <c r="K20" s="286">
        <v>25497</v>
      </c>
      <c r="L20" s="286">
        <v>22538</v>
      </c>
      <c r="M20" s="286">
        <v>17407</v>
      </c>
      <c r="N20" s="286">
        <v>14935</v>
      </c>
      <c r="O20" s="554">
        <f t="shared" si="0"/>
        <v>134827</v>
      </c>
      <c r="P20" s="554">
        <f t="shared" si="1"/>
        <v>125524</v>
      </c>
      <c r="Q20" s="554">
        <f t="shared" si="2"/>
        <v>260351</v>
      </c>
      <c r="R20" s="1056" t="s">
        <v>187</v>
      </c>
      <c r="S20" s="1056"/>
      <c r="T20" s="459"/>
    </row>
    <row r="21" spans="1:20" ht="20.25" customHeight="1">
      <c r="A21" s="1081" t="s">
        <v>66</v>
      </c>
      <c r="B21" s="1081"/>
      <c r="C21" s="286">
        <v>26989</v>
      </c>
      <c r="D21" s="286">
        <v>27225</v>
      </c>
      <c r="E21" s="286">
        <v>25708</v>
      </c>
      <c r="F21" s="286">
        <v>25152</v>
      </c>
      <c r="G21" s="286">
        <v>25015</v>
      </c>
      <c r="H21" s="286">
        <v>24360</v>
      </c>
      <c r="I21" s="286">
        <v>24933</v>
      </c>
      <c r="J21" s="286">
        <v>22804</v>
      </c>
      <c r="K21" s="286">
        <v>27058</v>
      </c>
      <c r="L21" s="286">
        <v>24544</v>
      </c>
      <c r="M21" s="286">
        <v>20262</v>
      </c>
      <c r="N21" s="286">
        <v>18194</v>
      </c>
      <c r="O21" s="554">
        <f t="shared" si="0"/>
        <v>149965</v>
      </c>
      <c r="P21" s="554">
        <f t="shared" si="1"/>
        <v>142279</v>
      </c>
      <c r="Q21" s="554">
        <f t="shared" si="2"/>
        <v>292244</v>
      </c>
      <c r="R21" s="1056" t="s">
        <v>303</v>
      </c>
      <c r="S21" s="1056"/>
      <c r="T21" s="459"/>
    </row>
    <row r="22" spans="1:20" ht="20.25" customHeight="1">
      <c r="A22" s="1081" t="s">
        <v>134</v>
      </c>
      <c r="B22" s="1081"/>
      <c r="C22" s="286">
        <v>23927</v>
      </c>
      <c r="D22" s="286">
        <v>22459</v>
      </c>
      <c r="E22" s="286">
        <v>23092</v>
      </c>
      <c r="F22" s="286">
        <v>20985</v>
      </c>
      <c r="G22" s="286">
        <v>22380</v>
      </c>
      <c r="H22" s="286">
        <v>20281</v>
      </c>
      <c r="I22" s="286">
        <v>22101</v>
      </c>
      <c r="J22" s="286">
        <v>19267</v>
      </c>
      <c r="K22" s="286">
        <v>24019</v>
      </c>
      <c r="L22" s="286">
        <v>20448</v>
      </c>
      <c r="M22" s="286">
        <v>16983</v>
      </c>
      <c r="N22" s="286">
        <v>14240</v>
      </c>
      <c r="O22" s="554">
        <f t="shared" si="0"/>
        <v>132502</v>
      </c>
      <c r="P22" s="554">
        <f t="shared" si="1"/>
        <v>117680</v>
      </c>
      <c r="Q22" s="554">
        <f t="shared" si="2"/>
        <v>250182</v>
      </c>
      <c r="R22" s="1056" t="s">
        <v>304</v>
      </c>
      <c r="S22" s="1056"/>
      <c r="T22" s="459"/>
    </row>
    <row r="23" spans="1:20" ht="20.25" customHeight="1">
      <c r="A23" s="1081" t="s">
        <v>68</v>
      </c>
      <c r="B23" s="1081"/>
      <c r="C23" s="286">
        <v>16433</v>
      </c>
      <c r="D23" s="286">
        <v>14887</v>
      </c>
      <c r="E23" s="286">
        <v>15460</v>
      </c>
      <c r="F23" s="286">
        <v>14024</v>
      </c>
      <c r="G23" s="286">
        <v>14841</v>
      </c>
      <c r="H23" s="286">
        <v>13087</v>
      </c>
      <c r="I23" s="286">
        <v>14892</v>
      </c>
      <c r="J23" s="286">
        <v>12651</v>
      </c>
      <c r="K23" s="286">
        <v>16811</v>
      </c>
      <c r="L23" s="286">
        <v>13443</v>
      </c>
      <c r="M23" s="286">
        <v>10629</v>
      </c>
      <c r="N23" s="286">
        <v>9238</v>
      </c>
      <c r="O23" s="554">
        <f t="shared" si="0"/>
        <v>89066</v>
      </c>
      <c r="P23" s="554">
        <f t="shared" si="1"/>
        <v>77330</v>
      </c>
      <c r="Q23" s="554">
        <f t="shared" si="2"/>
        <v>166396</v>
      </c>
      <c r="R23" s="1056" t="s">
        <v>305</v>
      </c>
      <c r="S23" s="1056"/>
      <c r="T23" s="459"/>
    </row>
    <row r="24" spans="1:20" ht="20.25" customHeight="1">
      <c r="A24" s="1081" t="s">
        <v>69</v>
      </c>
      <c r="B24" s="1081"/>
      <c r="C24" s="286">
        <v>28085</v>
      </c>
      <c r="D24" s="286">
        <v>25789</v>
      </c>
      <c r="E24" s="286">
        <v>25836</v>
      </c>
      <c r="F24" s="286">
        <v>22738</v>
      </c>
      <c r="G24" s="286">
        <v>24045</v>
      </c>
      <c r="H24" s="286">
        <v>21211</v>
      </c>
      <c r="I24" s="286">
        <v>23435</v>
      </c>
      <c r="J24" s="286">
        <v>20138</v>
      </c>
      <c r="K24" s="286">
        <v>27346</v>
      </c>
      <c r="L24" s="286">
        <v>21350</v>
      </c>
      <c r="M24" s="286">
        <v>16800</v>
      </c>
      <c r="N24" s="286">
        <v>14115</v>
      </c>
      <c r="O24" s="554">
        <f t="shared" si="0"/>
        <v>145547</v>
      </c>
      <c r="P24" s="554">
        <f t="shared" si="1"/>
        <v>125341</v>
      </c>
      <c r="Q24" s="554">
        <f t="shared" si="2"/>
        <v>270888</v>
      </c>
      <c r="R24" s="1056" t="s">
        <v>191</v>
      </c>
      <c r="S24" s="1056"/>
      <c r="T24" s="459"/>
    </row>
    <row r="25" spans="1:20" ht="20.25" customHeight="1">
      <c r="A25" s="1081" t="s">
        <v>70</v>
      </c>
      <c r="B25" s="1081"/>
      <c r="C25" s="286">
        <v>42072</v>
      </c>
      <c r="D25" s="286">
        <v>40446</v>
      </c>
      <c r="E25" s="286">
        <v>38455</v>
      </c>
      <c r="F25" s="286">
        <v>35523</v>
      </c>
      <c r="G25" s="286">
        <v>37519</v>
      </c>
      <c r="H25" s="286">
        <v>33651</v>
      </c>
      <c r="I25" s="286">
        <v>35313</v>
      </c>
      <c r="J25" s="286">
        <v>31191</v>
      </c>
      <c r="K25" s="286">
        <v>40318</v>
      </c>
      <c r="L25" s="286">
        <v>32092</v>
      </c>
      <c r="M25" s="286">
        <v>27082</v>
      </c>
      <c r="N25" s="286">
        <v>22559</v>
      </c>
      <c r="O25" s="554">
        <f t="shared" si="0"/>
        <v>220759</v>
      </c>
      <c r="P25" s="554">
        <f t="shared" si="1"/>
        <v>195462</v>
      </c>
      <c r="Q25" s="554">
        <f t="shared" si="2"/>
        <v>416221</v>
      </c>
      <c r="R25" s="1056" t="s">
        <v>192</v>
      </c>
      <c r="S25" s="1056"/>
      <c r="T25" s="459"/>
    </row>
    <row r="26" spans="1:20" ht="20.25" customHeight="1">
      <c r="A26" s="1110" t="s">
        <v>71</v>
      </c>
      <c r="B26" s="1110"/>
      <c r="C26" s="285">
        <v>33269</v>
      </c>
      <c r="D26" s="285">
        <v>28175</v>
      </c>
      <c r="E26" s="285">
        <v>29708</v>
      </c>
      <c r="F26" s="285">
        <v>20751</v>
      </c>
      <c r="G26" s="285">
        <v>22919</v>
      </c>
      <c r="H26" s="285">
        <v>17115</v>
      </c>
      <c r="I26" s="285">
        <v>19873</v>
      </c>
      <c r="J26" s="285">
        <v>12788</v>
      </c>
      <c r="K26" s="285">
        <v>21163</v>
      </c>
      <c r="L26" s="285">
        <v>15659</v>
      </c>
      <c r="M26" s="285">
        <v>12737</v>
      </c>
      <c r="N26" s="285">
        <v>11264</v>
      </c>
      <c r="O26" s="554">
        <f t="shared" si="0"/>
        <v>139669</v>
      </c>
      <c r="P26" s="554">
        <f t="shared" si="1"/>
        <v>105752</v>
      </c>
      <c r="Q26" s="554">
        <f t="shared" si="2"/>
        <v>245421</v>
      </c>
      <c r="R26" s="1146" t="s">
        <v>193</v>
      </c>
      <c r="S26" s="1146"/>
      <c r="T26" s="459"/>
    </row>
    <row r="27" spans="1:20" ht="20.25" customHeight="1" thickBot="1">
      <c r="A27" s="1202" t="s">
        <v>72</v>
      </c>
      <c r="B27" s="1202"/>
      <c r="C27" s="465">
        <v>50269</v>
      </c>
      <c r="D27" s="465">
        <v>51892</v>
      </c>
      <c r="E27" s="465">
        <v>48267</v>
      </c>
      <c r="F27" s="465">
        <v>49333</v>
      </c>
      <c r="G27" s="465">
        <v>47410</v>
      </c>
      <c r="H27" s="465">
        <v>47617</v>
      </c>
      <c r="I27" s="465">
        <v>46901</v>
      </c>
      <c r="J27" s="465">
        <v>46241</v>
      </c>
      <c r="K27" s="465">
        <v>50970</v>
      </c>
      <c r="L27" s="465">
        <v>46921</v>
      </c>
      <c r="M27" s="465">
        <v>35709</v>
      </c>
      <c r="N27" s="465">
        <v>34065</v>
      </c>
      <c r="O27" s="577">
        <f t="shared" si="0"/>
        <v>279526</v>
      </c>
      <c r="P27" s="577">
        <f t="shared" si="1"/>
        <v>276069</v>
      </c>
      <c r="Q27" s="577">
        <f t="shared" si="2"/>
        <v>555595</v>
      </c>
      <c r="R27" s="1185" t="s">
        <v>361</v>
      </c>
      <c r="S27" s="1185"/>
      <c r="T27" s="459"/>
    </row>
    <row r="28" spans="1:20" ht="20.25" customHeight="1" thickBot="1">
      <c r="A28" s="1283" t="s">
        <v>32</v>
      </c>
      <c r="B28" s="1283"/>
      <c r="C28" s="404">
        <f>SUM(C8:C27)</f>
        <v>630077</v>
      </c>
      <c r="D28" s="404">
        <f t="shared" ref="D28:Q28" si="3">SUM(D8:D27)</f>
        <v>599433</v>
      </c>
      <c r="E28" s="404">
        <f t="shared" si="3"/>
        <v>588227</v>
      </c>
      <c r="F28" s="404">
        <f t="shared" si="3"/>
        <v>552882</v>
      </c>
      <c r="G28" s="404">
        <f t="shared" si="3"/>
        <v>555022</v>
      </c>
      <c r="H28" s="404">
        <f t="shared" si="3"/>
        <v>517237</v>
      </c>
      <c r="I28" s="404">
        <f t="shared" si="3"/>
        <v>521413</v>
      </c>
      <c r="J28" s="404">
        <f t="shared" si="3"/>
        <v>470777</v>
      </c>
      <c r="K28" s="404">
        <f t="shared" si="3"/>
        <v>556535</v>
      </c>
      <c r="L28" s="404">
        <f t="shared" si="3"/>
        <v>475450</v>
      </c>
      <c r="M28" s="404">
        <f t="shared" si="3"/>
        <v>411164</v>
      </c>
      <c r="N28" s="404">
        <f t="shared" si="3"/>
        <v>351367</v>
      </c>
      <c r="O28" s="404">
        <f t="shared" si="3"/>
        <v>3262438</v>
      </c>
      <c r="P28" s="404">
        <f t="shared" si="3"/>
        <v>2967146</v>
      </c>
      <c r="Q28" s="404">
        <f t="shared" si="3"/>
        <v>6229584</v>
      </c>
      <c r="R28" s="1187" t="s">
        <v>175</v>
      </c>
      <c r="S28" s="1187"/>
      <c r="T28" s="459"/>
    </row>
    <row r="29" spans="1:20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59"/>
      <c r="S29" s="459"/>
      <c r="T29" s="459"/>
    </row>
    <row r="30" spans="1:20">
      <c r="C30" s="463"/>
      <c r="D30" s="463"/>
      <c r="E30" s="463"/>
      <c r="F30" s="463"/>
      <c r="G30" s="463"/>
      <c r="H30" s="463" t="s">
        <v>339</v>
      </c>
      <c r="I30" s="463"/>
      <c r="J30" s="463"/>
      <c r="K30" s="463"/>
      <c r="L30" s="463"/>
      <c r="M30" s="463"/>
      <c r="N30" s="463"/>
      <c r="O30" s="463"/>
      <c r="P30" s="463"/>
      <c r="Q30" s="463"/>
    </row>
    <row r="32" spans="1:20" ht="30" customHeight="1"/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</sheetData>
  <protectedRanges>
    <protectedRange sqref="D18:N18" name="نطاق1"/>
  </protectedRanges>
  <mergeCells count="51">
    <mergeCell ref="R21:S21"/>
    <mergeCell ref="A22:B22"/>
    <mergeCell ref="R22:S22"/>
    <mergeCell ref="A20:B20"/>
    <mergeCell ref="R20:S20"/>
    <mergeCell ref="A21:B21"/>
    <mergeCell ref="A12:A17"/>
    <mergeCell ref="S12:S17"/>
    <mergeCell ref="A18:B18"/>
    <mergeCell ref="R18:S18"/>
    <mergeCell ref="A19:B19"/>
    <mergeCell ref="R19:S19"/>
    <mergeCell ref="A1:S1"/>
    <mergeCell ref="A2:S2"/>
    <mergeCell ref="R8:S8"/>
    <mergeCell ref="R9:S9"/>
    <mergeCell ref="A10:B10"/>
    <mergeCell ref="R10:S10"/>
    <mergeCell ref="A3:B3"/>
    <mergeCell ref="R3:S3"/>
    <mergeCell ref="G5:H5"/>
    <mergeCell ref="I5:J5"/>
    <mergeCell ref="K5:L5"/>
    <mergeCell ref="A11:B11"/>
    <mergeCell ref="R11:S11"/>
    <mergeCell ref="M5:N5"/>
    <mergeCell ref="A9:B9"/>
    <mergeCell ref="A8:B8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A28:B28"/>
    <mergeCell ref="R28:S28"/>
    <mergeCell ref="A23:B23"/>
    <mergeCell ref="R23:S23"/>
    <mergeCell ref="A24:B24"/>
    <mergeCell ref="R24:S24"/>
    <mergeCell ref="A25:B25"/>
    <mergeCell ref="R25:S25"/>
    <mergeCell ref="A27:B27"/>
    <mergeCell ref="R27:S27"/>
    <mergeCell ref="A26:B26"/>
    <mergeCell ref="R26:S26"/>
  </mergeCells>
  <printOptions horizontalCentered="1"/>
  <pageMargins left="0.5" right="0.5" top="1" bottom="1" header="0.75" footer="1"/>
  <pageSetup paperSize="9" scale="75" firstPageNumber="36" orientation="landscape" useFirstPageNumber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FF00"/>
  </sheetPr>
  <dimension ref="A1:S120"/>
  <sheetViews>
    <sheetView rightToLeft="1" view="pageBreakPreview" zoomScale="90" zoomScaleSheetLayoutView="90" workbookViewId="0">
      <selection sqref="A1:S1"/>
    </sheetView>
  </sheetViews>
  <sheetFormatPr defaultRowHeight="12.75"/>
  <cols>
    <col min="1" max="1" width="3.85546875" style="91" customWidth="1"/>
    <col min="2" max="2" width="11.28515625" style="91" customWidth="1"/>
    <col min="3" max="9" width="8" style="91" customWidth="1"/>
    <col min="10" max="10" width="6.7109375" style="91" customWidth="1"/>
    <col min="11" max="11" width="8" style="91" customWidth="1"/>
    <col min="12" max="12" width="7.42578125" style="91" customWidth="1"/>
    <col min="13" max="17" width="8" style="91" customWidth="1"/>
    <col min="18" max="18" width="14.5703125" style="91" customWidth="1"/>
    <col min="19" max="19" width="4.28515625" style="91" customWidth="1"/>
    <col min="20" max="16384" width="9.140625" style="91"/>
  </cols>
  <sheetData>
    <row r="1" spans="1:19" ht="28.5" customHeight="1">
      <c r="A1" s="1098" t="s">
        <v>1114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</row>
    <row r="2" spans="1:19" ht="27.75" customHeight="1">
      <c r="A2" s="1099" t="s">
        <v>1115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</row>
    <row r="3" spans="1:19" ht="24.75" customHeight="1" thickBot="1">
      <c r="A3" s="1100" t="s">
        <v>977</v>
      </c>
      <c r="B3" s="110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116" t="s">
        <v>710</v>
      </c>
      <c r="S3" s="1116"/>
    </row>
    <row r="4" spans="1:19" ht="20.2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3" t="s">
        <v>32</v>
      </c>
      <c r="P4" s="1103"/>
      <c r="Q4" s="1103"/>
      <c r="R4" s="1074" t="s">
        <v>174</v>
      </c>
      <c r="S4" s="1074"/>
    </row>
    <row r="5" spans="1:19" ht="20.2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5" t="s">
        <v>175</v>
      </c>
      <c r="P5" s="1095"/>
      <c r="Q5" s="1095"/>
      <c r="R5" s="1096"/>
      <c r="S5" s="1096"/>
    </row>
    <row r="6" spans="1:19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096"/>
      <c r="S6" s="1096"/>
    </row>
    <row r="7" spans="1:19" ht="22.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18.95" customHeight="1">
      <c r="A8" s="456" t="s">
        <v>52</v>
      </c>
      <c r="B8" s="456"/>
      <c r="C8" s="551">
        <v>0</v>
      </c>
      <c r="D8" s="551">
        <v>0</v>
      </c>
      <c r="E8" s="551">
        <v>0</v>
      </c>
      <c r="F8" s="551">
        <v>0</v>
      </c>
      <c r="G8" s="551">
        <v>0</v>
      </c>
      <c r="H8" s="551">
        <v>0</v>
      </c>
      <c r="I8" s="551">
        <v>0</v>
      </c>
      <c r="J8" s="551">
        <v>0</v>
      </c>
      <c r="K8" s="551">
        <v>15</v>
      </c>
      <c r="L8" s="551">
        <v>0</v>
      </c>
      <c r="M8" s="551">
        <v>45</v>
      </c>
      <c r="N8" s="551">
        <v>0</v>
      </c>
      <c r="O8" s="551">
        <f>SUM(C8,E8,G8,I8,K8,M8)</f>
        <v>60</v>
      </c>
      <c r="P8" s="551">
        <f>SUM(D8,F8,H8,J8,L8,N8)</f>
        <v>0</v>
      </c>
      <c r="Q8" s="551">
        <f>SUM(O8:P8)</f>
        <v>60</v>
      </c>
      <c r="R8" s="1058" t="s">
        <v>671</v>
      </c>
      <c r="S8" s="1058"/>
    </row>
    <row r="9" spans="1:19" ht="18.95" customHeight="1">
      <c r="A9" s="1081" t="s">
        <v>53</v>
      </c>
      <c r="B9" s="1081"/>
      <c r="C9" s="78">
        <v>0</v>
      </c>
      <c r="D9" s="78">
        <v>0</v>
      </c>
      <c r="E9" s="78">
        <v>0</v>
      </c>
      <c r="F9" s="78">
        <v>0</v>
      </c>
      <c r="G9" s="78">
        <v>14</v>
      </c>
      <c r="H9" s="78">
        <v>1</v>
      </c>
      <c r="I9" s="78">
        <v>25</v>
      </c>
      <c r="J9" s="78">
        <v>3</v>
      </c>
      <c r="K9" s="78">
        <v>65</v>
      </c>
      <c r="L9" s="78">
        <v>38</v>
      </c>
      <c r="M9" s="78">
        <v>84</v>
      </c>
      <c r="N9" s="78">
        <v>31</v>
      </c>
      <c r="O9" s="554">
        <f t="shared" ref="O9:O27" si="0">SUM(C9,E9,G9,I9,K9,M9)</f>
        <v>188</v>
      </c>
      <c r="P9" s="554">
        <f t="shared" ref="P9:P27" si="1">SUM(D9,F9,H9,J9,L9,N9)</f>
        <v>73</v>
      </c>
      <c r="Q9" s="554">
        <f t="shared" ref="Q9:Q27" si="2">SUM(O9:P9)</f>
        <v>261</v>
      </c>
      <c r="R9" s="1059" t="s">
        <v>302</v>
      </c>
      <c r="S9" s="1059"/>
    </row>
    <row r="10" spans="1:19" ht="18.95" customHeight="1">
      <c r="A10" s="1081" t="s">
        <v>54</v>
      </c>
      <c r="B10" s="1081"/>
      <c r="C10" s="78">
        <v>5</v>
      </c>
      <c r="D10" s="78">
        <v>5</v>
      </c>
      <c r="E10" s="78">
        <v>7</v>
      </c>
      <c r="F10" s="78">
        <v>11</v>
      </c>
      <c r="G10" s="78">
        <v>16</v>
      </c>
      <c r="H10" s="78">
        <v>9</v>
      </c>
      <c r="I10" s="78">
        <v>18</v>
      </c>
      <c r="J10" s="78">
        <v>8</v>
      </c>
      <c r="K10" s="78">
        <v>34</v>
      </c>
      <c r="L10" s="78">
        <v>12</v>
      </c>
      <c r="M10" s="78">
        <v>70</v>
      </c>
      <c r="N10" s="78">
        <v>25</v>
      </c>
      <c r="O10" s="554">
        <f t="shared" si="0"/>
        <v>150</v>
      </c>
      <c r="P10" s="554">
        <f t="shared" si="1"/>
        <v>70</v>
      </c>
      <c r="Q10" s="554">
        <f t="shared" si="2"/>
        <v>220</v>
      </c>
      <c r="R10" s="1056" t="s">
        <v>184</v>
      </c>
      <c r="S10" s="1056"/>
    </row>
    <row r="11" spans="1:19" ht="18.95" customHeight="1">
      <c r="A11" s="1081" t="s">
        <v>55</v>
      </c>
      <c r="B11" s="1081"/>
      <c r="C11" s="78">
        <v>0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554">
        <f t="shared" si="0"/>
        <v>0</v>
      </c>
      <c r="P11" s="554">
        <f t="shared" si="1"/>
        <v>0</v>
      </c>
      <c r="Q11" s="554">
        <f t="shared" si="2"/>
        <v>0</v>
      </c>
      <c r="R11" s="1056" t="s">
        <v>185</v>
      </c>
      <c r="S11" s="1056"/>
    </row>
    <row r="12" spans="1:19" ht="18.95" customHeight="1">
      <c r="A12" s="1086" t="s">
        <v>295</v>
      </c>
      <c r="B12" s="559" t="s">
        <v>282</v>
      </c>
      <c r="C12" s="78">
        <v>0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8">
        <v>0</v>
      </c>
      <c r="J12" s="78">
        <v>0</v>
      </c>
      <c r="K12" s="78">
        <v>24</v>
      </c>
      <c r="L12" s="78">
        <v>0</v>
      </c>
      <c r="M12" s="78">
        <v>53</v>
      </c>
      <c r="N12" s="78">
        <v>0</v>
      </c>
      <c r="O12" s="554">
        <f t="shared" si="0"/>
        <v>77</v>
      </c>
      <c r="P12" s="554">
        <f t="shared" si="1"/>
        <v>0</v>
      </c>
      <c r="Q12" s="554">
        <f t="shared" si="2"/>
        <v>77</v>
      </c>
      <c r="R12" s="586" t="s">
        <v>306</v>
      </c>
      <c r="S12" s="1061" t="s">
        <v>173</v>
      </c>
    </row>
    <row r="13" spans="1:19" ht="18.95" customHeight="1">
      <c r="A13" s="1086"/>
      <c r="B13" s="559" t="s">
        <v>283</v>
      </c>
      <c r="C13" s="78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554">
        <f t="shared" si="0"/>
        <v>0</v>
      </c>
      <c r="P13" s="554">
        <f t="shared" si="1"/>
        <v>0</v>
      </c>
      <c r="Q13" s="554">
        <f t="shared" si="2"/>
        <v>0</v>
      </c>
      <c r="R13" s="586" t="s">
        <v>307</v>
      </c>
      <c r="S13" s="1061"/>
    </row>
    <row r="14" spans="1:19" ht="18.95" customHeight="1">
      <c r="A14" s="1086"/>
      <c r="B14" s="559" t="s">
        <v>284</v>
      </c>
      <c r="C14" s="78">
        <v>0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554">
        <f t="shared" si="0"/>
        <v>0</v>
      </c>
      <c r="P14" s="554">
        <f t="shared" si="1"/>
        <v>0</v>
      </c>
      <c r="Q14" s="554">
        <f t="shared" si="2"/>
        <v>0</v>
      </c>
      <c r="R14" s="586" t="s">
        <v>308</v>
      </c>
      <c r="S14" s="1061"/>
    </row>
    <row r="15" spans="1:19" ht="18.95" customHeight="1">
      <c r="A15" s="1086"/>
      <c r="B15" s="559" t="s">
        <v>752</v>
      </c>
      <c r="C15" s="78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554">
        <f t="shared" si="0"/>
        <v>0</v>
      </c>
      <c r="P15" s="554">
        <f t="shared" si="1"/>
        <v>0</v>
      </c>
      <c r="Q15" s="554">
        <f t="shared" si="2"/>
        <v>0</v>
      </c>
      <c r="R15" s="586" t="s">
        <v>309</v>
      </c>
      <c r="S15" s="1061"/>
    </row>
    <row r="16" spans="1:19" ht="18.95" customHeight="1">
      <c r="A16" s="1086"/>
      <c r="B16" s="559" t="s">
        <v>753</v>
      </c>
      <c r="C16" s="78">
        <v>0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554">
        <f t="shared" si="0"/>
        <v>0</v>
      </c>
      <c r="P16" s="554">
        <f t="shared" si="1"/>
        <v>0</v>
      </c>
      <c r="Q16" s="554">
        <f t="shared" si="2"/>
        <v>0</v>
      </c>
      <c r="R16" s="586" t="s">
        <v>310</v>
      </c>
      <c r="S16" s="1061"/>
    </row>
    <row r="17" spans="1:19" ht="18.95" customHeight="1">
      <c r="A17" s="1086"/>
      <c r="B17" s="559" t="s">
        <v>754</v>
      </c>
      <c r="C17" s="78">
        <v>0</v>
      </c>
      <c r="D17" s="78">
        <v>3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2</v>
      </c>
      <c r="K17" s="78">
        <v>10</v>
      </c>
      <c r="L17" s="78">
        <v>3</v>
      </c>
      <c r="M17" s="78">
        <v>23</v>
      </c>
      <c r="N17" s="78">
        <v>8</v>
      </c>
      <c r="O17" s="554">
        <f t="shared" si="0"/>
        <v>33</v>
      </c>
      <c r="P17" s="554">
        <f t="shared" si="1"/>
        <v>16</v>
      </c>
      <c r="Q17" s="554">
        <f t="shared" si="2"/>
        <v>49</v>
      </c>
      <c r="R17" s="586" t="s">
        <v>311</v>
      </c>
      <c r="S17" s="1061"/>
    </row>
    <row r="18" spans="1:19" ht="18.95" customHeight="1">
      <c r="A18" s="1081" t="s">
        <v>63</v>
      </c>
      <c r="B18" s="1081"/>
      <c r="C18" s="554">
        <v>0</v>
      </c>
      <c r="D18" s="554">
        <v>0</v>
      </c>
      <c r="E18" s="554">
        <v>0</v>
      </c>
      <c r="F18" s="554">
        <v>0</v>
      </c>
      <c r="G18" s="78">
        <v>16</v>
      </c>
      <c r="H18" s="554">
        <v>0</v>
      </c>
      <c r="I18" s="554">
        <v>19</v>
      </c>
      <c r="J18" s="78">
        <v>0</v>
      </c>
      <c r="K18" s="554">
        <v>90</v>
      </c>
      <c r="L18" s="554">
        <v>0</v>
      </c>
      <c r="M18" s="78">
        <v>349</v>
      </c>
      <c r="N18" s="78">
        <v>0</v>
      </c>
      <c r="O18" s="554">
        <f t="shared" si="0"/>
        <v>474</v>
      </c>
      <c r="P18" s="554">
        <f t="shared" si="1"/>
        <v>0</v>
      </c>
      <c r="Q18" s="554">
        <f t="shared" si="2"/>
        <v>474</v>
      </c>
      <c r="R18" s="1056" t="s">
        <v>322</v>
      </c>
      <c r="S18" s="1056"/>
    </row>
    <row r="19" spans="1:19" ht="18.95" customHeight="1">
      <c r="A19" s="1081" t="s">
        <v>64</v>
      </c>
      <c r="B19" s="1081"/>
      <c r="C19" s="78">
        <v>0</v>
      </c>
      <c r="D19" s="78">
        <v>0</v>
      </c>
      <c r="E19" s="78">
        <v>0</v>
      </c>
      <c r="F19" s="78">
        <v>0</v>
      </c>
      <c r="G19" s="78">
        <v>0</v>
      </c>
      <c r="H19" s="78">
        <v>0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554">
        <f t="shared" si="0"/>
        <v>0</v>
      </c>
      <c r="P19" s="554">
        <f t="shared" si="1"/>
        <v>0</v>
      </c>
      <c r="Q19" s="554">
        <f t="shared" si="2"/>
        <v>0</v>
      </c>
      <c r="R19" s="1056" t="s">
        <v>186</v>
      </c>
      <c r="S19" s="1056"/>
    </row>
    <row r="20" spans="1:19" ht="18.95" customHeight="1">
      <c r="A20" s="1081" t="s">
        <v>65</v>
      </c>
      <c r="B20" s="1081"/>
      <c r="C20" s="78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554">
        <f t="shared" si="0"/>
        <v>0</v>
      </c>
      <c r="P20" s="554">
        <f t="shared" si="1"/>
        <v>0</v>
      </c>
      <c r="Q20" s="554">
        <f t="shared" si="2"/>
        <v>0</v>
      </c>
      <c r="R20" s="1056" t="s">
        <v>187</v>
      </c>
      <c r="S20" s="1056"/>
    </row>
    <row r="21" spans="1:19" ht="18.95" customHeight="1">
      <c r="A21" s="1081" t="s">
        <v>66</v>
      </c>
      <c r="B21" s="1081"/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554">
        <f t="shared" si="0"/>
        <v>0</v>
      </c>
      <c r="P21" s="554">
        <f t="shared" si="1"/>
        <v>0</v>
      </c>
      <c r="Q21" s="554">
        <f t="shared" si="2"/>
        <v>0</v>
      </c>
      <c r="R21" s="1056" t="s">
        <v>303</v>
      </c>
      <c r="S21" s="1056"/>
    </row>
    <row r="22" spans="1:19" ht="18.95" customHeight="1">
      <c r="A22" s="1081" t="s">
        <v>134</v>
      </c>
      <c r="B22" s="1081"/>
      <c r="C22" s="78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554">
        <f t="shared" si="0"/>
        <v>0</v>
      </c>
      <c r="P22" s="554">
        <f t="shared" si="1"/>
        <v>0</v>
      </c>
      <c r="Q22" s="554">
        <f t="shared" si="2"/>
        <v>0</v>
      </c>
      <c r="R22" s="1056" t="s">
        <v>304</v>
      </c>
      <c r="S22" s="1056"/>
    </row>
    <row r="23" spans="1:19" ht="18.95" customHeight="1">
      <c r="A23" s="1081" t="s">
        <v>68</v>
      </c>
      <c r="B23" s="1081"/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554">
        <f t="shared" si="0"/>
        <v>0</v>
      </c>
      <c r="P23" s="554">
        <f t="shared" si="1"/>
        <v>0</v>
      </c>
      <c r="Q23" s="554">
        <f t="shared" si="2"/>
        <v>0</v>
      </c>
      <c r="R23" s="1056" t="s">
        <v>305</v>
      </c>
      <c r="S23" s="1056"/>
    </row>
    <row r="24" spans="1:19" ht="18.95" customHeight="1">
      <c r="A24" s="1081" t="s">
        <v>69</v>
      </c>
      <c r="B24" s="1081"/>
      <c r="C24" s="7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554">
        <f t="shared" si="0"/>
        <v>0</v>
      </c>
      <c r="P24" s="554">
        <f t="shared" si="1"/>
        <v>0</v>
      </c>
      <c r="Q24" s="554">
        <f t="shared" si="2"/>
        <v>0</v>
      </c>
      <c r="R24" s="1056" t="s">
        <v>191</v>
      </c>
      <c r="S24" s="1056"/>
    </row>
    <row r="25" spans="1:19" ht="18.95" customHeight="1">
      <c r="A25" s="1081" t="s">
        <v>70</v>
      </c>
      <c r="B25" s="1081"/>
      <c r="C25" s="78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60</v>
      </c>
      <c r="L25" s="78">
        <v>0</v>
      </c>
      <c r="M25" s="78">
        <v>143</v>
      </c>
      <c r="N25" s="78">
        <v>0</v>
      </c>
      <c r="O25" s="554">
        <f t="shared" si="0"/>
        <v>203</v>
      </c>
      <c r="P25" s="554">
        <f t="shared" si="1"/>
        <v>0</v>
      </c>
      <c r="Q25" s="554">
        <f t="shared" si="2"/>
        <v>203</v>
      </c>
      <c r="R25" s="1056" t="s">
        <v>192</v>
      </c>
      <c r="S25" s="1056"/>
    </row>
    <row r="26" spans="1:19" ht="18.95" customHeight="1">
      <c r="A26" s="1081" t="s">
        <v>71</v>
      </c>
      <c r="B26" s="1081"/>
      <c r="C26" s="78">
        <v>0</v>
      </c>
      <c r="D26" s="78">
        <v>0</v>
      </c>
      <c r="E26" s="78">
        <v>0</v>
      </c>
      <c r="F26" s="78">
        <v>0</v>
      </c>
      <c r="G26" s="78">
        <v>0</v>
      </c>
      <c r="H26" s="78">
        <v>0</v>
      </c>
      <c r="I26" s="78">
        <v>17</v>
      </c>
      <c r="J26" s="78">
        <v>0</v>
      </c>
      <c r="K26" s="78">
        <v>71</v>
      </c>
      <c r="L26" s="78">
        <v>0</v>
      </c>
      <c r="M26" s="78">
        <v>93</v>
      </c>
      <c r="N26" s="78">
        <v>0</v>
      </c>
      <c r="O26" s="554">
        <f t="shared" si="0"/>
        <v>181</v>
      </c>
      <c r="P26" s="554">
        <f t="shared" si="1"/>
        <v>0</v>
      </c>
      <c r="Q26" s="554">
        <f t="shared" si="2"/>
        <v>181</v>
      </c>
      <c r="R26" s="1056" t="s">
        <v>193</v>
      </c>
      <c r="S26" s="1056"/>
    </row>
    <row r="27" spans="1:19" ht="18.95" customHeight="1" thickBot="1">
      <c r="A27" s="1202" t="s">
        <v>72</v>
      </c>
      <c r="B27" s="1202"/>
      <c r="C27" s="362">
        <v>0</v>
      </c>
      <c r="D27" s="362">
        <v>0</v>
      </c>
      <c r="E27" s="362">
        <v>0</v>
      </c>
      <c r="F27" s="362">
        <v>0</v>
      </c>
      <c r="G27" s="362">
        <v>0</v>
      </c>
      <c r="H27" s="362">
        <v>0</v>
      </c>
      <c r="I27" s="362">
        <v>0</v>
      </c>
      <c r="J27" s="362">
        <v>0</v>
      </c>
      <c r="K27" s="362">
        <v>0</v>
      </c>
      <c r="L27" s="362">
        <v>0</v>
      </c>
      <c r="M27" s="362">
        <v>0</v>
      </c>
      <c r="N27" s="362">
        <v>0</v>
      </c>
      <c r="O27" s="577">
        <f t="shared" si="0"/>
        <v>0</v>
      </c>
      <c r="P27" s="577">
        <f t="shared" si="1"/>
        <v>0</v>
      </c>
      <c r="Q27" s="577">
        <f t="shared" si="2"/>
        <v>0</v>
      </c>
      <c r="R27" s="1185" t="s">
        <v>361</v>
      </c>
      <c r="S27" s="1185"/>
    </row>
    <row r="28" spans="1:19" ht="18.95" customHeight="1" thickBot="1">
      <c r="A28" s="1201" t="s">
        <v>32</v>
      </c>
      <c r="B28" s="1201"/>
      <c r="C28" s="582">
        <f>SUM(C8:C27)</f>
        <v>5</v>
      </c>
      <c r="D28" s="582">
        <f t="shared" ref="D28:Q28" si="3">SUM(D8:D27)</f>
        <v>8</v>
      </c>
      <c r="E28" s="582">
        <f t="shared" si="3"/>
        <v>7</v>
      </c>
      <c r="F28" s="582">
        <f t="shared" si="3"/>
        <v>11</v>
      </c>
      <c r="G28" s="582">
        <f t="shared" si="3"/>
        <v>46</v>
      </c>
      <c r="H28" s="582">
        <f t="shared" si="3"/>
        <v>10</v>
      </c>
      <c r="I28" s="582">
        <f t="shared" si="3"/>
        <v>79</v>
      </c>
      <c r="J28" s="582">
        <f t="shared" si="3"/>
        <v>13</v>
      </c>
      <c r="K28" s="582">
        <f t="shared" si="3"/>
        <v>369</v>
      </c>
      <c r="L28" s="582">
        <f t="shared" si="3"/>
        <v>53</v>
      </c>
      <c r="M28" s="582">
        <f t="shared" si="3"/>
        <v>860</v>
      </c>
      <c r="N28" s="582">
        <f t="shared" si="3"/>
        <v>64</v>
      </c>
      <c r="O28" s="582">
        <f t="shared" si="3"/>
        <v>1366</v>
      </c>
      <c r="P28" s="582">
        <f t="shared" si="3"/>
        <v>159</v>
      </c>
      <c r="Q28" s="582">
        <f t="shared" si="3"/>
        <v>1525</v>
      </c>
      <c r="R28" s="1187" t="s">
        <v>175</v>
      </c>
      <c r="S28" s="1187"/>
    </row>
    <row r="29" spans="1:19" ht="19.5" thickTop="1">
      <c r="A29" s="136"/>
      <c r="B29" s="136"/>
      <c r="C29" s="731"/>
      <c r="D29" s="731"/>
      <c r="E29" s="731"/>
      <c r="F29" s="731"/>
      <c r="G29" s="731"/>
      <c r="H29" s="731"/>
      <c r="I29" s="731"/>
      <c r="J29" s="731"/>
      <c r="K29" s="731"/>
      <c r="L29" s="731"/>
      <c r="M29" s="731"/>
      <c r="N29" s="731"/>
      <c r="O29" s="731"/>
      <c r="P29" s="731"/>
      <c r="Q29" s="731"/>
      <c r="R29" s="471"/>
      <c r="S29" s="471"/>
    </row>
    <row r="30" spans="1:19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59"/>
      <c r="S30" s="459"/>
    </row>
    <row r="31" spans="1:19">
      <c r="H31" s="91" t="s">
        <v>339</v>
      </c>
      <c r="R31" s="459"/>
      <c r="S31" s="459"/>
    </row>
    <row r="32" spans="1:19">
      <c r="R32" s="459"/>
      <c r="S32" s="459"/>
    </row>
    <row r="33" spans="18:19">
      <c r="R33" s="459"/>
      <c r="S33" s="459"/>
    </row>
    <row r="34" spans="18:19">
      <c r="R34" s="459"/>
      <c r="S34" s="459"/>
    </row>
    <row r="35" spans="18:19">
      <c r="R35" s="459"/>
      <c r="S35" s="459"/>
    </row>
    <row r="36" spans="18:19">
      <c r="R36" s="459"/>
      <c r="S36" s="459"/>
    </row>
    <row r="37" spans="18:19">
      <c r="R37" s="459"/>
      <c r="S37" s="459"/>
    </row>
    <row r="38" spans="18:19">
      <c r="R38" s="459"/>
      <c r="S38" s="459"/>
    </row>
    <row r="39" spans="18:19">
      <c r="R39" s="459"/>
      <c r="S39" s="459"/>
    </row>
    <row r="40" spans="18:19">
      <c r="R40" s="459"/>
      <c r="S40" s="459"/>
    </row>
    <row r="41" spans="18:19">
      <c r="R41" s="459"/>
      <c r="S41" s="459"/>
    </row>
    <row r="42" spans="18:19">
      <c r="R42" s="459"/>
      <c r="S42" s="459"/>
    </row>
    <row r="43" spans="18:19">
      <c r="R43" s="459"/>
      <c r="S43" s="459"/>
    </row>
    <row r="44" spans="18:19">
      <c r="R44" s="459"/>
      <c r="S44" s="459"/>
    </row>
    <row r="45" spans="18:19">
      <c r="R45" s="459"/>
      <c r="S45" s="459"/>
    </row>
    <row r="46" spans="18:19">
      <c r="R46" s="459"/>
      <c r="S46" s="459"/>
    </row>
    <row r="47" spans="18:19">
      <c r="R47" s="459"/>
      <c r="S47" s="459"/>
    </row>
    <row r="48" spans="18:19">
      <c r="R48" s="459"/>
      <c r="S48" s="459"/>
    </row>
    <row r="49" spans="18:19">
      <c r="R49" s="459"/>
      <c r="S49" s="459"/>
    </row>
    <row r="50" spans="18:19">
      <c r="R50" s="459"/>
      <c r="S50" s="459"/>
    </row>
    <row r="51" spans="18:19">
      <c r="R51" s="459"/>
      <c r="S51" s="459"/>
    </row>
    <row r="52" spans="18:19">
      <c r="R52" s="459"/>
      <c r="S52" s="459"/>
    </row>
    <row r="53" spans="18:19">
      <c r="R53" s="459"/>
      <c r="S53" s="459"/>
    </row>
    <row r="54" spans="18:19">
      <c r="R54" s="459"/>
      <c r="S54" s="459"/>
    </row>
    <row r="55" spans="18:19">
      <c r="R55" s="459"/>
      <c r="S55" s="459"/>
    </row>
    <row r="56" spans="18:19">
      <c r="R56" s="459"/>
      <c r="S56" s="459"/>
    </row>
    <row r="57" spans="18:19">
      <c r="R57" s="459"/>
      <c r="S57" s="459"/>
    </row>
    <row r="58" spans="18:19">
      <c r="R58" s="459"/>
      <c r="S58" s="459"/>
    </row>
    <row r="59" spans="18:19">
      <c r="R59" s="459"/>
      <c r="S59" s="459"/>
    </row>
    <row r="60" spans="18:19">
      <c r="R60" s="459"/>
      <c r="S60" s="459"/>
    </row>
    <row r="61" spans="18:19">
      <c r="R61" s="459"/>
      <c r="S61" s="459"/>
    </row>
    <row r="62" spans="18:19">
      <c r="R62" s="459"/>
      <c r="S62" s="459"/>
    </row>
    <row r="63" spans="18:19">
      <c r="R63" s="459"/>
      <c r="S63" s="459"/>
    </row>
    <row r="64" spans="18:19">
      <c r="R64" s="459"/>
      <c r="S64" s="459"/>
    </row>
    <row r="65" spans="18:19">
      <c r="R65" s="459"/>
      <c r="S65" s="459"/>
    </row>
    <row r="66" spans="18:19">
      <c r="R66" s="459"/>
      <c r="S66" s="459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protectedRanges>
    <protectedRange sqref="D18:N18" name="نطاق1"/>
  </protectedRanges>
  <mergeCells count="51">
    <mergeCell ref="R3:S3"/>
    <mergeCell ref="A1:S1"/>
    <mergeCell ref="A2:S2"/>
    <mergeCell ref="R8:S8"/>
    <mergeCell ref="A28:B28"/>
    <mergeCell ref="R28:S28"/>
    <mergeCell ref="A25:B25"/>
    <mergeCell ref="R25:S25"/>
    <mergeCell ref="A26:B26"/>
    <mergeCell ref="R26:S26"/>
    <mergeCell ref="A27:B27"/>
    <mergeCell ref="R27:S27"/>
    <mergeCell ref="A22:B22"/>
    <mergeCell ref="R22:S22"/>
    <mergeCell ref="A23:B23"/>
    <mergeCell ref="R23:S23"/>
    <mergeCell ref="A24:B24"/>
    <mergeCell ref="R24:S24"/>
    <mergeCell ref="A19:B19"/>
    <mergeCell ref="R19:S19"/>
    <mergeCell ref="A20:B20"/>
    <mergeCell ref="R20:S20"/>
    <mergeCell ref="A21:B21"/>
    <mergeCell ref="R21:S21"/>
    <mergeCell ref="A12:A17"/>
    <mergeCell ref="S12:S17"/>
    <mergeCell ref="A18:B18"/>
    <mergeCell ref="R18:S18"/>
    <mergeCell ref="A11:B11"/>
    <mergeCell ref="R11:S11"/>
    <mergeCell ref="I5:J5"/>
    <mergeCell ref="K5:L5"/>
    <mergeCell ref="M5:N5"/>
    <mergeCell ref="O5:Q5"/>
    <mergeCell ref="R10:S10"/>
    <mergeCell ref="A9:B9"/>
    <mergeCell ref="R9:S9"/>
    <mergeCell ref="A10:B10"/>
    <mergeCell ref="A3:B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</mergeCells>
  <printOptions horizontalCentered="1"/>
  <pageMargins left="1" right="1" top="1" bottom="1" header="1" footer="1"/>
  <pageSetup paperSize="9" scale="80" firstPageNumber="37" orientation="landscape" useFirstPageNumber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33"/>
  <sheetViews>
    <sheetView rightToLeft="1" view="pageBreakPreview" topLeftCell="A2" zoomScale="80" zoomScaleSheetLayoutView="80" workbookViewId="0">
      <selection activeCell="N7" sqref="N7"/>
    </sheetView>
  </sheetViews>
  <sheetFormatPr defaultRowHeight="12.75"/>
  <cols>
    <col min="1" max="1" width="4" style="40" customWidth="1"/>
    <col min="2" max="2" width="9.5703125" style="40" customWidth="1"/>
    <col min="3" max="3" width="13.7109375" style="40" customWidth="1"/>
    <col min="4" max="6" width="15.42578125" style="40" customWidth="1"/>
    <col min="7" max="7" width="13.28515625" style="40" customWidth="1"/>
    <col min="8" max="8" width="14.42578125" style="40" customWidth="1"/>
    <col min="9" max="9" width="13.42578125" style="40" customWidth="1"/>
    <col min="10" max="10" width="15.5703125" style="40" customWidth="1"/>
    <col min="11" max="11" width="14.140625" style="40" customWidth="1"/>
    <col min="12" max="12" width="4.5703125" style="40" customWidth="1"/>
    <col min="13" max="250" width="9.140625" style="40"/>
    <col min="251" max="251" width="7.85546875" style="40" customWidth="1"/>
    <col min="252" max="252" width="9.85546875" style="40" customWidth="1"/>
    <col min="253" max="258" width="14.85546875" style="40" customWidth="1"/>
    <col min="259" max="259" width="14.140625" style="40" customWidth="1"/>
    <col min="260" max="260" width="12.140625" style="40" customWidth="1"/>
    <col min="261" max="261" width="17.140625" style="40" customWidth="1"/>
    <col min="262" max="262" width="12.42578125" style="40" customWidth="1"/>
    <col min="263" max="506" width="9.140625" style="40"/>
    <col min="507" max="507" width="7.85546875" style="40" customWidth="1"/>
    <col min="508" max="508" width="9.85546875" style="40" customWidth="1"/>
    <col min="509" max="514" width="14.85546875" style="40" customWidth="1"/>
    <col min="515" max="515" width="14.140625" style="40" customWidth="1"/>
    <col min="516" max="516" width="12.140625" style="40" customWidth="1"/>
    <col min="517" max="517" width="17.140625" style="40" customWidth="1"/>
    <col min="518" max="518" width="12.42578125" style="40" customWidth="1"/>
    <col min="519" max="762" width="9.140625" style="40"/>
    <col min="763" max="763" width="7.85546875" style="40" customWidth="1"/>
    <col min="764" max="764" width="9.85546875" style="40" customWidth="1"/>
    <col min="765" max="770" width="14.85546875" style="40" customWidth="1"/>
    <col min="771" max="771" width="14.140625" style="40" customWidth="1"/>
    <col min="772" max="772" width="12.140625" style="40" customWidth="1"/>
    <col min="773" max="773" width="17.140625" style="40" customWidth="1"/>
    <col min="774" max="774" width="12.42578125" style="40" customWidth="1"/>
    <col min="775" max="1018" width="9.140625" style="40"/>
    <col min="1019" max="1019" width="7.85546875" style="40" customWidth="1"/>
    <col min="1020" max="1020" width="9.85546875" style="40" customWidth="1"/>
    <col min="1021" max="1026" width="14.85546875" style="40" customWidth="1"/>
    <col min="1027" max="1027" width="14.140625" style="40" customWidth="1"/>
    <col min="1028" max="1028" width="12.140625" style="40" customWidth="1"/>
    <col min="1029" max="1029" width="17.140625" style="40" customWidth="1"/>
    <col min="1030" max="1030" width="12.42578125" style="40" customWidth="1"/>
    <col min="1031" max="1274" width="9.140625" style="40"/>
    <col min="1275" max="1275" width="7.85546875" style="40" customWidth="1"/>
    <col min="1276" max="1276" width="9.85546875" style="40" customWidth="1"/>
    <col min="1277" max="1282" width="14.85546875" style="40" customWidth="1"/>
    <col min="1283" max="1283" width="14.140625" style="40" customWidth="1"/>
    <col min="1284" max="1284" width="12.140625" style="40" customWidth="1"/>
    <col min="1285" max="1285" width="17.140625" style="40" customWidth="1"/>
    <col min="1286" max="1286" width="12.42578125" style="40" customWidth="1"/>
    <col min="1287" max="1530" width="9.140625" style="40"/>
    <col min="1531" max="1531" width="7.85546875" style="40" customWidth="1"/>
    <col min="1532" max="1532" width="9.85546875" style="40" customWidth="1"/>
    <col min="1533" max="1538" width="14.85546875" style="40" customWidth="1"/>
    <col min="1539" max="1539" width="14.140625" style="40" customWidth="1"/>
    <col min="1540" max="1540" width="12.140625" style="40" customWidth="1"/>
    <col min="1541" max="1541" width="17.140625" style="40" customWidth="1"/>
    <col min="1542" max="1542" width="12.42578125" style="40" customWidth="1"/>
    <col min="1543" max="1786" width="9.140625" style="40"/>
    <col min="1787" max="1787" width="7.85546875" style="40" customWidth="1"/>
    <col min="1788" max="1788" width="9.85546875" style="40" customWidth="1"/>
    <col min="1789" max="1794" width="14.85546875" style="40" customWidth="1"/>
    <col min="1795" max="1795" width="14.140625" style="40" customWidth="1"/>
    <col min="1796" max="1796" width="12.140625" style="40" customWidth="1"/>
    <col min="1797" max="1797" width="17.140625" style="40" customWidth="1"/>
    <col min="1798" max="1798" width="12.42578125" style="40" customWidth="1"/>
    <col min="1799" max="2042" width="9.140625" style="40"/>
    <col min="2043" max="2043" width="7.85546875" style="40" customWidth="1"/>
    <col min="2044" max="2044" width="9.85546875" style="40" customWidth="1"/>
    <col min="2045" max="2050" width="14.85546875" style="40" customWidth="1"/>
    <col min="2051" max="2051" width="14.140625" style="40" customWidth="1"/>
    <col min="2052" max="2052" width="12.140625" style="40" customWidth="1"/>
    <col min="2053" max="2053" width="17.140625" style="40" customWidth="1"/>
    <col min="2054" max="2054" width="12.42578125" style="40" customWidth="1"/>
    <col min="2055" max="2298" width="9.140625" style="40"/>
    <col min="2299" max="2299" width="7.85546875" style="40" customWidth="1"/>
    <col min="2300" max="2300" width="9.85546875" style="40" customWidth="1"/>
    <col min="2301" max="2306" width="14.85546875" style="40" customWidth="1"/>
    <col min="2307" max="2307" width="14.140625" style="40" customWidth="1"/>
    <col min="2308" max="2308" width="12.140625" style="40" customWidth="1"/>
    <col min="2309" max="2309" width="17.140625" style="40" customWidth="1"/>
    <col min="2310" max="2310" width="12.42578125" style="40" customWidth="1"/>
    <col min="2311" max="2554" width="9.140625" style="40"/>
    <col min="2555" max="2555" width="7.85546875" style="40" customWidth="1"/>
    <col min="2556" max="2556" width="9.85546875" style="40" customWidth="1"/>
    <col min="2557" max="2562" width="14.85546875" style="40" customWidth="1"/>
    <col min="2563" max="2563" width="14.140625" style="40" customWidth="1"/>
    <col min="2564" max="2564" width="12.140625" style="40" customWidth="1"/>
    <col min="2565" max="2565" width="17.140625" style="40" customWidth="1"/>
    <col min="2566" max="2566" width="12.42578125" style="40" customWidth="1"/>
    <col min="2567" max="2810" width="9.140625" style="40"/>
    <col min="2811" max="2811" width="7.85546875" style="40" customWidth="1"/>
    <col min="2812" max="2812" width="9.85546875" style="40" customWidth="1"/>
    <col min="2813" max="2818" width="14.85546875" style="40" customWidth="1"/>
    <col min="2819" max="2819" width="14.140625" style="40" customWidth="1"/>
    <col min="2820" max="2820" width="12.140625" style="40" customWidth="1"/>
    <col min="2821" max="2821" width="17.140625" style="40" customWidth="1"/>
    <col min="2822" max="2822" width="12.42578125" style="40" customWidth="1"/>
    <col min="2823" max="3066" width="9.140625" style="40"/>
    <col min="3067" max="3067" width="7.85546875" style="40" customWidth="1"/>
    <col min="3068" max="3068" width="9.85546875" style="40" customWidth="1"/>
    <col min="3069" max="3074" width="14.85546875" style="40" customWidth="1"/>
    <col min="3075" max="3075" width="14.140625" style="40" customWidth="1"/>
    <col min="3076" max="3076" width="12.140625" style="40" customWidth="1"/>
    <col min="3077" max="3077" width="17.140625" style="40" customWidth="1"/>
    <col min="3078" max="3078" width="12.42578125" style="40" customWidth="1"/>
    <col min="3079" max="3322" width="9.140625" style="40"/>
    <col min="3323" max="3323" width="7.85546875" style="40" customWidth="1"/>
    <col min="3324" max="3324" width="9.85546875" style="40" customWidth="1"/>
    <col min="3325" max="3330" width="14.85546875" style="40" customWidth="1"/>
    <col min="3331" max="3331" width="14.140625" style="40" customWidth="1"/>
    <col min="3332" max="3332" width="12.140625" style="40" customWidth="1"/>
    <col min="3333" max="3333" width="17.140625" style="40" customWidth="1"/>
    <col min="3334" max="3334" width="12.42578125" style="40" customWidth="1"/>
    <col min="3335" max="3578" width="9.140625" style="40"/>
    <col min="3579" max="3579" width="7.85546875" style="40" customWidth="1"/>
    <col min="3580" max="3580" width="9.85546875" style="40" customWidth="1"/>
    <col min="3581" max="3586" width="14.85546875" style="40" customWidth="1"/>
    <col min="3587" max="3587" width="14.140625" style="40" customWidth="1"/>
    <col min="3588" max="3588" width="12.140625" style="40" customWidth="1"/>
    <col min="3589" max="3589" width="17.140625" style="40" customWidth="1"/>
    <col min="3590" max="3590" width="12.42578125" style="40" customWidth="1"/>
    <col min="3591" max="3834" width="9.140625" style="40"/>
    <col min="3835" max="3835" width="7.85546875" style="40" customWidth="1"/>
    <col min="3836" max="3836" width="9.85546875" style="40" customWidth="1"/>
    <col min="3837" max="3842" width="14.85546875" style="40" customWidth="1"/>
    <col min="3843" max="3843" width="14.140625" style="40" customWidth="1"/>
    <col min="3844" max="3844" width="12.140625" style="40" customWidth="1"/>
    <col min="3845" max="3845" width="17.140625" style="40" customWidth="1"/>
    <col min="3846" max="3846" width="12.42578125" style="40" customWidth="1"/>
    <col min="3847" max="4090" width="9.140625" style="40"/>
    <col min="4091" max="4091" width="7.85546875" style="40" customWidth="1"/>
    <col min="4092" max="4092" width="9.85546875" style="40" customWidth="1"/>
    <col min="4093" max="4098" width="14.85546875" style="40" customWidth="1"/>
    <col min="4099" max="4099" width="14.140625" style="40" customWidth="1"/>
    <col min="4100" max="4100" width="12.140625" style="40" customWidth="1"/>
    <col min="4101" max="4101" width="17.140625" style="40" customWidth="1"/>
    <col min="4102" max="4102" width="12.42578125" style="40" customWidth="1"/>
    <col min="4103" max="4346" width="9.140625" style="40"/>
    <col min="4347" max="4347" width="7.85546875" style="40" customWidth="1"/>
    <col min="4348" max="4348" width="9.85546875" style="40" customWidth="1"/>
    <col min="4349" max="4354" width="14.85546875" style="40" customWidth="1"/>
    <col min="4355" max="4355" width="14.140625" style="40" customWidth="1"/>
    <col min="4356" max="4356" width="12.140625" style="40" customWidth="1"/>
    <col min="4357" max="4357" width="17.140625" style="40" customWidth="1"/>
    <col min="4358" max="4358" width="12.42578125" style="40" customWidth="1"/>
    <col min="4359" max="4602" width="9.140625" style="40"/>
    <col min="4603" max="4603" width="7.85546875" style="40" customWidth="1"/>
    <col min="4604" max="4604" width="9.85546875" style="40" customWidth="1"/>
    <col min="4605" max="4610" width="14.85546875" style="40" customWidth="1"/>
    <col min="4611" max="4611" width="14.140625" style="40" customWidth="1"/>
    <col min="4612" max="4612" width="12.140625" style="40" customWidth="1"/>
    <col min="4613" max="4613" width="17.140625" style="40" customWidth="1"/>
    <col min="4614" max="4614" width="12.42578125" style="40" customWidth="1"/>
    <col min="4615" max="4858" width="9.140625" style="40"/>
    <col min="4859" max="4859" width="7.85546875" style="40" customWidth="1"/>
    <col min="4860" max="4860" width="9.85546875" style="40" customWidth="1"/>
    <col min="4861" max="4866" width="14.85546875" style="40" customWidth="1"/>
    <col min="4867" max="4867" width="14.140625" style="40" customWidth="1"/>
    <col min="4868" max="4868" width="12.140625" style="40" customWidth="1"/>
    <col min="4869" max="4869" width="17.140625" style="40" customWidth="1"/>
    <col min="4870" max="4870" width="12.42578125" style="40" customWidth="1"/>
    <col min="4871" max="5114" width="9.140625" style="40"/>
    <col min="5115" max="5115" width="7.85546875" style="40" customWidth="1"/>
    <col min="5116" max="5116" width="9.85546875" style="40" customWidth="1"/>
    <col min="5117" max="5122" width="14.85546875" style="40" customWidth="1"/>
    <col min="5123" max="5123" width="14.140625" style="40" customWidth="1"/>
    <col min="5124" max="5124" width="12.140625" style="40" customWidth="1"/>
    <col min="5125" max="5125" width="17.140625" style="40" customWidth="1"/>
    <col min="5126" max="5126" width="12.42578125" style="40" customWidth="1"/>
    <col min="5127" max="5370" width="9.140625" style="40"/>
    <col min="5371" max="5371" width="7.85546875" style="40" customWidth="1"/>
    <col min="5372" max="5372" width="9.85546875" style="40" customWidth="1"/>
    <col min="5373" max="5378" width="14.85546875" style="40" customWidth="1"/>
    <col min="5379" max="5379" width="14.140625" style="40" customWidth="1"/>
    <col min="5380" max="5380" width="12.140625" style="40" customWidth="1"/>
    <col min="5381" max="5381" width="17.140625" style="40" customWidth="1"/>
    <col min="5382" max="5382" width="12.42578125" style="40" customWidth="1"/>
    <col min="5383" max="5626" width="9.140625" style="40"/>
    <col min="5627" max="5627" width="7.85546875" style="40" customWidth="1"/>
    <col min="5628" max="5628" width="9.85546875" style="40" customWidth="1"/>
    <col min="5629" max="5634" width="14.85546875" style="40" customWidth="1"/>
    <col min="5635" max="5635" width="14.140625" style="40" customWidth="1"/>
    <col min="5636" max="5636" width="12.140625" style="40" customWidth="1"/>
    <col min="5637" max="5637" width="17.140625" style="40" customWidth="1"/>
    <col min="5638" max="5638" width="12.42578125" style="40" customWidth="1"/>
    <col min="5639" max="5882" width="9.140625" style="40"/>
    <col min="5883" max="5883" width="7.85546875" style="40" customWidth="1"/>
    <col min="5884" max="5884" width="9.85546875" style="40" customWidth="1"/>
    <col min="5885" max="5890" width="14.85546875" style="40" customWidth="1"/>
    <col min="5891" max="5891" width="14.140625" style="40" customWidth="1"/>
    <col min="5892" max="5892" width="12.140625" style="40" customWidth="1"/>
    <col min="5893" max="5893" width="17.140625" style="40" customWidth="1"/>
    <col min="5894" max="5894" width="12.42578125" style="40" customWidth="1"/>
    <col min="5895" max="6138" width="9.140625" style="40"/>
    <col min="6139" max="6139" width="7.85546875" style="40" customWidth="1"/>
    <col min="6140" max="6140" width="9.85546875" style="40" customWidth="1"/>
    <col min="6141" max="6146" width="14.85546875" style="40" customWidth="1"/>
    <col min="6147" max="6147" width="14.140625" style="40" customWidth="1"/>
    <col min="6148" max="6148" width="12.140625" style="40" customWidth="1"/>
    <col min="6149" max="6149" width="17.140625" style="40" customWidth="1"/>
    <col min="6150" max="6150" width="12.42578125" style="40" customWidth="1"/>
    <col min="6151" max="6394" width="9.140625" style="40"/>
    <col min="6395" max="6395" width="7.85546875" style="40" customWidth="1"/>
    <col min="6396" max="6396" width="9.85546875" style="40" customWidth="1"/>
    <col min="6397" max="6402" width="14.85546875" style="40" customWidth="1"/>
    <col min="6403" max="6403" width="14.140625" style="40" customWidth="1"/>
    <col min="6404" max="6404" width="12.140625" style="40" customWidth="1"/>
    <col min="6405" max="6405" width="17.140625" style="40" customWidth="1"/>
    <col min="6406" max="6406" width="12.42578125" style="40" customWidth="1"/>
    <col min="6407" max="6650" width="9.140625" style="40"/>
    <col min="6651" max="6651" width="7.85546875" style="40" customWidth="1"/>
    <col min="6652" max="6652" width="9.85546875" style="40" customWidth="1"/>
    <col min="6653" max="6658" width="14.85546875" style="40" customWidth="1"/>
    <col min="6659" max="6659" width="14.140625" style="40" customWidth="1"/>
    <col min="6660" max="6660" width="12.140625" style="40" customWidth="1"/>
    <col min="6661" max="6661" width="17.140625" style="40" customWidth="1"/>
    <col min="6662" max="6662" width="12.42578125" style="40" customWidth="1"/>
    <col min="6663" max="6906" width="9.140625" style="40"/>
    <col min="6907" max="6907" width="7.85546875" style="40" customWidth="1"/>
    <col min="6908" max="6908" width="9.85546875" style="40" customWidth="1"/>
    <col min="6909" max="6914" width="14.85546875" style="40" customWidth="1"/>
    <col min="6915" max="6915" width="14.140625" style="40" customWidth="1"/>
    <col min="6916" max="6916" width="12.140625" style="40" customWidth="1"/>
    <col min="6917" max="6917" width="17.140625" style="40" customWidth="1"/>
    <col min="6918" max="6918" width="12.42578125" style="40" customWidth="1"/>
    <col min="6919" max="7162" width="9.140625" style="40"/>
    <col min="7163" max="7163" width="7.85546875" style="40" customWidth="1"/>
    <col min="7164" max="7164" width="9.85546875" style="40" customWidth="1"/>
    <col min="7165" max="7170" width="14.85546875" style="40" customWidth="1"/>
    <col min="7171" max="7171" width="14.140625" style="40" customWidth="1"/>
    <col min="7172" max="7172" width="12.140625" style="40" customWidth="1"/>
    <col min="7173" max="7173" width="17.140625" style="40" customWidth="1"/>
    <col min="7174" max="7174" width="12.42578125" style="40" customWidth="1"/>
    <col min="7175" max="7418" width="9.140625" style="40"/>
    <col min="7419" max="7419" width="7.85546875" style="40" customWidth="1"/>
    <col min="7420" max="7420" width="9.85546875" style="40" customWidth="1"/>
    <col min="7421" max="7426" width="14.85546875" style="40" customWidth="1"/>
    <col min="7427" max="7427" width="14.140625" style="40" customWidth="1"/>
    <col min="7428" max="7428" width="12.140625" style="40" customWidth="1"/>
    <col min="7429" max="7429" width="17.140625" style="40" customWidth="1"/>
    <col min="7430" max="7430" width="12.42578125" style="40" customWidth="1"/>
    <col min="7431" max="7674" width="9.140625" style="40"/>
    <col min="7675" max="7675" width="7.85546875" style="40" customWidth="1"/>
    <col min="7676" max="7676" width="9.85546875" style="40" customWidth="1"/>
    <col min="7677" max="7682" width="14.85546875" style="40" customWidth="1"/>
    <col min="7683" max="7683" width="14.140625" style="40" customWidth="1"/>
    <col min="7684" max="7684" width="12.140625" style="40" customWidth="1"/>
    <col min="7685" max="7685" width="17.140625" style="40" customWidth="1"/>
    <col min="7686" max="7686" width="12.42578125" style="40" customWidth="1"/>
    <col min="7687" max="7930" width="9.140625" style="40"/>
    <col min="7931" max="7931" width="7.85546875" style="40" customWidth="1"/>
    <col min="7932" max="7932" width="9.85546875" style="40" customWidth="1"/>
    <col min="7933" max="7938" width="14.85546875" style="40" customWidth="1"/>
    <col min="7939" max="7939" width="14.140625" style="40" customWidth="1"/>
    <col min="7940" max="7940" width="12.140625" style="40" customWidth="1"/>
    <col min="7941" max="7941" width="17.140625" style="40" customWidth="1"/>
    <col min="7942" max="7942" width="12.42578125" style="40" customWidth="1"/>
    <col min="7943" max="8186" width="9.140625" style="40"/>
    <col min="8187" max="8187" width="7.85546875" style="40" customWidth="1"/>
    <col min="8188" max="8188" width="9.85546875" style="40" customWidth="1"/>
    <col min="8189" max="8194" width="14.85546875" style="40" customWidth="1"/>
    <col min="8195" max="8195" width="14.140625" style="40" customWidth="1"/>
    <col min="8196" max="8196" width="12.140625" style="40" customWidth="1"/>
    <col min="8197" max="8197" width="17.140625" style="40" customWidth="1"/>
    <col min="8198" max="8198" width="12.42578125" style="40" customWidth="1"/>
    <col min="8199" max="8442" width="9.140625" style="40"/>
    <col min="8443" max="8443" width="7.85546875" style="40" customWidth="1"/>
    <col min="8444" max="8444" width="9.85546875" style="40" customWidth="1"/>
    <col min="8445" max="8450" width="14.85546875" style="40" customWidth="1"/>
    <col min="8451" max="8451" width="14.140625" style="40" customWidth="1"/>
    <col min="8452" max="8452" width="12.140625" style="40" customWidth="1"/>
    <col min="8453" max="8453" width="17.140625" style="40" customWidth="1"/>
    <col min="8454" max="8454" width="12.42578125" style="40" customWidth="1"/>
    <col min="8455" max="8698" width="9.140625" style="40"/>
    <col min="8699" max="8699" width="7.85546875" style="40" customWidth="1"/>
    <col min="8700" max="8700" width="9.85546875" style="40" customWidth="1"/>
    <col min="8701" max="8706" width="14.85546875" style="40" customWidth="1"/>
    <col min="8707" max="8707" width="14.140625" style="40" customWidth="1"/>
    <col min="8708" max="8708" width="12.140625" style="40" customWidth="1"/>
    <col min="8709" max="8709" width="17.140625" style="40" customWidth="1"/>
    <col min="8710" max="8710" width="12.42578125" style="40" customWidth="1"/>
    <col min="8711" max="8954" width="9.140625" style="40"/>
    <col min="8955" max="8955" width="7.85546875" style="40" customWidth="1"/>
    <col min="8956" max="8956" width="9.85546875" style="40" customWidth="1"/>
    <col min="8957" max="8962" width="14.85546875" style="40" customWidth="1"/>
    <col min="8963" max="8963" width="14.140625" style="40" customWidth="1"/>
    <col min="8964" max="8964" width="12.140625" style="40" customWidth="1"/>
    <col min="8965" max="8965" width="17.140625" style="40" customWidth="1"/>
    <col min="8966" max="8966" width="12.42578125" style="40" customWidth="1"/>
    <col min="8967" max="9210" width="9.140625" style="40"/>
    <col min="9211" max="9211" width="7.85546875" style="40" customWidth="1"/>
    <col min="9212" max="9212" width="9.85546875" style="40" customWidth="1"/>
    <col min="9213" max="9218" width="14.85546875" style="40" customWidth="1"/>
    <col min="9219" max="9219" width="14.140625" style="40" customWidth="1"/>
    <col min="9220" max="9220" width="12.140625" style="40" customWidth="1"/>
    <col min="9221" max="9221" width="17.140625" style="40" customWidth="1"/>
    <col min="9222" max="9222" width="12.42578125" style="40" customWidth="1"/>
    <col min="9223" max="9466" width="9.140625" style="40"/>
    <col min="9467" max="9467" width="7.85546875" style="40" customWidth="1"/>
    <col min="9468" max="9468" width="9.85546875" style="40" customWidth="1"/>
    <col min="9469" max="9474" width="14.85546875" style="40" customWidth="1"/>
    <col min="9475" max="9475" width="14.140625" style="40" customWidth="1"/>
    <col min="9476" max="9476" width="12.140625" style="40" customWidth="1"/>
    <col min="9477" max="9477" width="17.140625" style="40" customWidth="1"/>
    <col min="9478" max="9478" width="12.42578125" style="40" customWidth="1"/>
    <col min="9479" max="9722" width="9.140625" style="40"/>
    <col min="9723" max="9723" width="7.85546875" style="40" customWidth="1"/>
    <col min="9724" max="9724" width="9.85546875" style="40" customWidth="1"/>
    <col min="9725" max="9730" width="14.85546875" style="40" customWidth="1"/>
    <col min="9731" max="9731" width="14.140625" style="40" customWidth="1"/>
    <col min="9732" max="9732" width="12.140625" style="40" customWidth="1"/>
    <col min="9733" max="9733" width="17.140625" style="40" customWidth="1"/>
    <col min="9734" max="9734" width="12.42578125" style="40" customWidth="1"/>
    <col min="9735" max="9978" width="9.140625" style="40"/>
    <col min="9979" max="9979" width="7.85546875" style="40" customWidth="1"/>
    <col min="9980" max="9980" width="9.85546875" style="40" customWidth="1"/>
    <col min="9981" max="9986" width="14.85546875" style="40" customWidth="1"/>
    <col min="9987" max="9987" width="14.140625" style="40" customWidth="1"/>
    <col min="9988" max="9988" width="12.140625" style="40" customWidth="1"/>
    <col min="9989" max="9989" width="17.140625" style="40" customWidth="1"/>
    <col min="9990" max="9990" width="12.42578125" style="40" customWidth="1"/>
    <col min="9991" max="10234" width="9.140625" style="40"/>
    <col min="10235" max="10235" width="7.85546875" style="40" customWidth="1"/>
    <col min="10236" max="10236" width="9.85546875" style="40" customWidth="1"/>
    <col min="10237" max="10242" width="14.85546875" style="40" customWidth="1"/>
    <col min="10243" max="10243" width="14.140625" style="40" customWidth="1"/>
    <col min="10244" max="10244" width="12.140625" style="40" customWidth="1"/>
    <col min="10245" max="10245" width="17.140625" style="40" customWidth="1"/>
    <col min="10246" max="10246" width="12.42578125" style="40" customWidth="1"/>
    <col min="10247" max="10490" width="9.140625" style="40"/>
    <col min="10491" max="10491" width="7.85546875" style="40" customWidth="1"/>
    <col min="10492" max="10492" width="9.85546875" style="40" customWidth="1"/>
    <col min="10493" max="10498" width="14.85546875" style="40" customWidth="1"/>
    <col min="10499" max="10499" width="14.140625" style="40" customWidth="1"/>
    <col min="10500" max="10500" width="12.140625" style="40" customWidth="1"/>
    <col min="10501" max="10501" width="17.140625" style="40" customWidth="1"/>
    <col min="10502" max="10502" width="12.42578125" style="40" customWidth="1"/>
    <col min="10503" max="10746" width="9.140625" style="40"/>
    <col min="10747" max="10747" width="7.85546875" style="40" customWidth="1"/>
    <col min="10748" max="10748" width="9.85546875" style="40" customWidth="1"/>
    <col min="10749" max="10754" width="14.85546875" style="40" customWidth="1"/>
    <col min="10755" max="10755" width="14.140625" style="40" customWidth="1"/>
    <col min="10756" max="10756" width="12.140625" style="40" customWidth="1"/>
    <col min="10757" max="10757" width="17.140625" style="40" customWidth="1"/>
    <col min="10758" max="10758" width="12.42578125" style="40" customWidth="1"/>
    <col min="10759" max="11002" width="9.140625" style="40"/>
    <col min="11003" max="11003" width="7.85546875" style="40" customWidth="1"/>
    <col min="11004" max="11004" width="9.85546875" style="40" customWidth="1"/>
    <col min="11005" max="11010" width="14.85546875" style="40" customWidth="1"/>
    <col min="11011" max="11011" width="14.140625" style="40" customWidth="1"/>
    <col min="11012" max="11012" width="12.140625" style="40" customWidth="1"/>
    <col min="11013" max="11013" width="17.140625" style="40" customWidth="1"/>
    <col min="11014" max="11014" width="12.42578125" style="40" customWidth="1"/>
    <col min="11015" max="11258" width="9.140625" style="40"/>
    <col min="11259" max="11259" width="7.85546875" style="40" customWidth="1"/>
    <col min="11260" max="11260" width="9.85546875" style="40" customWidth="1"/>
    <col min="11261" max="11266" width="14.85546875" style="40" customWidth="1"/>
    <col min="11267" max="11267" width="14.140625" style="40" customWidth="1"/>
    <col min="11268" max="11268" width="12.140625" style="40" customWidth="1"/>
    <col min="11269" max="11269" width="17.140625" style="40" customWidth="1"/>
    <col min="11270" max="11270" width="12.42578125" style="40" customWidth="1"/>
    <col min="11271" max="11514" width="9.140625" style="40"/>
    <col min="11515" max="11515" width="7.85546875" style="40" customWidth="1"/>
    <col min="11516" max="11516" width="9.85546875" style="40" customWidth="1"/>
    <col min="11517" max="11522" width="14.85546875" style="40" customWidth="1"/>
    <col min="11523" max="11523" width="14.140625" style="40" customWidth="1"/>
    <col min="11524" max="11524" width="12.140625" style="40" customWidth="1"/>
    <col min="11525" max="11525" width="17.140625" style="40" customWidth="1"/>
    <col min="11526" max="11526" width="12.42578125" style="40" customWidth="1"/>
    <col min="11527" max="11770" width="9.140625" style="40"/>
    <col min="11771" max="11771" width="7.85546875" style="40" customWidth="1"/>
    <col min="11772" max="11772" width="9.85546875" style="40" customWidth="1"/>
    <col min="11773" max="11778" width="14.85546875" style="40" customWidth="1"/>
    <col min="11779" max="11779" width="14.140625" style="40" customWidth="1"/>
    <col min="11780" max="11780" width="12.140625" style="40" customWidth="1"/>
    <col min="11781" max="11781" width="17.140625" style="40" customWidth="1"/>
    <col min="11782" max="11782" width="12.42578125" style="40" customWidth="1"/>
    <col min="11783" max="12026" width="9.140625" style="40"/>
    <col min="12027" max="12027" width="7.85546875" style="40" customWidth="1"/>
    <col min="12028" max="12028" width="9.85546875" style="40" customWidth="1"/>
    <col min="12029" max="12034" width="14.85546875" style="40" customWidth="1"/>
    <col min="12035" max="12035" width="14.140625" style="40" customWidth="1"/>
    <col min="12036" max="12036" width="12.140625" style="40" customWidth="1"/>
    <col min="12037" max="12037" width="17.140625" style="40" customWidth="1"/>
    <col min="12038" max="12038" width="12.42578125" style="40" customWidth="1"/>
    <col min="12039" max="12282" width="9.140625" style="40"/>
    <col min="12283" max="12283" width="7.85546875" style="40" customWidth="1"/>
    <col min="12284" max="12284" width="9.85546875" style="40" customWidth="1"/>
    <col min="12285" max="12290" width="14.85546875" style="40" customWidth="1"/>
    <col min="12291" max="12291" width="14.140625" style="40" customWidth="1"/>
    <col min="12292" max="12292" width="12.140625" style="40" customWidth="1"/>
    <col min="12293" max="12293" width="17.140625" style="40" customWidth="1"/>
    <col min="12294" max="12294" width="12.42578125" style="40" customWidth="1"/>
    <col min="12295" max="12538" width="9.140625" style="40"/>
    <col min="12539" max="12539" width="7.85546875" style="40" customWidth="1"/>
    <col min="12540" max="12540" width="9.85546875" style="40" customWidth="1"/>
    <col min="12541" max="12546" width="14.85546875" style="40" customWidth="1"/>
    <col min="12547" max="12547" width="14.140625" style="40" customWidth="1"/>
    <col min="12548" max="12548" width="12.140625" style="40" customWidth="1"/>
    <col min="12549" max="12549" width="17.140625" style="40" customWidth="1"/>
    <col min="12550" max="12550" width="12.42578125" style="40" customWidth="1"/>
    <col min="12551" max="12794" width="9.140625" style="40"/>
    <col min="12795" max="12795" width="7.85546875" style="40" customWidth="1"/>
    <col min="12796" max="12796" width="9.85546875" style="40" customWidth="1"/>
    <col min="12797" max="12802" width="14.85546875" style="40" customWidth="1"/>
    <col min="12803" max="12803" width="14.140625" style="40" customWidth="1"/>
    <col min="12804" max="12804" width="12.140625" style="40" customWidth="1"/>
    <col min="12805" max="12805" width="17.140625" style="40" customWidth="1"/>
    <col min="12806" max="12806" width="12.42578125" style="40" customWidth="1"/>
    <col min="12807" max="13050" width="9.140625" style="40"/>
    <col min="13051" max="13051" width="7.85546875" style="40" customWidth="1"/>
    <col min="13052" max="13052" width="9.85546875" style="40" customWidth="1"/>
    <col min="13053" max="13058" width="14.85546875" style="40" customWidth="1"/>
    <col min="13059" max="13059" width="14.140625" style="40" customWidth="1"/>
    <col min="13060" max="13060" width="12.140625" style="40" customWidth="1"/>
    <col min="13061" max="13061" width="17.140625" style="40" customWidth="1"/>
    <col min="13062" max="13062" width="12.42578125" style="40" customWidth="1"/>
    <col min="13063" max="13306" width="9.140625" style="40"/>
    <col min="13307" max="13307" width="7.85546875" style="40" customWidth="1"/>
    <col min="13308" max="13308" width="9.85546875" style="40" customWidth="1"/>
    <col min="13309" max="13314" width="14.85546875" style="40" customWidth="1"/>
    <col min="13315" max="13315" width="14.140625" style="40" customWidth="1"/>
    <col min="13316" max="13316" width="12.140625" style="40" customWidth="1"/>
    <col min="13317" max="13317" width="17.140625" style="40" customWidth="1"/>
    <col min="13318" max="13318" width="12.42578125" style="40" customWidth="1"/>
    <col min="13319" max="13562" width="9.140625" style="40"/>
    <col min="13563" max="13563" width="7.85546875" style="40" customWidth="1"/>
    <col min="13564" max="13564" width="9.85546875" style="40" customWidth="1"/>
    <col min="13565" max="13570" width="14.85546875" style="40" customWidth="1"/>
    <col min="13571" max="13571" width="14.140625" style="40" customWidth="1"/>
    <col min="13572" max="13572" width="12.140625" style="40" customWidth="1"/>
    <col min="13573" max="13573" width="17.140625" style="40" customWidth="1"/>
    <col min="13574" max="13574" width="12.42578125" style="40" customWidth="1"/>
    <col min="13575" max="13818" width="9.140625" style="40"/>
    <col min="13819" max="13819" width="7.85546875" style="40" customWidth="1"/>
    <col min="13820" max="13820" width="9.85546875" style="40" customWidth="1"/>
    <col min="13821" max="13826" width="14.85546875" style="40" customWidth="1"/>
    <col min="13827" max="13827" width="14.140625" style="40" customWidth="1"/>
    <col min="13828" max="13828" width="12.140625" style="40" customWidth="1"/>
    <col min="13829" max="13829" width="17.140625" style="40" customWidth="1"/>
    <col min="13830" max="13830" width="12.42578125" style="40" customWidth="1"/>
    <col min="13831" max="14074" width="9.140625" style="40"/>
    <col min="14075" max="14075" width="7.85546875" style="40" customWidth="1"/>
    <col min="14076" max="14076" width="9.85546875" style="40" customWidth="1"/>
    <col min="14077" max="14082" width="14.85546875" style="40" customWidth="1"/>
    <col min="14083" max="14083" width="14.140625" style="40" customWidth="1"/>
    <col min="14084" max="14084" width="12.140625" style="40" customWidth="1"/>
    <col min="14085" max="14085" width="17.140625" style="40" customWidth="1"/>
    <col min="14086" max="14086" width="12.42578125" style="40" customWidth="1"/>
    <col min="14087" max="14330" width="9.140625" style="40"/>
    <col min="14331" max="14331" width="7.85546875" style="40" customWidth="1"/>
    <col min="14332" max="14332" width="9.85546875" style="40" customWidth="1"/>
    <col min="14333" max="14338" width="14.85546875" style="40" customWidth="1"/>
    <col min="14339" max="14339" width="14.140625" style="40" customWidth="1"/>
    <col min="14340" max="14340" width="12.140625" style="40" customWidth="1"/>
    <col min="14341" max="14341" width="17.140625" style="40" customWidth="1"/>
    <col min="14342" max="14342" width="12.42578125" style="40" customWidth="1"/>
    <col min="14343" max="14586" width="9.140625" style="40"/>
    <col min="14587" max="14587" width="7.85546875" style="40" customWidth="1"/>
    <col min="14588" max="14588" width="9.85546875" style="40" customWidth="1"/>
    <col min="14589" max="14594" width="14.85546875" style="40" customWidth="1"/>
    <col min="14595" max="14595" width="14.140625" style="40" customWidth="1"/>
    <col min="14596" max="14596" width="12.140625" style="40" customWidth="1"/>
    <col min="14597" max="14597" width="17.140625" style="40" customWidth="1"/>
    <col min="14598" max="14598" width="12.42578125" style="40" customWidth="1"/>
    <col min="14599" max="14842" width="9.140625" style="40"/>
    <col min="14843" max="14843" width="7.85546875" style="40" customWidth="1"/>
    <col min="14844" max="14844" width="9.85546875" style="40" customWidth="1"/>
    <col min="14845" max="14850" width="14.85546875" style="40" customWidth="1"/>
    <col min="14851" max="14851" width="14.140625" style="40" customWidth="1"/>
    <col min="14852" max="14852" width="12.140625" style="40" customWidth="1"/>
    <col min="14853" max="14853" width="17.140625" style="40" customWidth="1"/>
    <col min="14854" max="14854" width="12.42578125" style="40" customWidth="1"/>
    <col min="14855" max="15098" width="9.140625" style="40"/>
    <col min="15099" max="15099" width="7.85546875" style="40" customWidth="1"/>
    <col min="15100" max="15100" width="9.85546875" style="40" customWidth="1"/>
    <col min="15101" max="15106" width="14.85546875" style="40" customWidth="1"/>
    <col min="15107" max="15107" width="14.140625" style="40" customWidth="1"/>
    <col min="15108" max="15108" width="12.140625" style="40" customWidth="1"/>
    <col min="15109" max="15109" width="17.140625" style="40" customWidth="1"/>
    <col min="15110" max="15110" width="12.42578125" style="40" customWidth="1"/>
    <col min="15111" max="15354" width="9.140625" style="40"/>
    <col min="15355" max="15355" width="7.85546875" style="40" customWidth="1"/>
    <col min="15356" max="15356" width="9.85546875" style="40" customWidth="1"/>
    <col min="15357" max="15362" width="14.85546875" style="40" customWidth="1"/>
    <col min="15363" max="15363" width="14.140625" style="40" customWidth="1"/>
    <col min="15364" max="15364" width="12.140625" style="40" customWidth="1"/>
    <col min="15365" max="15365" width="17.140625" style="40" customWidth="1"/>
    <col min="15366" max="15366" width="12.42578125" style="40" customWidth="1"/>
    <col min="15367" max="15610" width="9.140625" style="40"/>
    <col min="15611" max="15611" width="7.85546875" style="40" customWidth="1"/>
    <col min="15612" max="15612" width="9.85546875" style="40" customWidth="1"/>
    <col min="15613" max="15618" width="14.85546875" style="40" customWidth="1"/>
    <col min="15619" max="15619" width="14.140625" style="40" customWidth="1"/>
    <col min="15620" max="15620" width="12.140625" style="40" customWidth="1"/>
    <col min="15621" max="15621" width="17.140625" style="40" customWidth="1"/>
    <col min="15622" max="15622" width="12.42578125" style="40" customWidth="1"/>
    <col min="15623" max="15866" width="9.140625" style="40"/>
    <col min="15867" max="15867" width="7.85546875" style="40" customWidth="1"/>
    <col min="15868" max="15868" width="9.85546875" style="40" customWidth="1"/>
    <col min="15869" max="15874" width="14.85546875" style="40" customWidth="1"/>
    <col min="15875" max="15875" width="14.140625" style="40" customWidth="1"/>
    <col min="15876" max="15876" width="12.140625" style="40" customWidth="1"/>
    <col min="15877" max="15877" width="17.140625" style="40" customWidth="1"/>
    <col min="15878" max="15878" width="12.42578125" style="40" customWidth="1"/>
    <col min="15879" max="16122" width="9.140625" style="40"/>
    <col min="16123" max="16123" width="7.85546875" style="40" customWidth="1"/>
    <col min="16124" max="16124" width="9.85546875" style="40" customWidth="1"/>
    <col min="16125" max="16130" width="14.85546875" style="40" customWidth="1"/>
    <col min="16131" max="16131" width="14.140625" style="40" customWidth="1"/>
    <col min="16132" max="16132" width="12.140625" style="40" customWidth="1"/>
    <col min="16133" max="16133" width="17.140625" style="40" customWidth="1"/>
    <col min="16134" max="16134" width="12.42578125" style="40" customWidth="1"/>
    <col min="16135" max="16384" width="9.140625" style="40"/>
  </cols>
  <sheetData>
    <row r="1" spans="1:12" ht="44.25" customHeight="1">
      <c r="A1" s="1054" t="s">
        <v>1317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</row>
    <row r="2" spans="1:12" ht="40.5" customHeight="1">
      <c r="A2" s="1065" t="s">
        <v>952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</row>
    <row r="3" spans="1:12" ht="21" customHeight="1" thickBot="1">
      <c r="A3" s="1048" t="s">
        <v>702</v>
      </c>
      <c r="B3" s="1048"/>
      <c r="C3" s="1048"/>
      <c r="D3" s="1048"/>
      <c r="E3" s="128"/>
      <c r="F3" s="128"/>
      <c r="G3" s="128"/>
      <c r="H3" s="128"/>
      <c r="I3" s="128"/>
      <c r="J3" s="128"/>
      <c r="K3" s="1049" t="s">
        <v>703</v>
      </c>
      <c r="L3" s="1049"/>
    </row>
    <row r="4" spans="1:12" ht="42.75" customHeight="1" thickTop="1">
      <c r="A4" s="1072" t="s">
        <v>40</v>
      </c>
      <c r="B4" s="1072"/>
      <c r="C4" s="118" t="s">
        <v>107</v>
      </c>
      <c r="D4" s="118" t="s">
        <v>108</v>
      </c>
      <c r="E4" s="118" t="s">
        <v>109</v>
      </c>
      <c r="F4" s="118" t="s">
        <v>658</v>
      </c>
      <c r="G4" s="118" t="s">
        <v>115</v>
      </c>
      <c r="H4" s="118" t="s">
        <v>325</v>
      </c>
      <c r="I4" s="118" t="s">
        <v>331</v>
      </c>
      <c r="J4" s="118" t="s">
        <v>699</v>
      </c>
      <c r="K4" s="1074" t="s">
        <v>174</v>
      </c>
      <c r="L4" s="1074"/>
    </row>
    <row r="5" spans="1:12" ht="36.75" customHeight="1" thickBot="1">
      <c r="A5" s="1073"/>
      <c r="B5" s="1073"/>
      <c r="C5" s="496" t="s">
        <v>240</v>
      </c>
      <c r="D5" s="496" t="s">
        <v>334</v>
      </c>
      <c r="E5" s="496" t="s">
        <v>335</v>
      </c>
      <c r="F5" s="496" t="s">
        <v>317</v>
      </c>
      <c r="G5" s="496" t="s">
        <v>318</v>
      </c>
      <c r="H5" s="496" t="s">
        <v>319</v>
      </c>
      <c r="I5" s="496" t="s">
        <v>320</v>
      </c>
      <c r="J5" s="496" t="s">
        <v>333</v>
      </c>
      <c r="K5" s="1075"/>
      <c r="L5" s="1075"/>
    </row>
    <row r="6" spans="1:12" ht="18" customHeight="1">
      <c r="A6" s="1066" t="s">
        <v>52</v>
      </c>
      <c r="B6" s="1066"/>
      <c r="C6" s="116">
        <v>63</v>
      </c>
      <c r="D6" s="116">
        <v>2248</v>
      </c>
      <c r="E6" s="116">
        <v>9828</v>
      </c>
      <c r="F6" s="116">
        <v>936</v>
      </c>
      <c r="G6" s="116">
        <v>557</v>
      </c>
      <c r="H6" s="116">
        <v>63</v>
      </c>
      <c r="I6" s="116">
        <v>44</v>
      </c>
      <c r="J6" s="116">
        <v>0</v>
      </c>
      <c r="K6" s="1058" t="s">
        <v>671</v>
      </c>
      <c r="L6" s="1058"/>
    </row>
    <row r="7" spans="1:12" ht="18" customHeight="1">
      <c r="A7" s="94" t="s">
        <v>53</v>
      </c>
      <c r="B7" s="94"/>
      <c r="C7" s="102">
        <v>25</v>
      </c>
      <c r="D7" s="102">
        <v>963</v>
      </c>
      <c r="E7" s="102">
        <v>4019</v>
      </c>
      <c r="F7" s="102">
        <v>300</v>
      </c>
      <c r="G7" s="102">
        <v>198</v>
      </c>
      <c r="H7" s="102">
        <v>25</v>
      </c>
      <c r="I7" s="102">
        <v>1</v>
      </c>
      <c r="J7" s="107">
        <v>0</v>
      </c>
      <c r="K7" s="1059" t="s">
        <v>302</v>
      </c>
      <c r="L7" s="1059"/>
    </row>
    <row r="8" spans="1:12" ht="18" customHeight="1">
      <c r="A8" s="1068" t="s">
        <v>54</v>
      </c>
      <c r="B8" s="1068"/>
      <c r="C8" s="102">
        <v>38</v>
      </c>
      <c r="D8" s="102">
        <v>1276</v>
      </c>
      <c r="E8" s="102">
        <v>5665</v>
      </c>
      <c r="F8" s="102">
        <v>565</v>
      </c>
      <c r="G8" s="102">
        <v>356</v>
      </c>
      <c r="H8" s="102">
        <v>38</v>
      </c>
      <c r="I8" s="102">
        <v>18</v>
      </c>
      <c r="J8" s="107">
        <v>0</v>
      </c>
      <c r="K8" s="1056" t="s">
        <v>184</v>
      </c>
      <c r="L8" s="1056"/>
    </row>
    <row r="9" spans="1:12" ht="18" customHeight="1">
      <c r="A9" s="1068" t="s">
        <v>321</v>
      </c>
      <c r="B9" s="1068"/>
      <c r="C9" s="102">
        <v>37</v>
      </c>
      <c r="D9" s="102">
        <v>1147</v>
      </c>
      <c r="E9" s="102">
        <v>5330</v>
      </c>
      <c r="F9" s="102">
        <v>414</v>
      </c>
      <c r="G9" s="102">
        <v>277</v>
      </c>
      <c r="H9" s="102">
        <v>35</v>
      </c>
      <c r="I9" s="102">
        <v>19</v>
      </c>
      <c r="J9" s="107">
        <v>0</v>
      </c>
      <c r="K9" s="1056" t="s">
        <v>185</v>
      </c>
      <c r="L9" s="1056"/>
    </row>
    <row r="10" spans="1:12" ht="18" customHeight="1">
      <c r="A10" s="1071" t="s">
        <v>327</v>
      </c>
      <c r="B10" s="488" t="s">
        <v>262</v>
      </c>
      <c r="C10" s="102">
        <v>75</v>
      </c>
      <c r="D10" s="102">
        <v>3582</v>
      </c>
      <c r="E10" s="102">
        <v>15258</v>
      </c>
      <c r="F10" s="102">
        <v>1222</v>
      </c>
      <c r="G10" s="102">
        <v>750</v>
      </c>
      <c r="H10" s="102">
        <v>75</v>
      </c>
      <c r="I10" s="102">
        <v>60</v>
      </c>
      <c r="J10" s="107">
        <v>0</v>
      </c>
      <c r="K10" s="499" t="s">
        <v>306</v>
      </c>
      <c r="L10" s="1061" t="s">
        <v>173</v>
      </c>
    </row>
    <row r="11" spans="1:12" ht="18" customHeight="1">
      <c r="A11" s="1071"/>
      <c r="B11" s="488" t="s">
        <v>263</v>
      </c>
      <c r="C11" s="102">
        <v>181</v>
      </c>
      <c r="D11" s="102">
        <v>7728</v>
      </c>
      <c r="E11" s="102">
        <v>32623</v>
      </c>
      <c r="F11" s="102">
        <v>2707</v>
      </c>
      <c r="G11" s="102">
        <v>1678</v>
      </c>
      <c r="H11" s="102">
        <v>181</v>
      </c>
      <c r="I11" s="102">
        <v>108</v>
      </c>
      <c r="J11" s="107">
        <v>0</v>
      </c>
      <c r="K11" s="499" t="s">
        <v>307</v>
      </c>
      <c r="L11" s="1061"/>
    </row>
    <row r="12" spans="1:12" ht="18" customHeight="1">
      <c r="A12" s="1071"/>
      <c r="B12" s="488" t="s">
        <v>264</v>
      </c>
      <c r="C12" s="102">
        <v>14</v>
      </c>
      <c r="D12" s="102">
        <v>569</v>
      </c>
      <c r="E12" s="102">
        <v>2356</v>
      </c>
      <c r="F12" s="102">
        <v>233</v>
      </c>
      <c r="G12" s="102">
        <v>138</v>
      </c>
      <c r="H12" s="102">
        <v>12</v>
      </c>
      <c r="I12" s="102">
        <v>9</v>
      </c>
      <c r="J12" s="107">
        <v>0</v>
      </c>
      <c r="K12" s="499" t="s">
        <v>308</v>
      </c>
      <c r="L12" s="1061"/>
    </row>
    <row r="13" spans="1:12" ht="18" customHeight="1">
      <c r="A13" s="1071"/>
      <c r="B13" s="488" t="s">
        <v>265</v>
      </c>
      <c r="C13" s="102">
        <v>80</v>
      </c>
      <c r="D13" s="102">
        <v>2133</v>
      </c>
      <c r="E13" s="102">
        <v>9426</v>
      </c>
      <c r="F13" s="102">
        <v>978</v>
      </c>
      <c r="G13" s="102">
        <v>611</v>
      </c>
      <c r="H13" s="102">
        <v>80</v>
      </c>
      <c r="I13" s="102">
        <v>76</v>
      </c>
      <c r="J13" s="107">
        <v>0</v>
      </c>
      <c r="K13" s="499" t="s">
        <v>309</v>
      </c>
      <c r="L13" s="1061"/>
    </row>
    <row r="14" spans="1:12" ht="18" customHeight="1">
      <c r="A14" s="1071"/>
      <c r="B14" s="488" t="s">
        <v>266</v>
      </c>
      <c r="C14" s="102">
        <v>77</v>
      </c>
      <c r="D14" s="102">
        <v>3525</v>
      </c>
      <c r="E14" s="102">
        <v>14242</v>
      </c>
      <c r="F14" s="102">
        <v>1258</v>
      </c>
      <c r="G14" s="102">
        <v>740</v>
      </c>
      <c r="H14" s="102">
        <v>76</v>
      </c>
      <c r="I14" s="102">
        <v>58</v>
      </c>
      <c r="J14" s="107">
        <v>0</v>
      </c>
      <c r="K14" s="499" t="s">
        <v>310</v>
      </c>
      <c r="L14" s="1061"/>
    </row>
    <row r="15" spans="1:12" ht="18" customHeight="1">
      <c r="A15" s="1071"/>
      <c r="B15" s="488" t="s">
        <v>267</v>
      </c>
      <c r="C15" s="102">
        <v>40</v>
      </c>
      <c r="D15" s="102">
        <v>2096</v>
      </c>
      <c r="E15" s="102">
        <v>9238</v>
      </c>
      <c r="F15" s="102">
        <v>727</v>
      </c>
      <c r="G15" s="102">
        <v>433</v>
      </c>
      <c r="H15" s="102">
        <v>40</v>
      </c>
      <c r="I15" s="102">
        <v>36</v>
      </c>
      <c r="J15" s="107">
        <v>0</v>
      </c>
      <c r="K15" s="499" t="s">
        <v>311</v>
      </c>
      <c r="L15" s="1061"/>
    </row>
    <row r="16" spans="1:12" ht="18" customHeight="1">
      <c r="A16" s="1047" t="s">
        <v>63</v>
      </c>
      <c r="B16" s="1047"/>
      <c r="C16" s="102">
        <v>31</v>
      </c>
      <c r="D16" s="102">
        <v>1218</v>
      </c>
      <c r="E16" s="102">
        <v>4910</v>
      </c>
      <c r="F16" s="102">
        <v>417</v>
      </c>
      <c r="G16" s="102">
        <v>241</v>
      </c>
      <c r="H16" s="102">
        <v>29</v>
      </c>
      <c r="I16" s="102">
        <v>2</v>
      </c>
      <c r="J16" s="107">
        <v>0</v>
      </c>
      <c r="K16" s="1056" t="s">
        <v>297</v>
      </c>
      <c r="L16" s="1056"/>
    </row>
    <row r="17" spans="1:12" ht="18" customHeight="1">
      <c r="A17" s="1047" t="s">
        <v>64</v>
      </c>
      <c r="B17" s="1047"/>
      <c r="C17" s="102">
        <v>52</v>
      </c>
      <c r="D17" s="102">
        <v>2673</v>
      </c>
      <c r="E17" s="102">
        <v>11790</v>
      </c>
      <c r="F17" s="102">
        <v>980</v>
      </c>
      <c r="G17" s="102">
        <v>548</v>
      </c>
      <c r="H17" s="102">
        <v>48</v>
      </c>
      <c r="I17" s="102">
        <v>39</v>
      </c>
      <c r="J17" s="107">
        <v>0</v>
      </c>
      <c r="K17" s="1056" t="s">
        <v>186</v>
      </c>
      <c r="L17" s="1056"/>
    </row>
    <row r="18" spans="1:12" ht="18" customHeight="1">
      <c r="A18" s="1047" t="s">
        <v>65</v>
      </c>
      <c r="B18" s="1047"/>
      <c r="C18" s="102">
        <v>54</v>
      </c>
      <c r="D18" s="102">
        <v>3595</v>
      </c>
      <c r="E18" s="102">
        <v>15480</v>
      </c>
      <c r="F18" s="102">
        <v>1178</v>
      </c>
      <c r="G18" s="102">
        <v>672</v>
      </c>
      <c r="H18" s="102">
        <v>51</v>
      </c>
      <c r="I18" s="102">
        <v>48</v>
      </c>
      <c r="J18" s="107">
        <v>0</v>
      </c>
      <c r="K18" s="1056" t="s">
        <v>187</v>
      </c>
      <c r="L18" s="1056"/>
    </row>
    <row r="19" spans="1:12" ht="18" customHeight="1">
      <c r="A19" s="1047" t="s">
        <v>66</v>
      </c>
      <c r="B19" s="1047"/>
      <c r="C19" s="102">
        <v>120</v>
      </c>
      <c r="D19" s="102">
        <v>6713</v>
      </c>
      <c r="E19" s="102">
        <v>28716</v>
      </c>
      <c r="F19" s="102">
        <v>2103</v>
      </c>
      <c r="G19" s="102">
        <v>1346</v>
      </c>
      <c r="H19" s="102">
        <v>100</v>
      </c>
      <c r="I19" s="102">
        <v>91</v>
      </c>
      <c r="J19" s="107">
        <v>0</v>
      </c>
      <c r="K19" s="1056" t="s">
        <v>303</v>
      </c>
      <c r="L19" s="1056"/>
    </row>
    <row r="20" spans="1:12" ht="18" customHeight="1">
      <c r="A20" s="83" t="s">
        <v>134</v>
      </c>
      <c r="B20" s="83"/>
      <c r="C20" s="102">
        <v>56</v>
      </c>
      <c r="D20" s="102">
        <v>1693</v>
      </c>
      <c r="E20" s="102">
        <v>7164</v>
      </c>
      <c r="F20" s="102">
        <v>714</v>
      </c>
      <c r="G20" s="102">
        <v>431</v>
      </c>
      <c r="H20" s="102">
        <v>52</v>
      </c>
      <c r="I20" s="102">
        <v>41</v>
      </c>
      <c r="J20" s="107">
        <v>0</v>
      </c>
      <c r="K20" s="1056" t="s">
        <v>304</v>
      </c>
      <c r="L20" s="1056"/>
    </row>
    <row r="21" spans="1:12" ht="18" customHeight="1">
      <c r="A21" s="1047" t="s">
        <v>68</v>
      </c>
      <c r="B21" s="1047"/>
      <c r="C21" s="102">
        <v>21</v>
      </c>
      <c r="D21" s="102">
        <v>1282</v>
      </c>
      <c r="E21" s="102">
        <v>8508</v>
      </c>
      <c r="F21" s="102">
        <v>354</v>
      </c>
      <c r="G21" s="102">
        <v>259</v>
      </c>
      <c r="H21" s="102">
        <v>20</v>
      </c>
      <c r="I21" s="102">
        <v>20</v>
      </c>
      <c r="J21" s="107">
        <v>0</v>
      </c>
      <c r="K21" s="1056" t="s">
        <v>305</v>
      </c>
      <c r="L21" s="1056"/>
    </row>
    <row r="22" spans="1:12" ht="18" customHeight="1">
      <c r="A22" s="1047" t="s">
        <v>69</v>
      </c>
      <c r="B22" s="1047"/>
      <c r="C22" s="102">
        <v>26</v>
      </c>
      <c r="D22" s="102">
        <v>1143</v>
      </c>
      <c r="E22" s="102">
        <v>4441</v>
      </c>
      <c r="F22" s="102">
        <v>416</v>
      </c>
      <c r="G22" s="102">
        <v>222</v>
      </c>
      <c r="H22" s="102">
        <v>24</v>
      </c>
      <c r="I22" s="102">
        <v>24</v>
      </c>
      <c r="J22" s="107">
        <v>0</v>
      </c>
      <c r="K22" s="1056" t="s">
        <v>191</v>
      </c>
      <c r="L22" s="1056"/>
    </row>
    <row r="23" spans="1:12" ht="18" customHeight="1">
      <c r="A23" s="83" t="s">
        <v>323</v>
      </c>
      <c r="B23" s="83"/>
      <c r="C23" s="102">
        <v>105</v>
      </c>
      <c r="D23" s="102">
        <v>3881</v>
      </c>
      <c r="E23" s="102">
        <v>16073</v>
      </c>
      <c r="F23" s="102">
        <v>1276</v>
      </c>
      <c r="G23" s="102">
        <v>854</v>
      </c>
      <c r="H23" s="102">
        <v>89</v>
      </c>
      <c r="I23" s="102">
        <v>74</v>
      </c>
      <c r="J23" s="107">
        <v>0</v>
      </c>
      <c r="K23" s="1056" t="s">
        <v>192</v>
      </c>
      <c r="L23" s="1056"/>
    </row>
    <row r="24" spans="1:12" ht="18" customHeight="1">
      <c r="A24" s="1047" t="s">
        <v>71</v>
      </c>
      <c r="B24" s="1047"/>
      <c r="C24" s="102">
        <v>11</v>
      </c>
      <c r="D24" s="102">
        <v>551</v>
      </c>
      <c r="E24" s="102">
        <v>1796</v>
      </c>
      <c r="F24" s="102">
        <v>173</v>
      </c>
      <c r="G24" s="102">
        <v>111</v>
      </c>
      <c r="H24" s="102">
        <v>10</v>
      </c>
      <c r="I24" s="102">
        <v>2</v>
      </c>
      <c r="J24" s="107">
        <v>0</v>
      </c>
      <c r="K24" s="1056" t="s">
        <v>193</v>
      </c>
      <c r="L24" s="1056"/>
    </row>
    <row r="25" spans="1:12" ht="18" customHeight="1" thickBot="1">
      <c r="A25" s="86" t="s">
        <v>72</v>
      </c>
      <c r="B25" s="86"/>
      <c r="C25" s="117">
        <v>260</v>
      </c>
      <c r="D25" s="117">
        <v>11976</v>
      </c>
      <c r="E25" s="117">
        <v>55508</v>
      </c>
      <c r="F25" s="117">
        <v>2094</v>
      </c>
      <c r="G25" s="117">
        <v>2460</v>
      </c>
      <c r="H25" s="117">
        <v>257</v>
      </c>
      <c r="I25" s="117">
        <v>260</v>
      </c>
      <c r="J25" s="116">
        <v>0</v>
      </c>
      <c r="K25" s="1062" t="s">
        <v>298</v>
      </c>
      <c r="L25" s="1062"/>
    </row>
    <row r="26" spans="1:12" ht="18" customHeight="1" thickBot="1">
      <c r="A26" s="1076" t="s">
        <v>32</v>
      </c>
      <c r="B26" s="1076"/>
      <c r="C26" s="493">
        <v>1366</v>
      </c>
      <c r="D26" s="493">
        <v>59992</v>
      </c>
      <c r="E26" s="493">
        <v>262371</v>
      </c>
      <c r="F26" s="493">
        <v>19045</v>
      </c>
      <c r="G26" s="493">
        <v>12882</v>
      </c>
      <c r="H26" s="493">
        <v>1305</v>
      </c>
      <c r="I26" s="493">
        <v>1030</v>
      </c>
      <c r="J26" s="493">
        <v>0</v>
      </c>
      <c r="K26" s="1064" t="s">
        <v>324</v>
      </c>
      <c r="L26" s="1064"/>
    </row>
    <row r="27" spans="1:12" ht="13.5" thickTop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11.2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idden="1"/>
    <row r="30" spans="1:12" hidden="1"/>
    <row r="31" spans="1:12" hidden="1"/>
    <row r="32" spans="1:12" hidden="1"/>
    <row r="33" ht="0.75" customHeight="1"/>
  </sheetData>
  <mergeCells count="34">
    <mergeCell ref="K23:L23"/>
    <mergeCell ref="K24:L24"/>
    <mergeCell ref="K25:L25"/>
    <mergeCell ref="A26:B26"/>
    <mergeCell ref="K26:L26"/>
    <mergeCell ref="A6:B6"/>
    <mergeCell ref="K6:L6"/>
    <mergeCell ref="K22:L22"/>
    <mergeCell ref="K7:L7"/>
    <mergeCell ref="K8:L8"/>
    <mergeCell ref="K9:L9"/>
    <mergeCell ref="A10:A15"/>
    <mergeCell ref="L10:L15"/>
    <mergeCell ref="K16:L16"/>
    <mergeCell ref="K17:L17"/>
    <mergeCell ref="K18:L18"/>
    <mergeCell ref="K19:L19"/>
    <mergeCell ref="K20:L20"/>
    <mergeCell ref="K21:L21"/>
    <mergeCell ref="A8:B8"/>
    <mergeCell ref="A9:B9"/>
    <mergeCell ref="A3:D3"/>
    <mergeCell ref="K3:L3"/>
    <mergeCell ref="A4:B5"/>
    <mergeCell ref="K4:L5"/>
    <mergeCell ref="A1:L1"/>
    <mergeCell ref="A2:L2"/>
    <mergeCell ref="A22:B22"/>
    <mergeCell ref="A24:B24"/>
    <mergeCell ref="A16:B16"/>
    <mergeCell ref="A17:B17"/>
    <mergeCell ref="A18:B18"/>
    <mergeCell ref="A19:B19"/>
    <mergeCell ref="A21:B21"/>
  </mergeCells>
  <printOptions horizontalCentered="1"/>
  <pageMargins left="1" right="1" top="1" bottom="1" header="1" footer="0.75"/>
  <pageSetup paperSize="9" scale="80" firstPageNumber="118" orientation="landscape" useFirstPageNumber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FF00"/>
  </sheetPr>
  <dimension ref="A1:AB116"/>
  <sheetViews>
    <sheetView rightToLeft="1" view="pageBreakPreview" topLeftCell="A4" zoomScale="80" zoomScaleNormal="75" zoomScaleSheetLayoutView="80" workbookViewId="0">
      <selection activeCell="P26" sqref="P26"/>
    </sheetView>
  </sheetViews>
  <sheetFormatPr defaultRowHeight="12.75"/>
  <cols>
    <col min="1" max="1" width="9.140625" style="91" customWidth="1"/>
    <col min="2" max="2" width="9.7109375" style="91" customWidth="1"/>
    <col min="3" max="3" width="9" style="91" customWidth="1"/>
    <col min="4" max="4" width="9.85546875" style="91" customWidth="1"/>
    <col min="5" max="5" width="9.5703125" style="91" customWidth="1"/>
    <col min="6" max="6" width="9.85546875" style="91" customWidth="1"/>
    <col min="7" max="7" width="9.5703125" style="91" customWidth="1"/>
    <col min="8" max="8" width="9.28515625" style="91" customWidth="1"/>
    <col min="9" max="9" width="9.140625" style="91" customWidth="1"/>
    <col min="10" max="10" width="9.42578125" style="91" customWidth="1"/>
    <col min="11" max="11" width="9.28515625" style="91" customWidth="1"/>
    <col min="12" max="12" width="9.140625" style="91" customWidth="1"/>
    <col min="13" max="13" width="8.85546875" style="91" customWidth="1"/>
    <col min="14" max="14" width="10.85546875" style="91" customWidth="1"/>
    <col min="15" max="15" width="11.5703125" style="91" customWidth="1"/>
    <col min="16" max="16" width="11" style="91" customWidth="1"/>
    <col min="17" max="17" width="9.85546875" style="91" customWidth="1"/>
    <col min="18" max="18" width="9.28515625" style="91" bestFit="1" customWidth="1"/>
    <col min="19" max="16384" width="9.140625" style="91"/>
  </cols>
  <sheetData>
    <row r="1" spans="1:28" ht="30" customHeight="1">
      <c r="A1" s="1138" t="s">
        <v>793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27.75" customHeight="1">
      <c r="A2" s="1139" t="s">
        <v>794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s="146" customFormat="1" ht="30.75" customHeight="1" thickBot="1">
      <c r="A3" s="129" t="s">
        <v>1116</v>
      </c>
      <c r="B3" s="18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116" t="s">
        <v>1117</v>
      </c>
      <c r="Q3" s="111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</row>
    <row r="4" spans="1:28" ht="21" customHeight="1" thickTop="1">
      <c r="A4" s="1072" t="s">
        <v>25</v>
      </c>
      <c r="B4" s="1072" t="s">
        <v>26</v>
      </c>
      <c r="C4" s="1072"/>
      <c r="D4" s="1072" t="s">
        <v>27</v>
      </c>
      <c r="E4" s="1072"/>
      <c r="F4" s="1072" t="s">
        <v>28</v>
      </c>
      <c r="G4" s="1072"/>
      <c r="H4" s="1072" t="s">
        <v>29</v>
      </c>
      <c r="I4" s="1072"/>
      <c r="J4" s="1072" t="s">
        <v>30</v>
      </c>
      <c r="K4" s="1072"/>
      <c r="L4" s="1072" t="s">
        <v>31</v>
      </c>
      <c r="M4" s="1072"/>
      <c r="N4" s="1072" t="s">
        <v>32</v>
      </c>
      <c r="O4" s="1072"/>
      <c r="P4" s="1072"/>
      <c r="Q4" s="1074" t="s">
        <v>221</v>
      </c>
    </row>
    <row r="5" spans="1:28" ht="21" customHeight="1">
      <c r="A5" s="1092"/>
      <c r="B5" s="1096" t="s">
        <v>252</v>
      </c>
      <c r="C5" s="1096"/>
      <c r="D5" s="1096" t="s">
        <v>246</v>
      </c>
      <c r="E5" s="1096"/>
      <c r="F5" s="1096" t="s">
        <v>253</v>
      </c>
      <c r="G5" s="1096"/>
      <c r="H5" s="1096" t="s">
        <v>248</v>
      </c>
      <c r="I5" s="1096"/>
      <c r="J5" s="1096" t="s">
        <v>254</v>
      </c>
      <c r="K5" s="1096"/>
      <c r="L5" s="1096" t="s">
        <v>251</v>
      </c>
      <c r="M5" s="1096"/>
      <c r="N5" s="552"/>
      <c r="O5" s="552" t="s">
        <v>175</v>
      </c>
      <c r="P5" s="192"/>
      <c r="Q5" s="1096"/>
    </row>
    <row r="6" spans="1:28" ht="21" customHeight="1">
      <c r="A6" s="1092"/>
      <c r="B6" s="938" t="s">
        <v>33</v>
      </c>
      <c r="C6" s="938" t="s">
        <v>34</v>
      </c>
      <c r="D6" s="938" t="s">
        <v>33</v>
      </c>
      <c r="E6" s="938" t="s">
        <v>34</v>
      </c>
      <c r="F6" s="938" t="s">
        <v>33</v>
      </c>
      <c r="G6" s="938" t="s">
        <v>34</v>
      </c>
      <c r="H6" s="938" t="s">
        <v>33</v>
      </c>
      <c r="I6" s="938" t="s">
        <v>34</v>
      </c>
      <c r="J6" s="938" t="s">
        <v>33</v>
      </c>
      <c r="K6" s="938" t="s">
        <v>34</v>
      </c>
      <c r="L6" s="938" t="s">
        <v>33</v>
      </c>
      <c r="M6" s="938" t="s">
        <v>34</v>
      </c>
      <c r="N6" s="938" t="s">
        <v>33</v>
      </c>
      <c r="O6" s="938" t="s">
        <v>34</v>
      </c>
      <c r="P6" s="938" t="s">
        <v>35</v>
      </c>
      <c r="Q6" s="1096"/>
    </row>
    <row r="7" spans="1:28" ht="21" customHeight="1" thickBot="1">
      <c r="A7" s="1092"/>
      <c r="B7" s="940" t="s">
        <v>180</v>
      </c>
      <c r="C7" s="939" t="s">
        <v>179</v>
      </c>
      <c r="D7" s="940" t="s">
        <v>180</v>
      </c>
      <c r="E7" s="939" t="s">
        <v>179</v>
      </c>
      <c r="F7" s="940" t="s">
        <v>180</v>
      </c>
      <c r="G7" s="939" t="s">
        <v>179</v>
      </c>
      <c r="H7" s="940" t="s">
        <v>180</v>
      </c>
      <c r="I7" s="939" t="s">
        <v>179</v>
      </c>
      <c r="J7" s="940" t="s">
        <v>180</v>
      </c>
      <c r="K7" s="939" t="s">
        <v>179</v>
      </c>
      <c r="L7" s="940" t="s">
        <v>180</v>
      </c>
      <c r="M7" s="939" t="s">
        <v>179</v>
      </c>
      <c r="N7" s="940" t="s">
        <v>180</v>
      </c>
      <c r="O7" s="939" t="s">
        <v>179</v>
      </c>
      <c r="P7" s="945" t="s">
        <v>175</v>
      </c>
      <c r="Q7" s="1096"/>
    </row>
    <row r="8" spans="1:28" ht="24.75" customHeight="1">
      <c r="A8" s="288" t="s">
        <v>122</v>
      </c>
      <c r="B8" s="551">
        <v>41414</v>
      </c>
      <c r="C8" s="551">
        <v>39823</v>
      </c>
      <c r="D8" s="551">
        <v>0</v>
      </c>
      <c r="E8" s="551">
        <v>0</v>
      </c>
      <c r="F8" s="551">
        <v>0</v>
      </c>
      <c r="G8" s="551">
        <v>0</v>
      </c>
      <c r="H8" s="551">
        <v>0</v>
      </c>
      <c r="I8" s="551">
        <v>0</v>
      </c>
      <c r="J8" s="551">
        <v>0</v>
      </c>
      <c r="K8" s="551">
        <v>0</v>
      </c>
      <c r="L8" s="551">
        <v>0</v>
      </c>
      <c r="M8" s="551">
        <v>0</v>
      </c>
      <c r="N8" s="551">
        <f>SUM(B8,D8,F8,H8,J8,L8)</f>
        <v>41414</v>
      </c>
      <c r="O8" s="551">
        <f>SUM(C8,E8,G8,I8,K8,M8)</f>
        <v>39823</v>
      </c>
      <c r="P8" s="551">
        <f>SUM(N8:O8)</f>
        <v>81237</v>
      </c>
      <c r="Q8" s="732" t="s">
        <v>222</v>
      </c>
    </row>
    <row r="9" spans="1:28" ht="24.75" customHeight="1">
      <c r="A9" s="78" t="s">
        <v>123</v>
      </c>
      <c r="B9" s="554">
        <v>426893</v>
      </c>
      <c r="C9" s="554">
        <v>413212</v>
      </c>
      <c r="D9" s="554">
        <v>0</v>
      </c>
      <c r="E9" s="554">
        <v>0</v>
      </c>
      <c r="F9" s="554">
        <v>0</v>
      </c>
      <c r="G9" s="554">
        <v>0</v>
      </c>
      <c r="H9" s="554">
        <v>0</v>
      </c>
      <c r="I9" s="554">
        <v>0</v>
      </c>
      <c r="J9" s="554">
        <v>0</v>
      </c>
      <c r="K9" s="554">
        <v>0</v>
      </c>
      <c r="L9" s="554">
        <v>0</v>
      </c>
      <c r="M9" s="554">
        <v>0</v>
      </c>
      <c r="N9" s="554">
        <f t="shared" ref="N9:N18" si="0">SUM(B9,D9,F9,H9,J9,L9)</f>
        <v>426893</v>
      </c>
      <c r="O9" s="554">
        <f t="shared" ref="O9:O18" si="1">SUM(C9,E9,G9,I9,K9,M9)</f>
        <v>413212</v>
      </c>
      <c r="P9" s="554">
        <f t="shared" ref="P9:P18" si="2">SUM(N9:O9)</f>
        <v>840105</v>
      </c>
      <c r="Q9" s="591" t="s">
        <v>377</v>
      </c>
    </row>
    <row r="10" spans="1:28" ht="24.75" customHeight="1">
      <c r="A10" s="78" t="s">
        <v>124</v>
      </c>
      <c r="B10" s="554">
        <v>109411</v>
      </c>
      <c r="C10" s="554">
        <v>98811</v>
      </c>
      <c r="D10" s="554">
        <v>353996</v>
      </c>
      <c r="E10" s="554">
        <v>320855</v>
      </c>
      <c r="F10" s="554">
        <v>0</v>
      </c>
      <c r="G10" s="554">
        <v>0</v>
      </c>
      <c r="H10" s="554">
        <v>0</v>
      </c>
      <c r="I10" s="554">
        <v>0</v>
      </c>
      <c r="J10" s="554">
        <v>0</v>
      </c>
      <c r="K10" s="554">
        <v>0</v>
      </c>
      <c r="L10" s="554">
        <v>0</v>
      </c>
      <c r="M10" s="554">
        <v>0</v>
      </c>
      <c r="N10" s="554">
        <f t="shared" si="0"/>
        <v>463407</v>
      </c>
      <c r="O10" s="554">
        <f t="shared" si="1"/>
        <v>419666</v>
      </c>
      <c r="P10" s="554">
        <f t="shared" si="2"/>
        <v>883073</v>
      </c>
      <c r="Q10" s="591" t="s">
        <v>378</v>
      </c>
    </row>
    <row r="11" spans="1:28" ht="24.75" customHeight="1">
      <c r="A11" s="78" t="s">
        <v>125</v>
      </c>
      <c r="B11" s="554">
        <v>34589</v>
      </c>
      <c r="C11" s="554">
        <v>31686</v>
      </c>
      <c r="D11" s="554">
        <v>147924</v>
      </c>
      <c r="E11" s="554">
        <v>161677</v>
      </c>
      <c r="F11" s="554">
        <v>315447</v>
      </c>
      <c r="G11" s="554">
        <v>297879</v>
      </c>
      <c r="H11" s="554">
        <v>0</v>
      </c>
      <c r="I11" s="554">
        <v>0</v>
      </c>
      <c r="J11" s="554">
        <v>0</v>
      </c>
      <c r="K11" s="554">
        <v>0</v>
      </c>
      <c r="L11" s="554">
        <v>0</v>
      </c>
      <c r="M11" s="554">
        <v>0</v>
      </c>
      <c r="N11" s="554">
        <f t="shared" si="0"/>
        <v>497960</v>
      </c>
      <c r="O11" s="554">
        <f t="shared" si="1"/>
        <v>491242</v>
      </c>
      <c r="P11" s="554">
        <f t="shared" si="2"/>
        <v>989202</v>
      </c>
      <c r="Q11" s="591" t="s">
        <v>223</v>
      </c>
    </row>
    <row r="12" spans="1:28" ht="24.75" customHeight="1">
      <c r="A12" s="78" t="s">
        <v>126</v>
      </c>
      <c r="B12" s="554">
        <v>13539</v>
      </c>
      <c r="C12" s="554">
        <v>11789</v>
      </c>
      <c r="D12" s="554">
        <v>52007</v>
      </c>
      <c r="E12" s="554">
        <v>46370</v>
      </c>
      <c r="F12" s="554">
        <v>136232</v>
      </c>
      <c r="G12" s="554">
        <v>133457</v>
      </c>
      <c r="H12" s="554">
        <v>288777</v>
      </c>
      <c r="I12" s="554">
        <v>259529</v>
      </c>
      <c r="J12" s="554">
        <v>0</v>
      </c>
      <c r="K12" s="554">
        <v>0</v>
      </c>
      <c r="L12" s="554">
        <v>0</v>
      </c>
      <c r="M12" s="554">
        <v>0</v>
      </c>
      <c r="N12" s="554">
        <f t="shared" si="0"/>
        <v>490555</v>
      </c>
      <c r="O12" s="554">
        <f t="shared" si="1"/>
        <v>451145</v>
      </c>
      <c r="P12" s="554">
        <f t="shared" si="2"/>
        <v>941700</v>
      </c>
      <c r="Q12" s="591" t="s">
        <v>224</v>
      </c>
    </row>
    <row r="13" spans="1:28" ht="24.75" customHeight="1">
      <c r="A13" s="78" t="s">
        <v>127</v>
      </c>
      <c r="B13" s="554">
        <v>4236</v>
      </c>
      <c r="C13" s="554">
        <v>4120</v>
      </c>
      <c r="D13" s="554">
        <v>24718</v>
      </c>
      <c r="E13" s="554">
        <v>17347</v>
      </c>
      <c r="F13" s="554">
        <v>59696</v>
      </c>
      <c r="G13" s="554">
        <v>51702</v>
      </c>
      <c r="H13" s="554">
        <v>131446</v>
      </c>
      <c r="I13" s="554">
        <v>126771</v>
      </c>
      <c r="J13" s="554">
        <v>279371</v>
      </c>
      <c r="K13" s="554">
        <v>243680</v>
      </c>
      <c r="L13" s="554">
        <v>0</v>
      </c>
      <c r="M13" s="554">
        <v>0</v>
      </c>
      <c r="N13" s="554">
        <f t="shared" si="0"/>
        <v>499467</v>
      </c>
      <c r="O13" s="554">
        <f t="shared" si="1"/>
        <v>443620</v>
      </c>
      <c r="P13" s="554">
        <f t="shared" si="2"/>
        <v>943087</v>
      </c>
      <c r="Q13" s="591" t="s">
        <v>225</v>
      </c>
    </row>
    <row r="14" spans="1:28" ht="24.75" customHeight="1">
      <c r="A14" s="78" t="s">
        <v>36</v>
      </c>
      <c r="B14" s="554">
        <v>0</v>
      </c>
      <c r="C14" s="554">
        <v>0</v>
      </c>
      <c r="D14" s="554">
        <v>9589</v>
      </c>
      <c r="E14" s="554">
        <v>6644</v>
      </c>
      <c r="F14" s="554">
        <v>24344</v>
      </c>
      <c r="G14" s="554">
        <v>19365</v>
      </c>
      <c r="H14" s="554">
        <v>54024</v>
      </c>
      <c r="I14" s="554">
        <v>48030</v>
      </c>
      <c r="J14" s="554">
        <v>142111</v>
      </c>
      <c r="K14" s="554">
        <v>132348</v>
      </c>
      <c r="L14" s="554">
        <v>210547</v>
      </c>
      <c r="M14" s="554">
        <v>187366</v>
      </c>
      <c r="N14" s="554">
        <f t="shared" si="0"/>
        <v>440615</v>
      </c>
      <c r="O14" s="554">
        <f t="shared" si="1"/>
        <v>393753</v>
      </c>
      <c r="P14" s="554">
        <f t="shared" si="2"/>
        <v>834368</v>
      </c>
      <c r="Q14" s="591" t="s">
        <v>379</v>
      </c>
    </row>
    <row r="15" spans="1:28" ht="24.75" customHeight="1">
      <c r="A15" s="78" t="s">
        <v>37</v>
      </c>
      <c r="B15" s="554">
        <v>0</v>
      </c>
      <c r="C15" s="554">
        <v>0</v>
      </c>
      <c r="D15" s="554">
        <v>0</v>
      </c>
      <c r="E15" s="554">
        <v>0</v>
      </c>
      <c r="F15" s="554">
        <v>19349</v>
      </c>
      <c r="G15" s="554">
        <v>14844</v>
      </c>
      <c r="H15" s="554">
        <v>29041</v>
      </c>
      <c r="I15" s="554">
        <v>24875</v>
      </c>
      <c r="J15" s="554">
        <v>70625</v>
      </c>
      <c r="K15" s="554">
        <v>57178</v>
      </c>
      <c r="L15" s="554">
        <v>100180</v>
      </c>
      <c r="M15" s="554">
        <v>93201</v>
      </c>
      <c r="N15" s="554">
        <f t="shared" si="0"/>
        <v>219195</v>
      </c>
      <c r="O15" s="554">
        <f t="shared" si="1"/>
        <v>190098</v>
      </c>
      <c r="P15" s="554">
        <f t="shared" si="2"/>
        <v>409293</v>
      </c>
      <c r="Q15" s="591" t="s">
        <v>380</v>
      </c>
    </row>
    <row r="16" spans="1:28" ht="24.75" customHeight="1">
      <c r="A16" s="78" t="s">
        <v>38</v>
      </c>
      <c r="B16" s="554">
        <v>0</v>
      </c>
      <c r="C16" s="554">
        <v>0</v>
      </c>
      <c r="D16" s="554">
        <v>0</v>
      </c>
      <c r="E16" s="554">
        <v>0</v>
      </c>
      <c r="F16" s="554">
        <v>0</v>
      </c>
      <c r="G16" s="554">
        <v>0</v>
      </c>
      <c r="H16" s="554">
        <v>18204</v>
      </c>
      <c r="I16" s="554">
        <v>11585</v>
      </c>
      <c r="J16" s="554">
        <v>40014</v>
      </c>
      <c r="K16" s="554">
        <v>29339</v>
      </c>
      <c r="L16" s="554">
        <v>53988</v>
      </c>
      <c r="M16" s="554">
        <v>40391</v>
      </c>
      <c r="N16" s="554">
        <f t="shared" si="0"/>
        <v>112206</v>
      </c>
      <c r="O16" s="554">
        <f t="shared" si="1"/>
        <v>81315</v>
      </c>
      <c r="P16" s="554">
        <f t="shared" si="2"/>
        <v>193521</v>
      </c>
      <c r="Q16" s="591" t="s">
        <v>381</v>
      </c>
    </row>
    <row r="17" spans="1:19" ht="24.75" customHeight="1">
      <c r="A17" s="78" t="s">
        <v>39</v>
      </c>
      <c r="B17" s="554">
        <v>0</v>
      </c>
      <c r="C17" s="554">
        <v>0</v>
      </c>
      <c r="D17" s="554">
        <v>0</v>
      </c>
      <c r="E17" s="554">
        <v>0</v>
      </c>
      <c r="F17" s="554">
        <v>0</v>
      </c>
      <c r="G17" s="554">
        <v>0</v>
      </c>
      <c r="H17" s="554">
        <v>0</v>
      </c>
      <c r="I17" s="554">
        <v>0</v>
      </c>
      <c r="J17" s="554">
        <v>24783</v>
      </c>
      <c r="K17" s="554">
        <v>12958</v>
      </c>
      <c r="L17" s="554">
        <v>33201</v>
      </c>
      <c r="M17" s="554">
        <v>19930</v>
      </c>
      <c r="N17" s="554">
        <f t="shared" si="0"/>
        <v>57984</v>
      </c>
      <c r="O17" s="554">
        <f t="shared" si="1"/>
        <v>32888</v>
      </c>
      <c r="P17" s="554">
        <f t="shared" si="2"/>
        <v>90872</v>
      </c>
      <c r="Q17" s="591" t="s">
        <v>382</v>
      </c>
    </row>
    <row r="18" spans="1:19" ht="37.5" customHeight="1" thickBot="1">
      <c r="A18" s="734" t="s">
        <v>383</v>
      </c>
      <c r="B18" s="572">
        <v>0</v>
      </c>
      <c r="C18" s="572">
        <v>0</v>
      </c>
      <c r="D18" s="572">
        <v>0</v>
      </c>
      <c r="E18" s="572">
        <v>0</v>
      </c>
      <c r="F18" s="572">
        <v>0</v>
      </c>
      <c r="G18" s="572">
        <v>0</v>
      </c>
      <c r="H18" s="572">
        <v>0</v>
      </c>
      <c r="I18" s="572">
        <v>0</v>
      </c>
      <c r="J18" s="572">
        <v>0</v>
      </c>
      <c r="K18" s="572">
        <v>0</v>
      </c>
      <c r="L18" s="572">
        <v>14108</v>
      </c>
      <c r="M18" s="572">
        <v>10543</v>
      </c>
      <c r="N18" s="577">
        <f t="shared" si="0"/>
        <v>14108</v>
      </c>
      <c r="O18" s="577">
        <f t="shared" si="1"/>
        <v>10543</v>
      </c>
      <c r="P18" s="577">
        <f t="shared" si="2"/>
        <v>24651</v>
      </c>
      <c r="Q18" s="733" t="s">
        <v>209</v>
      </c>
      <c r="R18" s="186"/>
      <c r="S18" s="186"/>
    </row>
    <row r="19" spans="1:19" ht="24.75" customHeight="1" thickBot="1">
      <c r="A19" s="573" t="s">
        <v>32</v>
      </c>
      <c r="B19" s="582">
        <f>SUM(B8:B18)</f>
        <v>630082</v>
      </c>
      <c r="C19" s="582">
        <f t="shared" ref="C19:P19" si="3">SUM(C8:C18)</f>
        <v>599441</v>
      </c>
      <c r="D19" s="582">
        <f t="shared" si="3"/>
        <v>588234</v>
      </c>
      <c r="E19" s="582">
        <f t="shared" si="3"/>
        <v>552893</v>
      </c>
      <c r="F19" s="582">
        <f t="shared" si="3"/>
        <v>555068</v>
      </c>
      <c r="G19" s="582">
        <f t="shared" si="3"/>
        <v>517247</v>
      </c>
      <c r="H19" s="582">
        <f t="shared" si="3"/>
        <v>521492</v>
      </c>
      <c r="I19" s="582">
        <f t="shared" si="3"/>
        <v>470790</v>
      </c>
      <c r="J19" s="582">
        <f t="shared" si="3"/>
        <v>556904</v>
      </c>
      <c r="K19" s="582">
        <f t="shared" si="3"/>
        <v>475503</v>
      </c>
      <c r="L19" s="582">
        <f t="shared" si="3"/>
        <v>412024</v>
      </c>
      <c r="M19" s="582">
        <f t="shared" si="3"/>
        <v>351431</v>
      </c>
      <c r="N19" s="582">
        <f t="shared" si="3"/>
        <v>3263804</v>
      </c>
      <c r="O19" s="582">
        <f t="shared" si="3"/>
        <v>2967305</v>
      </c>
      <c r="P19" s="582">
        <f t="shared" si="3"/>
        <v>6231109</v>
      </c>
      <c r="Q19" s="585" t="s">
        <v>175</v>
      </c>
    </row>
    <row r="20" spans="1:19" ht="13.5" thickTop="1"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</row>
    <row r="21" spans="1:19"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  <c r="P21" s="463"/>
    </row>
    <row r="22" spans="1:19">
      <c r="B22" s="463"/>
      <c r="C22" s="463"/>
      <c r="D22" s="463"/>
      <c r="E22" s="463"/>
      <c r="F22" s="463"/>
      <c r="G22" s="463"/>
      <c r="H22" s="463"/>
      <c r="I22" s="463"/>
      <c r="J22" s="463"/>
      <c r="K22" s="463"/>
      <c r="L22" s="463"/>
      <c r="M22" s="463"/>
      <c r="N22" s="463"/>
      <c r="O22" s="463"/>
      <c r="P22" s="463"/>
    </row>
    <row r="23" spans="1:19">
      <c r="B23" s="463"/>
      <c r="C23" s="463"/>
      <c r="D23" s="463"/>
      <c r="E23" s="463"/>
      <c r="F23" s="463"/>
      <c r="G23" s="463"/>
      <c r="H23" s="463"/>
      <c r="I23" s="463"/>
      <c r="J23" s="463"/>
      <c r="K23" s="463"/>
      <c r="L23" s="463"/>
      <c r="M23" s="463"/>
      <c r="N23" s="463"/>
      <c r="O23" s="463"/>
      <c r="P23" s="463"/>
    </row>
    <row r="24" spans="1:19">
      <c r="B24" s="463"/>
      <c r="C24" s="463"/>
      <c r="D24" s="463"/>
      <c r="E24" s="463"/>
      <c r="F24" s="463"/>
      <c r="G24" s="463"/>
      <c r="H24" s="463"/>
      <c r="I24" s="463"/>
      <c r="J24" s="463"/>
      <c r="K24" s="463"/>
      <c r="L24" s="463"/>
      <c r="M24" s="463"/>
      <c r="N24" s="463"/>
      <c r="O24" s="463"/>
      <c r="P24" s="463"/>
    </row>
    <row r="28" spans="1:19">
      <c r="H28" s="91" t="s">
        <v>339</v>
      </c>
    </row>
    <row r="113" spans="3:15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</sheetData>
  <mergeCells count="18">
    <mergeCell ref="H4:I4"/>
    <mergeCell ref="J4:K4"/>
    <mergeCell ref="L4:M4"/>
    <mergeCell ref="N4:P4"/>
    <mergeCell ref="Q4:Q7"/>
    <mergeCell ref="A1:Q1"/>
    <mergeCell ref="A2:Q2"/>
    <mergeCell ref="B5:C5"/>
    <mergeCell ref="D5:E5"/>
    <mergeCell ref="F5:G5"/>
    <mergeCell ref="H5:I5"/>
    <mergeCell ref="J5:K5"/>
    <mergeCell ref="L5:M5"/>
    <mergeCell ref="P3:Q3"/>
    <mergeCell ref="A4:A7"/>
    <mergeCell ref="B4:C4"/>
    <mergeCell ref="D4:E4"/>
    <mergeCell ref="F4:G4"/>
  </mergeCells>
  <printOptions horizontalCentered="1"/>
  <pageMargins left="0.75" right="0.75" top="1.25" bottom="1" header="1.25" footer="1"/>
  <pageSetup paperSize="9" scale="80" firstPageNumber="38" orientation="landscape" useFirstPageNumber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FF00"/>
  </sheetPr>
  <dimension ref="A1:AH118"/>
  <sheetViews>
    <sheetView rightToLeft="1" view="pageBreakPreview" zoomScale="90" zoomScaleNormal="75" zoomScaleSheetLayoutView="90" workbookViewId="0">
      <selection sqref="A1:P1"/>
    </sheetView>
  </sheetViews>
  <sheetFormatPr defaultRowHeight="12.75"/>
  <cols>
    <col min="1" max="1" width="4.28515625" style="91" customWidth="1"/>
    <col min="2" max="2" width="9.42578125" style="91" customWidth="1"/>
    <col min="3" max="14" width="10.140625" style="91" customWidth="1"/>
    <col min="15" max="15" width="15.5703125" style="91" customWidth="1"/>
    <col min="16" max="16" width="4.85546875" style="91" customWidth="1"/>
    <col min="17" max="17" width="4.28515625" style="91" customWidth="1"/>
    <col min="18" max="18" width="11" style="91" customWidth="1"/>
    <col min="19" max="20" width="8.7109375" style="91" customWidth="1"/>
    <col min="21" max="23" width="9.7109375" style="91" customWidth="1"/>
    <col min="24" max="24" width="8.28515625" style="91" customWidth="1"/>
    <col min="25" max="25" width="9.7109375" style="91" customWidth="1"/>
    <col min="26" max="26" width="8.28515625" style="91" customWidth="1"/>
    <col min="27" max="27" width="9.7109375" style="91" customWidth="1"/>
    <col min="28" max="28" width="8.140625" style="91" customWidth="1"/>
    <col min="29" max="31" width="9.7109375" style="91" customWidth="1"/>
    <col min="32" max="32" width="15.5703125" style="91" customWidth="1"/>
    <col min="33" max="33" width="5.42578125" style="91" customWidth="1"/>
    <col min="34" max="16384" width="9.140625" style="91"/>
  </cols>
  <sheetData>
    <row r="1" spans="1:34" ht="27" customHeight="1">
      <c r="A1" s="1138" t="s">
        <v>795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97"/>
    </row>
    <row r="2" spans="1:34" ht="23.25" customHeight="1">
      <c r="A2" s="1180" t="s">
        <v>796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98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</row>
    <row r="3" spans="1:34" s="462" customFormat="1" ht="23.25" customHeight="1" thickBot="1">
      <c r="A3" s="1100" t="s">
        <v>1118</v>
      </c>
      <c r="B3" s="1100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1116" t="s">
        <v>1119</v>
      </c>
      <c r="P3" s="1116"/>
      <c r="Q3" s="1115" t="s">
        <v>1120</v>
      </c>
      <c r="R3" s="1115"/>
      <c r="S3" s="1115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E3" s="1101" t="s">
        <v>1121</v>
      </c>
      <c r="AF3" s="1101"/>
      <c r="AG3" s="1101"/>
    </row>
    <row r="4" spans="1:34" ht="20.25" customHeight="1" thickTop="1">
      <c r="A4" s="1102" t="s">
        <v>40</v>
      </c>
      <c r="B4" s="1102"/>
      <c r="C4" s="1102" t="s">
        <v>41</v>
      </c>
      <c r="D4" s="1102"/>
      <c r="E4" s="1102" t="s">
        <v>42</v>
      </c>
      <c r="F4" s="1102"/>
      <c r="G4" s="1102" t="s">
        <v>43</v>
      </c>
      <c r="H4" s="1102"/>
      <c r="I4" s="1102" t="s">
        <v>73</v>
      </c>
      <c r="J4" s="1102"/>
      <c r="K4" s="1102" t="s">
        <v>44</v>
      </c>
      <c r="L4" s="1102"/>
      <c r="M4" s="1102" t="s">
        <v>45</v>
      </c>
      <c r="N4" s="1102"/>
      <c r="O4" s="1102" t="s">
        <v>174</v>
      </c>
      <c r="P4" s="1102"/>
      <c r="Q4" s="1102" t="s">
        <v>40</v>
      </c>
      <c r="R4" s="1102"/>
      <c r="S4" s="1102" t="s">
        <v>46</v>
      </c>
      <c r="T4" s="1102"/>
      <c r="U4" s="1102" t="s">
        <v>47</v>
      </c>
      <c r="V4" s="1102"/>
      <c r="W4" s="1102" t="s">
        <v>48</v>
      </c>
      <c r="X4" s="1102"/>
      <c r="Y4" s="1102" t="s">
        <v>49</v>
      </c>
      <c r="Z4" s="1102"/>
      <c r="AA4" s="1102" t="s">
        <v>50</v>
      </c>
      <c r="AB4" s="1102"/>
      <c r="AC4" s="1102" t="s">
        <v>32</v>
      </c>
      <c r="AD4" s="1102"/>
      <c r="AE4" s="1102"/>
      <c r="AF4" s="1287" t="s">
        <v>174</v>
      </c>
      <c r="AG4" s="1287"/>
      <c r="AH4" s="459"/>
    </row>
    <row r="5" spans="1:34" ht="20.25" customHeight="1">
      <c r="A5" s="1126"/>
      <c r="B5" s="1126"/>
      <c r="C5" s="1094" t="s">
        <v>208</v>
      </c>
      <c r="D5" s="1094"/>
      <c r="E5" s="1094" t="s">
        <v>210</v>
      </c>
      <c r="F5" s="1094"/>
      <c r="G5" s="1094" t="s">
        <v>220</v>
      </c>
      <c r="H5" s="1094"/>
      <c r="I5" s="1094" t="s">
        <v>212</v>
      </c>
      <c r="J5" s="1094"/>
      <c r="K5" s="1094" t="s">
        <v>213</v>
      </c>
      <c r="L5" s="1094"/>
      <c r="M5" s="1094" t="s">
        <v>214</v>
      </c>
      <c r="N5" s="1094"/>
      <c r="O5" s="1126"/>
      <c r="P5" s="1126"/>
      <c r="Q5" s="1126"/>
      <c r="R5" s="1126"/>
      <c r="S5" s="1094" t="s">
        <v>215</v>
      </c>
      <c r="T5" s="1094"/>
      <c r="U5" s="1094" t="s">
        <v>216</v>
      </c>
      <c r="V5" s="1094"/>
      <c r="W5" s="1094" t="s">
        <v>217</v>
      </c>
      <c r="X5" s="1094"/>
      <c r="Y5" s="1094" t="s">
        <v>218</v>
      </c>
      <c r="Z5" s="1094"/>
      <c r="AA5" s="1094" t="s">
        <v>226</v>
      </c>
      <c r="AB5" s="1094"/>
      <c r="AC5" s="737"/>
      <c r="AD5" s="553" t="s">
        <v>175</v>
      </c>
      <c r="AE5" s="737"/>
      <c r="AF5" s="1094"/>
      <c r="AG5" s="1094"/>
      <c r="AH5" s="459"/>
    </row>
    <row r="6" spans="1:34" ht="19.5" customHeight="1">
      <c r="A6" s="1126"/>
      <c r="B6" s="1126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1126"/>
      <c r="P6" s="1126"/>
      <c r="Q6" s="1126"/>
      <c r="R6" s="1126"/>
      <c r="S6" s="938" t="s">
        <v>33</v>
      </c>
      <c r="T6" s="938" t="s">
        <v>34</v>
      </c>
      <c r="U6" s="938" t="s">
        <v>33</v>
      </c>
      <c r="V6" s="938" t="s">
        <v>34</v>
      </c>
      <c r="W6" s="938" t="s">
        <v>33</v>
      </c>
      <c r="X6" s="938" t="s">
        <v>34</v>
      </c>
      <c r="Y6" s="938" t="s">
        <v>33</v>
      </c>
      <c r="Z6" s="938" t="s">
        <v>34</v>
      </c>
      <c r="AA6" s="938" t="s">
        <v>33</v>
      </c>
      <c r="AB6" s="938" t="s">
        <v>34</v>
      </c>
      <c r="AC6" s="938" t="s">
        <v>33</v>
      </c>
      <c r="AD6" s="938" t="s">
        <v>34</v>
      </c>
      <c r="AE6" s="938" t="s">
        <v>35</v>
      </c>
      <c r="AF6" s="1094"/>
      <c r="AG6" s="1094"/>
      <c r="AH6" s="459"/>
    </row>
    <row r="7" spans="1:34" ht="21.75" customHeight="1" thickBot="1">
      <c r="A7" s="1142"/>
      <c r="B7" s="1142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1142"/>
      <c r="P7" s="1142"/>
      <c r="Q7" s="1142"/>
      <c r="R7" s="1142"/>
      <c r="S7" s="937" t="s">
        <v>180</v>
      </c>
      <c r="T7" s="937" t="s">
        <v>179</v>
      </c>
      <c r="U7" s="937" t="s">
        <v>180</v>
      </c>
      <c r="V7" s="937" t="s">
        <v>179</v>
      </c>
      <c r="W7" s="937" t="s">
        <v>180</v>
      </c>
      <c r="X7" s="937" t="s">
        <v>179</v>
      </c>
      <c r="Y7" s="937" t="s">
        <v>180</v>
      </c>
      <c r="Z7" s="937" t="s">
        <v>179</v>
      </c>
      <c r="AA7" s="937" t="s">
        <v>180</v>
      </c>
      <c r="AB7" s="937" t="s">
        <v>179</v>
      </c>
      <c r="AC7" s="937" t="s">
        <v>180</v>
      </c>
      <c r="AD7" s="937" t="s">
        <v>179</v>
      </c>
      <c r="AE7" s="937" t="s">
        <v>175</v>
      </c>
      <c r="AF7" s="1288"/>
      <c r="AG7" s="1288"/>
      <c r="AH7" s="459"/>
    </row>
    <row r="8" spans="1:34" ht="18.75" customHeight="1">
      <c r="A8" s="1147" t="s">
        <v>52</v>
      </c>
      <c r="B8" s="1147"/>
      <c r="C8" s="558">
        <v>4463</v>
      </c>
      <c r="D8" s="558">
        <v>3939</v>
      </c>
      <c r="E8" s="558">
        <v>39515</v>
      </c>
      <c r="F8" s="558">
        <v>37429</v>
      </c>
      <c r="G8" s="558">
        <v>46317</v>
      </c>
      <c r="H8" s="558">
        <v>42734</v>
      </c>
      <c r="I8" s="558">
        <v>47369</v>
      </c>
      <c r="J8" s="558">
        <v>43998</v>
      </c>
      <c r="K8" s="558">
        <v>44338</v>
      </c>
      <c r="L8" s="558">
        <v>40564</v>
      </c>
      <c r="M8" s="558">
        <v>41652</v>
      </c>
      <c r="N8" s="558">
        <v>37436</v>
      </c>
      <c r="O8" s="1290" t="s">
        <v>671</v>
      </c>
      <c r="P8" s="1290"/>
      <c r="Q8" s="1147" t="s">
        <v>52</v>
      </c>
      <c r="R8" s="1147"/>
      <c r="S8" s="558">
        <v>36690</v>
      </c>
      <c r="T8" s="558">
        <v>31090</v>
      </c>
      <c r="U8" s="558">
        <v>21812</v>
      </c>
      <c r="V8" s="558">
        <v>15186</v>
      </c>
      <c r="W8" s="558">
        <v>12557</v>
      </c>
      <c r="X8" s="558">
        <v>6836</v>
      </c>
      <c r="Y8" s="558">
        <v>6205</v>
      </c>
      <c r="Z8" s="558">
        <v>2587</v>
      </c>
      <c r="AA8" s="558">
        <v>2341</v>
      </c>
      <c r="AB8" s="558">
        <v>706</v>
      </c>
      <c r="AC8" s="558">
        <f>SUM(C8,E8,G8,I8,K8,M8,S8,U8,W8,Y8,AA8)</f>
        <v>303259</v>
      </c>
      <c r="AD8" s="558">
        <f>SUM(D8,F8,H8,J8,L8,N8,T8,V8,X8,Z8,AB8)</f>
        <v>262505</v>
      </c>
      <c r="AE8" s="558">
        <f>SUM(AC8:AD8)</f>
        <v>565764</v>
      </c>
      <c r="AF8" s="1130" t="s">
        <v>671</v>
      </c>
      <c r="AG8" s="1130"/>
      <c r="AH8" s="459"/>
    </row>
    <row r="9" spans="1:34" ht="18.75" customHeight="1">
      <c r="A9" s="1081" t="s">
        <v>53</v>
      </c>
      <c r="B9" s="1081"/>
      <c r="C9" s="554">
        <v>3614</v>
      </c>
      <c r="D9" s="554">
        <v>3460</v>
      </c>
      <c r="E9" s="554">
        <v>25378</v>
      </c>
      <c r="F9" s="554">
        <v>24167</v>
      </c>
      <c r="G9" s="554">
        <v>16431</v>
      </c>
      <c r="H9" s="554">
        <v>7856</v>
      </c>
      <c r="I9" s="554">
        <v>16945</v>
      </c>
      <c r="J9" s="554">
        <v>35240</v>
      </c>
      <c r="K9" s="554">
        <v>16014</v>
      </c>
      <c r="L9" s="554">
        <v>10821</v>
      </c>
      <c r="M9" s="554">
        <v>33763</v>
      </c>
      <c r="N9" s="554">
        <v>17617</v>
      </c>
      <c r="O9" s="1289" t="s">
        <v>285</v>
      </c>
      <c r="P9" s="1289"/>
      <c r="Q9" s="1081" t="s">
        <v>53</v>
      </c>
      <c r="R9" s="1081"/>
      <c r="S9" s="554">
        <v>20741</v>
      </c>
      <c r="T9" s="554">
        <v>16750</v>
      </c>
      <c r="U9" s="554">
        <v>19053</v>
      </c>
      <c r="V9" s="554">
        <v>20219</v>
      </c>
      <c r="W9" s="554">
        <v>12216</v>
      </c>
      <c r="X9" s="554">
        <v>12657</v>
      </c>
      <c r="Y9" s="554">
        <v>10196</v>
      </c>
      <c r="Z9" s="554">
        <v>6500</v>
      </c>
      <c r="AA9" s="554">
        <v>1467</v>
      </c>
      <c r="AB9" s="554">
        <v>4418</v>
      </c>
      <c r="AC9" s="554">
        <f t="shared" ref="AC9:AC28" si="0">SUM(C9,E9,G9,I9,K9,M9,S9,U9,W9,Y9,AA9)</f>
        <v>175818</v>
      </c>
      <c r="AD9" s="554">
        <f t="shared" ref="AD9:AD28" si="1">SUM(D9,F9,H9,J9,L9,N9,T9,V9,X9,Z9,AB9)</f>
        <v>159705</v>
      </c>
      <c r="AE9" s="554">
        <f t="shared" ref="AE9:AE28" si="2">SUM(AC9:AD9)</f>
        <v>335523</v>
      </c>
      <c r="AF9" s="1059" t="s">
        <v>302</v>
      </c>
      <c r="AG9" s="1059"/>
      <c r="AH9" s="459"/>
    </row>
    <row r="10" spans="1:34" ht="18.75" customHeight="1">
      <c r="A10" s="1081" t="s">
        <v>54</v>
      </c>
      <c r="B10" s="1081"/>
      <c r="C10" s="554">
        <v>2421</v>
      </c>
      <c r="D10" s="554">
        <v>2094</v>
      </c>
      <c r="E10" s="554">
        <v>17844</v>
      </c>
      <c r="F10" s="554">
        <v>17833</v>
      </c>
      <c r="G10" s="554">
        <v>17252</v>
      </c>
      <c r="H10" s="554">
        <v>15852</v>
      </c>
      <c r="I10" s="554">
        <v>20229</v>
      </c>
      <c r="J10" s="554">
        <v>19867</v>
      </c>
      <c r="K10" s="554">
        <v>20424</v>
      </c>
      <c r="L10" s="554">
        <v>19181</v>
      </c>
      <c r="M10" s="554">
        <v>20006</v>
      </c>
      <c r="N10" s="554">
        <v>17842</v>
      </c>
      <c r="O10" s="1289" t="s">
        <v>184</v>
      </c>
      <c r="P10" s="1289"/>
      <c r="Q10" s="1081" t="s">
        <v>54</v>
      </c>
      <c r="R10" s="1081"/>
      <c r="S10" s="554">
        <v>18178</v>
      </c>
      <c r="T10" s="554">
        <v>16369</v>
      </c>
      <c r="U10" s="554">
        <v>9076</v>
      </c>
      <c r="V10" s="554">
        <v>7899</v>
      </c>
      <c r="W10" s="554">
        <v>3810</v>
      </c>
      <c r="X10" s="554">
        <v>2434</v>
      </c>
      <c r="Y10" s="554">
        <v>1531</v>
      </c>
      <c r="Z10" s="554">
        <v>838</v>
      </c>
      <c r="AA10" s="554">
        <v>382</v>
      </c>
      <c r="AB10" s="554">
        <v>177</v>
      </c>
      <c r="AC10" s="554">
        <f t="shared" si="0"/>
        <v>131153</v>
      </c>
      <c r="AD10" s="554">
        <f t="shared" si="1"/>
        <v>120386</v>
      </c>
      <c r="AE10" s="554">
        <f t="shared" si="2"/>
        <v>251539</v>
      </c>
      <c r="AF10" s="1056" t="s">
        <v>184</v>
      </c>
      <c r="AG10" s="1056"/>
      <c r="AH10" s="459"/>
    </row>
    <row r="11" spans="1:34" ht="18.75" customHeight="1">
      <c r="A11" s="1081" t="s">
        <v>55</v>
      </c>
      <c r="B11" s="1081"/>
      <c r="C11" s="554">
        <v>2306</v>
      </c>
      <c r="D11" s="554">
        <v>2206</v>
      </c>
      <c r="E11" s="554">
        <v>21891</v>
      </c>
      <c r="F11" s="554">
        <v>21210</v>
      </c>
      <c r="G11" s="554">
        <v>25262</v>
      </c>
      <c r="H11" s="554">
        <v>24538</v>
      </c>
      <c r="I11" s="554">
        <v>25177</v>
      </c>
      <c r="J11" s="554">
        <v>24214</v>
      </c>
      <c r="K11" s="554">
        <v>24438</v>
      </c>
      <c r="L11" s="554">
        <v>23319</v>
      </c>
      <c r="M11" s="554">
        <v>23477</v>
      </c>
      <c r="N11" s="554">
        <v>21249</v>
      </c>
      <c r="O11" s="1289" t="s">
        <v>185</v>
      </c>
      <c r="P11" s="1289"/>
      <c r="Q11" s="1081" t="s">
        <v>55</v>
      </c>
      <c r="R11" s="1081"/>
      <c r="S11" s="554">
        <v>20400</v>
      </c>
      <c r="T11" s="554">
        <v>18086</v>
      </c>
      <c r="U11" s="554">
        <v>7442</v>
      </c>
      <c r="V11" s="554">
        <v>5120</v>
      </c>
      <c r="W11" s="554">
        <v>3574</v>
      </c>
      <c r="X11" s="554">
        <v>2023</v>
      </c>
      <c r="Y11" s="554">
        <v>1655</v>
      </c>
      <c r="Z11" s="554">
        <v>690</v>
      </c>
      <c r="AA11" s="554">
        <v>406</v>
      </c>
      <c r="AB11" s="554">
        <v>167</v>
      </c>
      <c r="AC11" s="554">
        <f t="shared" si="0"/>
        <v>156028</v>
      </c>
      <c r="AD11" s="554">
        <f t="shared" si="1"/>
        <v>142822</v>
      </c>
      <c r="AE11" s="554">
        <f t="shared" si="2"/>
        <v>298850</v>
      </c>
      <c r="AF11" s="1056" t="s">
        <v>185</v>
      </c>
      <c r="AG11" s="1056"/>
      <c r="AH11" s="459"/>
    </row>
    <row r="12" spans="1:34" ht="18.75" customHeight="1">
      <c r="A12" s="1086" t="s">
        <v>295</v>
      </c>
      <c r="B12" s="229" t="s">
        <v>262</v>
      </c>
      <c r="C12" s="554">
        <v>1492</v>
      </c>
      <c r="D12" s="554">
        <v>1383</v>
      </c>
      <c r="E12" s="554">
        <v>16823</v>
      </c>
      <c r="F12" s="554">
        <v>17223</v>
      </c>
      <c r="G12" s="554">
        <v>19702</v>
      </c>
      <c r="H12" s="554">
        <v>19507</v>
      </c>
      <c r="I12" s="554">
        <v>19451</v>
      </c>
      <c r="J12" s="554">
        <v>19408</v>
      </c>
      <c r="K12" s="554">
        <v>18745</v>
      </c>
      <c r="L12" s="554">
        <v>18572</v>
      </c>
      <c r="M12" s="554">
        <v>18777</v>
      </c>
      <c r="N12" s="554">
        <v>18473</v>
      </c>
      <c r="O12" s="545" t="s">
        <v>290</v>
      </c>
      <c r="P12" s="1291" t="s">
        <v>173</v>
      </c>
      <c r="Q12" s="1086" t="s">
        <v>295</v>
      </c>
      <c r="R12" s="147" t="s">
        <v>262</v>
      </c>
      <c r="S12" s="554">
        <v>16674</v>
      </c>
      <c r="T12" s="554">
        <v>16038</v>
      </c>
      <c r="U12" s="554">
        <v>3854</v>
      </c>
      <c r="V12" s="554">
        <v>3094</v>
      </c>
      <c r="W12" s="554">
        <v>1838</v>
      </c>
      <c r="X12" s="554">
        <v>1310</v>
      </c>
      <c r="Y12" s="554">
        <v>707</v>
      </c>
      <c r="Z12" s="554">
        <v>417</v>
      </c>
      <c r="AA12" s="554">
        <v>202</v>
      </c>
      <c r="AB12" s="554">
        <v>77</v>
      </c>
      <c r="AC12" s="554">
        <f t="shared" si="0"/>
        <v>118265</v>
      </c>
      <c r="AD12" s="554">
        <f t="shared" si="1"/>
        <v>115502</v>
      </c>
      <c r="AE12" s="554">
        <f t="shared" si="2"/>
        <v>233767</v>
      </c>
      <c r="AF12" s="586" t="s">
        <v>306</v>
      </c>
      <c r="AG12" s="1061" t="s">
        <v>173</v>
      </c>
      <c r="AH12" s="459"/>
    </row>
    <row r="13" spans="1:34" ht="18.75" customHeight="1">
      <c r="A13" s="1086"/>
      <c r="B13" s="229" t="s">
        <v>263</v>
      </c>
      <c r="C13" s="554">
        <v>2279</v>
      </c>
      <c r="D13" s="554">
        <v>2210</v>
      </c>
      <c r="E13" s="554">
        <v>31625</v>
      </c>
      <c r="F13" s="554">
        <v>31962</v>
      </c>
      <c r="G13" s="554">
        <v>38049</v>
      </c>
      <c r="H13" s="554">
        <v>36900</v>
      </c>
      <c r="I13" s="554">
        <v>37900</v>
      </c>
      <c r="J13" s="554">
        <v>37195</v>
      </c>
      <c r="K13" s="554">
        <v>37586</v>
      </c>
      <c r="L13" s="554">
        <v>35466</v>
      </c>
      <c r="M13" s="554">
        <v>36899</v>
      </c>
      <c r="N13" s="554">
        <v>33502</v>
      </c>
      <c r="O13" s="545" t="s">
        <v>291</v>
      </c>
      <c r="P13" s="1291"/>
      <c r="Q13" s="1086"/>
      <c r="R13" s="147" t="s">
        <v>263</v>
      </c>
      <c r="S13" s="554">
        <v>32343</v>
      </c>
      <c r="T13" s="554">
        <v>28682</v>
      </c>
      <c r="U13" s="554">
        <v>9045</v>
      </c>
      <c r="V13" s="554">
        <v>6494</v>
      </c>
      <c r="W13" s="554">
        <v>4203</v>
      </c>
      <c r="X13" s="554">
        <v>2702</v>
      </c>
      <c r="Y13" s="554">
        <v>1775</v>
      </c>
      <c r="Z13" s="554">
        <v>904</v>
      </c>
      <c r="AA13" s="554">
        <v>379</v>
      </c>
      <c r="AB13" s="554">
        <v>131</v>
      </c>
      <c r="AC13" s="554">
        <f t="shared" si="0"/>
        <v>232083</v>
      </c>
      <c r="AD13" s="554">
        <f t="shared" si="1"/>
        <v>216148</v>
      </c>
      <c r="AE13" s="554">
        <f t="shared" si="2"/>
        <v>448231</v>
      </c>
      <c r="AF13" s="586" t="s">
        <v>307</v>
      </c>
      <c r="AG13" s="1061"/>
      <c r="AH13" s="459"/>
    </row>
    <row r="14" spans="1:34" ht="18.75" customHeight="1">
      <c r="A14" s="1086"/>
      <c r="B14" s="229" t="s">
        <v>264</v>
      </c>
      <c r="C14" s="554">
        <v>1326</v>
      </c>
      <c r="D14" s="554">
        <v>1303</v>
      </c>
      <c r="E14" s="554">
        <v>14174</v>
      </c>
      <c r="F14" s="554">
        <v>14365</v>
      </c>
      <c r="G14" s="554">
        <v>14025</v>
      </c>
      <c r="H14" s="554">
        <v>13758</v>
      </c>
      <c r="I14" s="554">
        <v>16562</v>
      </c>
      <c r="J14" s="554">
        <v>15882</v>
      </c>
      <c r="K14" s="554">
        <v>16582</v>
      </c>
      <c r="L14" s="554">
        <v>16483</v>
      </c>
      <c r="M14" s="554">
        <v>16224</v>
      </c>
      <c r="N14" s="554">
        <v>15351</v>
      </c>
      <c r="O14" s="545" t="s">
        <v>292</v>
      </c>
      <c r="P14" s="1291"/>
      <c r="Q14" s="1086"/>
      <c r="R14" s="147" t="s">
        <v>264</v>
      </c>
      <c r="S14" s="554">
        <v>14850</v>
      </c>
      <c r="T14" s="554">
        <v>14251</v>
      </c>
      <c r="U14" s="554">
        <v>7778</v>
      </c>
      <c r="V14" s="554">
        <v>7141</v>
      </c>
      <c r="W14" s="554">
        <v>3704</v>
      </c>
      <c r="X14" s="554">
        <v>2386</v>
      </c>
      <c r="Y14" s="554">
        <v>1618</v>
      </c>
      <c r="Z14" s="554">
        <v>908</v>
      </c>
      <c r="AA14" s="554">
        <v>365</v>
      </c>
      <c r="AB14" s="554">
        <v>159</v>
      </c>
      <c r="AC14" s="554">
        <f t="shared" si="0"/>
        <v>107208</v>
      </c>
      <c r="AD14" s="554">
        <f t="shared" si="1"/>
        <v>101987</v>
      </c>
      <c r="AE14" s="554">
        <f t="shared" si="2"/>
        <v>209195</v>
      </c>
      <c r="AF14" s="586" t="s">
        <v>308</v>
      </c>
      <c r="AG14" s="1061"/>
      <c r="AH14" s="459"/>
    </row>
    <row r="15" spans="1:34" ht="18.75" customHeight="1">
      <c r="A15" s="1086"/>
      <c r="B15" s="229" t="s">
        <v>752</v>
      </c>
      <c r="C15" s="554">
        <v>978</v>
      </c>
      <c r="D15" s="554">
        <v>947</v>
      </c>
      <c r="E15" s="554">
        <v>10446</v>
      </c>
      <c r="F15" s="554">
        <v>10217</v>
      </c>
      <c r="G15" s="554">
        <v>10284</v>
      </c>
      <c r="H15" s="554">
        <v>10134</v>
      </c>
      <c r="I15" s="554">
        <v>12365</v>
      </c>
      <c r="J15" s="554">
        <v>11956</v>
      </c>
      <c r="K15" s="554">
        <v>12755</v>
      </c>
      <c r="L15" s="554">
        <v>11605</v>
      </c>
      <c r="M15" s="554">
        <v>12303</v>
      </c>
      <c r="N15" s="554">
        <v>11294</v>
      </c>
      <c r="O15" s="545" t="s">
        <v>268</v>
      </c>
      <c r="P15" s="1291"/>
      <c r="Q15" s="1086"/>
      <c r="R15" s="147" t="s">
        <v>752</v>
      </c>
      <c r="S15" s="554">
        <v>10972</v>
      </c>
      <c r="T15" s="554">
        <v>9782</v>
      </c>
      <c r="U15" s="554">
        <v>5062</v>
      </c>
      <c r="V15" s="554">
        <v>4090</v>
      </c>
      <c r="W15" s="554">
        <v>1999</v>
      </c>
      <c r="X15" s="554">
        <v>1397</v>
      </c>
      <c r="Y15" s="554">
        <v>823</v>
      </c>
      <c r="Z15" s="554">
        <v>535</v>
      </c>
      <c r="AA15" s="554">
        <v>224</v>
      </c>
      <c r="AB15" s="554">
        <v>93</v>
      </c>
      <c r="AC15" s="554">
        <f t="shared" si="0"/>
        <v>78211</v>
      </c>
      <c r="AD15" s="554">
        <f t="shared" si="1"/>
        <v>72050</v>
      </c>
      <c r="AE15" s="554">
        <f t="shared" si="2"/>
        <v>150261</v>
      </c>
      <c r="AF15" s="586" t="s">
        <v>309</v>
      </c>
      <c r="AG15" s="1061"/>
      <c r="AH15" s="459"/>
    </row>
    <row r="16" spans="1:34" ht="18.75" customHeight="1">
      <c r="A16" s="1086"/>
      <c r="B16" s="229" t="s">
        <v>753</v>
      </c>
      <c r="C16" s="554">
        <v>1616</v>
      </c>
      <c r="D16" s="554">
        <v>1515</v>
      </c>
      <c r="E16" s="554">
        <v>19871</v>
      </c>
      <c r="F16" s="554">
        <v>19578</v>
      </c>
      <c r="G16" s="554">
        <v>23156</v>
      </c>
      <c r="H16" s="554">
        <v>22181</v>
      </c>
      <c r="I16" s="554">
        <v>23924</v>
      </c>
      <c r="J16" s="554">
        <v>22962</v>
      </c>
      <c r="K16" s="554">
        <v>23534</v>
      </c>
      <c r="L16" s="554">
        <v>22583</v>
      </c>
      <c r="M16" s="554">
        <v>22648</v>
      </c>
      <c r="N16" s="554">
        <v>21404</v>
      </c>
      <c r="O16" s="545" t="s">
        <v>269</v>
      </c>
      <c r="P16" s="1291"/>
      <c r="Q16" s="1086"/>
      <c r="R16" s="147" t="s">
        <v>753</v>
      </c>
      <c r="S16" s="554">
        <v>19852</v>
      </c>
      <c r="T16" s="554">
        <v>18134</v>
      </c>
      <c r="U16" s="554">
        <v>6038</v>
      </c>
      <c r="V16" s="554">
        <v>4516</v>
      </c>
      <c r="W16" s="554">
        <v>3239</v>
      </c>
      <c r="X16" s="554">
        <v>2125</v>
      </c>
      <c r="Y16" s="554">
        <v>1395</v>
      </c>
      <c r="Z16" s="554">
        <v>753</v>
      </c>
      <c r="AA16" s="554">
        <v>335</v>
      </c>
      <c r="AB16" s="554">
        <v>204</v>
      </c>
      <c r="AC16" s="554">
        <f t="shared" si="0"/>
        <v>145608</v>
      </c>
      <c r="AD16" s="554">
        <f t="shared" si="1"/>
        <v>135955</v>
      </c>
      <c r="AE16" s="554">
        <f t="shared" si="2"/>
        <v>281563</v>
      </c>
      <c r="AF16" s="586" t="s">
        <v>310</v>
      </c>
      <c r="AG16" s="1061"/>
      <c r="AH16" s="459"/>
    </row>
    <row r="17" spans="1:34" ht="18.75" customHeight="1">
      <c r="A17" s="1086"/>
      <c r="B17" s="229" t="s">
        <v>754</v>
      </c>
      <c r="C17" s="554">
        <v>1154</v>
      </c>
      <c r="D17" s="554">
        <v>1094</v>
      </c>
      <c r="E17" s="554">
        <v>13795</v>
      </c>
      <c r="F17" s="554">
        <v>13626</v>
      </c>
      <c r="G17" s="554">
        <v>13833</v>
      </c>
      <c r="H17" s="554">
        <v>12347</v>
      </c>
      <c r="I17" s="554">
        <v>16613</v>
      </c>
      <c r="J17" s="554">
        <v>16440</v>
      </c>
      <c r="K17" s="554">
        <v>16440</v>
      </c>
      <c r="L17" s="554">
        <v>15857</v>
      </c>
      <c r="M17" s="554">
        <v>16793</v>
      </c>
      <c r="N17" s="554">
        <v>15725</v>
      </c>
      <c r="O17" s="545" t="s">
        <v>270</v>
      </c>
      <c r="P17" s="1291"/>
      <c r="Q17" s="1086"/>
      <c r="R17" s="147" t="s">
        <v>754</v>
      </c>
      <c r="S17" s="554">
        <v>14738</v>
      </c>
      <c r="T17" s="554">
        <v>13887</v>
      </c>
      <c r="U17" s="554">
        <v>6977</v>
      </c>
      <c r="V17" s="554">
        <v>6726</v>
      </c>
      <c r="W17" s="554">
        <v>2834</v>
      </c>
      <c r="X17" s="554">
        <v>2110</v>
      </c>
      <c r="Y17" s="554">
        <v>1266</v>
      </c>
      <c r="Z17" s="554">
        <v>710</v>
      </c>
      <c r="AA17" s="554">
        <v>319</v>
      </c>
      <c r="AB17" s="554">
        <v>207</v>
      </c>
      <c r="AC17" s="554">
        <f t="shared" si="0"/>
        <v>104762</v>
      </c>
      <c r="AD17" s="554">
        <f t="shared" si="1"/>
        <v>98729</v>
      </c>
      <c r="AE17" s="554">
        <f t="shared" si="2"/>
        <v>203491</v>
      </c>
      <c r="AF17" s="586" t="s">
        <v>311</v>
      </c>
      <c r="AG17" s="1061"/>
      <c r="AH17" s="459"/>
    </row>
    <row r="18" spans="1:34" ht="18.75" customHeight="1">
      <c r="A18" s="1081" t="s">
        <v>63</v>
      </c>
      <c r="B18" s="1081"/>
      <c r="C18" s="554">
        <v>3716</v>
      </c>
      <c r="D18" s="554">
        <v>3626</v>
      </c>
      <c r="E18" s="554">
        <v>25758</v>
      </c>
      <c r="F18" s="554">
        <v>23285</v>
      </c>
      <c r="G18" s="78">
        <v>29425</v>
      </c>
      <c r="H18" s="554">
        <v>27173</v>
      </c>
      <c r="I18" s="554">
        <v>34193</v>
      </c>
      <c r="J18" s="78">
        <v>31498</v>
      </c>
      <c r="K18" s="554">
        <v>32126</v>
      </c>
      <c r="L18" s="554">
        <v>29374</v>
      </c>
      <c r="M18" s="78">
        <v>27897</v>
      </c>
      <c r="N18" s="78">
        <v>25936</v>
      </c>
      <c r="O18" s="1056" t="s">
        <v>322</v>
      </c>
      <c r="P18" s="1056"/>
      <c r="Q18" s="1081" t="s">
        <v>63</v>
      </c>
      <c r="R18" s="1081"/>
      <c r="S18" s="554">
        <v>24524</v>
      </c>
      <c r="T18" s="554">
        <v>21526</v>
      </c>
      <c r="U18" s="554">
        <v>13426</v>
      </c>
      <c r="V18" s="554">
        <v>11725</v>
      </c>
      <c r="W18" s="78">
        <v>6453</v>
      </c>
      <c r="X18" s="554">
        <v>5377</v>
      </c>
      <c r="Y18" s="554">
        <v>2913</v>
      </c>
      <c r="Z18" s="78">
        <v>2040</v>
      </c>
      <c r="AA18" s="554">
        <v>1038</v>
      </c>
      <c r="AB18" s="554">
        <v>590</v>
      </c>
      <c r="AC18" s="554">
        <f t="shared" si="0"/>
        <v>201469</v>
      </c>
      <c r="AD18" s="554">
        <f t="shared" si="1"/>
        <v>182150</v>
      </c>
      <c r="AE18" s="554">
        <f t="shared" si="2"/>
        <v>383619</v>
      </c>
      <c r="AF18" s="1056" t="s">
        <v>322</v>
      </c>
      <c r="AG18" s="1056"/>
      <c r="AH18" s="459"/>
    </row>
    <row r="19" spans="1:34" ht="18.75" customHeight="1">
      <c r="A19" s="1081" t="s">
        <v>64</v>
      </c>
      <c r="B19" s="1081"/>
      <c r="C19" s="554">
        <v>2251</v>
      </c>
      <c r="D19" s="554">
        <v>2608</v>
      </c>
      <c r="E19" s="554">
        <v>29812</v>
      </c>
      <c r="F19" s="554">
        <v>25579</v>
      </c>
      <c r="G19" s="554">
        <v>26718</v>
      </c>
      <c r="H19" s="554">
        <v>23591</v>
      </c>
      <c r="I19" s="554">
        <v>31366</v>
      </c>
      <c r="J19" s="554">
        <v>29154</v>
      </c>
      <c r="K19" s="554">
        <v>31645</v>
      </c>
      <c r="L19" s="554">
        <v>29237</v>
      </c>
      <c r="M19" s="554">
        <v>32571</v>
      </c>
      <c r="N19" s="554">
        <v>29690</v>
      </c>
      <c r="O19" s="1056" t="s">
        <v>186</v>
      </c>
      <c r="P19" s="1056"/>
      <c r="Q19" s="1081" t="s">
        <v>64</v>
      </c>
      <c r="R19" s="1081"/>
      <c r="S19" s="554">
        <v>30667</v>
      </c>
      <c r="T19" s="554">
        <v>27839</v>
      </c>
      <c r="U19" s="554">
        <v>17253</v>
      </c>
      <c r="V19" s="554">
        <v>15801</v>
      </c>
      <c r="W19" s="554">
        <v>9085</v>
      </c>
      <c r="X19" s="554">
        <v>6732</v>
      </c>
      <c r="Y19" s="554">
        <v>5217</v>
      </c>
      <c r="Z19" s="554">
        <v>3128</v>
      </c>
      <c r="AA19" s="554">
        <v>1110</v>
      </c>
      <c r="AB19" s="554">
        <v>570</v>
      </c>
      <c r="AC19" s="554">
        <f t="shared" si="0"/>
        <v>217695</v>
      </c>
      <c r="AD19" s="554">
        <f t="shared" si="1"/>
        <v>193929</v>
      </c>
      <c r="AE19" s="554">
        <f t="shared" si="2"/>
        <v>411624</v>
      </c>
      <c r="AF19" s="1056" t="s">
        <v>186</v>
      </c>
      <c r="AG19" s="1056"/>
      <c r="AH19" s="459"/>
    </row>
    <row r="20" spans="1:34" ht="18.75" customHeight="1">
      <c r="A20" s="1081" t="s">
        <v>65</v>
      </c>
      <c r="B20" s="1081"/>
      <c r="C20" s="554">
        <v>1299</v>
      </c>
      <c r="D20" s="554">
        <v>1442</v>
      </c>
      <c r="E20" s="554">
        <v>15850</v>
      </c>
      <c r="F20" s="554">
        <v>16625</v>
      </c>
      <c r="G20" s="554">
        <v>19810</v>
      </c>
      <c r="H20" s="554">
        <v>19137</v>
      </c>
      <c r="I20" s="554">
        <v>20556</v>
      </c>
      <c r="J20" s="554">
        <v>19589</v>
      </c>
      <c r="K20" s="554">
        <v>19814</v>
      </c>
      <c r="L20" s="554">
        <v>19337</v>
      </c>
      <c r="M20" s="554">
        <v>20099</v>
      </c>
      <c r="N20" s="554">
        <v>18348</v>
      </c>
      <c r="O20" s="1056" t="s">
        <v>187</v>
      </c>
      <c r="P20" s="1056"/>
      <c r="Q20" s="1081" t="s">
        <v>65</v>
      </c>
      <c r="R20" s="1292"/>
      <c r="S20" s="554">
        <v>19019</v>
      </c>
      <c r="T20" s="554">
        <v>16678</v>
      </c>
      <c r="U20" s="554">
        <v>9375</v>
      </c>
      <c r="V20" s="554">
        <v>7795</v>
      </c>
      <c r="W20" s="554">
        <v>5544</v>
      </c>
      <c r="X20" s="554">
        <v>4026</v>
      </c>
      <c r="Y20" s="554">
        <v>2822</v>
      </c>
      <c r="Z20" s="554">
        <v>2095</v>
      </c>
      <c r="AA20" s="554">
        <v>639</v>
      </c>
      <c r="AB20" s="554">
        <v>452</v>
      </c>
      <c r="AC20" s="554">
        <f t="shared" si="0"/>
        <v>134827</v>
      </c>
      <c r="AD20" s="554">
        <f t="shared" si="1"/>
        <v>125524</v>
      </c>
      <c r="AE20" s="554">
        <f t="shared" si="2"/>
        <v>260351</v>
      </c>
      <c r="AF20" s="1056" t="s">
        <v>187</v>
      </c>
      <c r="AG20" s="1056"/>
      <c r="AH20" s="459"/>
    </row>
    <row r="21" spans="1:34" ht="18.75" customHeight="1">
      <c r="A21" s="1081" t="s">
        <v>66</v>
      </c>
      <c r="B21" s="1081"/>
      <c r="C21" s="554">
        <v>1312</v>
      </c>
      <c r="D21" s="554">
        <v>1363</v>
      </c>
      <c r="E21" s="554">
        <v>17452</v>
      </c>
      <c r="F21" s="554">
        <v>18238</v>
      </c>
      <c r="G21" s="554">
        <v>21719</v>
      </c>
      <c r="H21" s="554">
        <v>21551</v>
      </c>
      <c r="I21" s="554">
        <v>23126</v>
      </c>
      <c r="J21" s="554">
        <v>22306</v>
      </c>
      <c r="K21" s="554">
        <v>23176</v>
      </c>
      <c r="L21" s="554">
        <v>22298</v>
      </c>
      <c r="M21" s="554">
        <v>23258</v>
      </c>
      <c r="N21" s="554">
        <v>22293</v>
      </c>
      <c r="O21" s="1056" t="s">
        <v>303</v>
      </c>
      <c r="P21" s="1056"/>
      <c r="Q21" s="1081" t="s">
        <v>66</v>
      </c>
      <c r="R21" s="1081"/>
      <c r="S21" s="554">
        <v>21315</v>
      </c>
      <c r="T21" s="554">
        <v>19927</v>
      </c>
      <c r="U21" s="554">
        <v>9923</v>
      </c>
      <c r="V21" s="554">
        <v>8534</v>
      </c>
      <c r="W21" s="554">
        <v>5268</v>
      </c>
      <c r="X21" s="554">
        <v>3825</v>
      </c>
      <c r="Y21" s="554">
        <v>2603</v>
      </c>
      <c r="Z21" s="554">
        <v>1612</v>
      </c>
      <c r="AA21" s="554">
        <v>813</v>
      </c>
      <c r="AB21" s="554">
        <v>332</v>
      </c>
      <c r="AC21" s="554">
        <f t="shared" si="0"/>
        <v>149965</v>
      </c>
      <c r="AD21" s="554">
        <f t="shared" si="1"/>
        <v>142279</v>
      </c>
      <c r="AE21" s="554">
        <f t="shared" si="2"/>
        <v>292244</v>
      </c>
      <c r="AF21" s="1056" t="s">
        <v>303</v>
      </c>
      <c r="AG21" s="1056"/>
      <c r="AH21" s="459"/>
    </row>
    <row r="22" spans="1:34" ht="18.75" customHeight="1">
      <c r="A22" s="1081" t="s">
        <v>134</v>
      </c>
      <c r="B22" s="1081"/>
      <c r="C22" s="554">
        <v>1157</v>
      </c>
      <c r="D22" s="554">
        <v>1162</v>
      </c>
      <c r="E22" s="554">
        <v>17389</v>
      </c>
      <c r="F22" s="554">
        <v>16293</v>
      </c>
      <c r="G22" s="554">
        <v>19374</v>
      </c>
      <c r="H22" s="554">
        <v>16784</v>
      </c>
      <c r="I22" s="554">
        <v>21096</v>
      </c>
      <c r="J22" s="554">
        <v>19456</v>
      </c>
      <c r="K22" s="554">
        <v>20692</v>
      </c>
      <c r="L22" s="554">
        <v>18394</v>
      </c>
      <c r="M22" s="554">
        <v>20756</v>
      </c>
      <c r="N22" s="554">
        <v>18464</v>
      </c>
      <c r="O22" s="1056" t="s">
        <v>304</v>
      </c>
      <c r="P22" s="1056"/>
      <c r="Q22" s="1081" t="s">
        <v>134</v>
      </c>
      <c r="R22" s="1081"/>
      <c r="S22" s="554">
        <v>18940</v>
      </c>
      <c r="T22" s="554">
        <v>16348</v>
      </c>
      <c r="U22" s="554">
        <v>7658</v>
      </c>
      <c r="V22" s="554">
        <v>6775</v>
      </c>
      <c r="W22" s="554">
        <v>3536</v>
      </c>
      <c r="X22" s="554">
        <v>2852</v>
      </c>
      <c r="Y22" s="554">
        <v>1596</v>
      </c>
      <c r="Z22" s="554">
        <v>997</v>
      </c>
      <c r="AA22" s="554">
        <v>308</v>
      </c>
      <c r="AB22" s="554">
        <v>155</v>
      </c>
      <c r="AC22" s="554">
        <f t="shared" si="0"/>
        <v>132502</v>
      </c>
      <c r="AD22" s="554">
        <f t="shared" si="1"/>
        <v>117680</v>
      </c>
      <c r="AE22" s="554">
        <f t="shared" si="2"/>
        <v>250182</v>
      </c>
      <c r="AF22" s="1056" t="s">
        <v>304</v>
      </c>
      <c r="AG22" s="1056"/>
      <c r="AH22" s="459"/>
    </row>
    <row r="23" spans="1:34" ht="18.75" customHeight="1">
      <c r="A23" s="1081" t="s">
        <v>68</v>
      </c>
      <c r="B23" s="1081"/>
      <c r="C23" s="554">
        <v>711</v>
      </c>
      <c r="D23" s="554">
        <v>570</v>
      </c>
      <c r="E23" s="554">
        <v>10535</v>
      </c>
      <c r="F23" s="554">
        <v>10113</v>
      </c>
      <c r="G23" s="554">
        <v>12387</v>
      </c>
      <c r="H23" s="554">
        <v>10794</v>
      </c>
      <c r="I23" s="554">
        <v>12723</v>
      </c>
      <c r="J23" s="554">
        <v>11680</v>
      </c>
      <c r="K23" s="554">
        <v>12992</v>
      </c>
      <c r="L23" s="554">
        <v>12325</v>
      </c>
      <c r="M23" s="554">
        <v>13633</v>
      </c>
      <c r="N23" s="554">
        <v>11629</v>
      </c>
      <c r="O23" s="1056" t="s">
        <v>384</v>
      </c>
      <c r="P23" s="1056"/>
      <c r="Q23" s="1081" t="s">
        <v>68</v>
      </c>
      <c r="R23" s="1081"/>
      <c r="S23" s="554">
        <v>12641</v>
      </c>
      <c r="T23" s="554">
        <v>10913</v>
      </c>
      <c r="U23" s="554">
        <v>7194</v>
      </c>
      <c r="V23" s="554">
        <v>5973</v>
      </c>
      <c r="W23" s="554">
        <v>3720</v>
      </c>
      <c r="X23" s="554">
        <v>2340</v>
      </c>
      <c r="Y23" s="554">
        <v>2064</v>
      </c>
      <c r="Z23" s="554">
        <v>833</v>
      </c>
      <c r="AA23" s="554">
        <v>466</v>
      </c>
      <c r="AB23" s="554">
        <v>160</v>
      </c>
      <c r="AC23" s="554">
        <f t="shared" si="0"/>
        <v>89066</v>
      </c>
      <c r="AD23" s="554">
        <f t="shared" si="1"/>
        <v>77330</v>
      </c>
      <c r="AE23" s="554">
        <f t="shared" si="2"/>
        <v>166396</v>
      </c>
      <c r="AF23" s="1056" t="s">
        <v>305</v>
      </c>
      <c r="AG23" s="1056"/>
      <c r="AH23" s="459"/>
    </row>
    <row r="24" spans="1:34" ht="18.75" customHeight="1">
      <c r="A24" s="1081" t="s">
        <v>69</v>
      </c>
      <c r="B24" s="1081"/>
      <c r="C24" s="554">
        <v>1584</v>
      </c>
      <c r="D24" s="554">
        <v>1422</v>
      </c>
      <c r="E24" s="554">
        <v>18254</v>
      </c>
      <c r="F24" s="554">
        <v>16938</v>
      </c>
      <c r="G24" s="554">
        <v>20166</v>
      </c>
      <c r="H24" s="554">
        <v>17617</v>
      </c>
      <c r="I24" s="554">
        <v>21929</v>
      </c>
      <c r="J24" s="554">
        <v>19511</v>
      </c>
      <c r="K24" s="554">
        <v>21684</v>
      </c>
      <c r="L24" s="554">
        <v>19596</v>
      </c>
      <c r="M24" s="554">
        <v>21869</v>
      </c>
      <c r="N24" s="554">
        <v>19131</v>
      </c>
      <c r="O24" s="1056" t="s">
        <v>191</v>
      </c>
      <c r="P24" s="1056"/>
      <c r="Q24" s="1081" t="s">
        <v>69</v>
      </c>
      <c r="R24" s="1081"/>
      <c r="S24" s="554">
        <v>19792</v>
      </c>
      <c r="T24" s="554">
        <v>17346</v>
      </c>
      <c r="U24" s="554">
        <v>10865</v>
      </c>
      <c r="V24" s="554">
        <v>8736</v>
      </c>
      <c r="W24" s="554">
        <v>5729</v>
      </c>
      <c r="X24" s="554">
        <v>3350</v>
      </c>
      <c r="Y24" s="554">
        <v>2956</v>
      </c>
      <c r="Z24" s="554">
        <v>1257</v>
      </c>
      <c r="AA24" s="554">
        <v>719</v>
      </c>
      <c r="AB24" s="554">
        <v>437</v>
      </c>
      <c r="AC24" s="554">
        <f t="shared" si="0"/>
        <v>145547</v>
      </c>
      <c r="AD24" s="554">
        <f t="shared" si="1"/>
        <v>125341</v>
      </c>
      <c r="AE24" s="554">
        <f t="shared" si="2"/>
        <v>270888</v>
      </c>
      <c r="AF24" s="1056" t="s">
        <v>191</v>
      </c>
      <c r="AG24" s="1056"/>
      <c r="AH24" s="459"/>
    </row>
    <row r="25" spans="1:34" ht="18.75" customHeight="1">
      <c r="A25" s="1081" t="s">
        <v>70</v>
      </c>
      <c r="B25" s="1081"/>
      <c r="C25" s="554">
        <v>3197</v>
      </c>
      <c r="D25" s="554">
        <v>3313</v>
      </c>
      <c r="E25" s="554">
        <v>26032</v>
      </c>
      <c r="F25" s="554">
        <v>24314</v>
      </c>
      <c r="G25" s="554">
        <v>28316</v>
      </c>
      <c r="H25" s="554">
        <v>24719</v>
      </c>
      <c r="I25" s="554">
        <v>30908</v>
      </c>
      <c r="J25" s="554">
        <v>29239</v>
      </c>
      <c r="K25" s="554">
        <v>31858</v>
      </c>
      <c r="L25" s="554">
        <v>29432</v>
      </c>
      <c r="M25" s="554">
        <v>32097</v>
      </c>
      <c r="N25" s="554">
        <v>29145</v>
      </c>
      <c r="O25" s="1056" t="s">
        <v>192</v>
      </c>
      <c r="P25" s="1056"/>
      <c r="Q25" s="1081" t="s">
        <v>70</v>
      </c>
      <c r="R25" s="1081"/>
      <c r="S25" s="554">
        <v>30951</v>
      </c>
      <c r="T25" s="554">
        <v>27283</v>
      </c>
      <c r="U25" s="554">
        <v>20285</v>
      </c>
      <c r="V25" s="554">
        <v>17388</v>
      </c>
      <c r="W25" s="554">
        <v>10706</v>
      </c>
      <c r="X25" s="554">
        <v>7327</v>
      </c>
      <c r="Y25" s="554">
        <v>5172</v>
      </c>
      <c r="Z25" s="554">
        <v>2580</v>
      </c>
      <c r="AA25" s="554">
        <v>1440</v>
      </c>
      <c r="AB25" s="554">
        <v>722</v>
      </c>
      <c r="AC25" s="554">
        <f t="shared" si="0"/>
        <v>220962</v>
      </c>
      <c r="AD25" s="554">
        <f t="shared" si="1"/>
        <v>195462</v>
      </c>
      <c r="AE25" s="554">
        <f t="shared" si="2"/>
        <v>416424</v>
      </c>
      <c r="AF25" s="1056" t="s">
        <v>192</v>
      </c>
      <c r="AG25" s="1056"/>
      <c r="AH25" s="459"/>
    </row>
    <row r="26" spans="1:34" ht="18.75" customHeight="1">
      <c r="A26" s="1081" t="s">
        <v>71</v>
      </c>
      <c r="B26" s="1081"/>
      <c r="C26" s="554">
        <v>2151</v>
      </c>
      <c r="D26" s="554">
        <v>1582</v>
      </c>
      <c r="E26" s="554">
        <v>17980</v>
      </c>
      <c r="F26" s="554">
        <v>15699</v>
      </c>
      <c r="G26" s="554">
        <v>23035</v>
      </c>
      <c r="H26" s="554">
        <v>16522</v>
      </c>
      <c r="I26" s="554">
        <v>22079</v>
      </c>
      <c r="J26" s="554">
        <v>17980</v>
      </c>
      <c r="K26" s="554">
        <v>21830</v>
      </c>
      <c r="L26" s="554">
        <v>12714</v>
      </c>
      <c r="M26" s="554">
        <v>20904</v>
      </c>
      <c r="N26" s="554">
        <v>15607</v>
      </c>
      <c r="O26" s="1056" t="s">
        <v>193</v>
      </c>
      <c r="P26" s="1056"/>
      <c r="Q26" s="1081" t="s">
        <v>71</v>
      </c>
      <c r="R26" s="1081"/>
      <c r="S26" s="554">
        <v>17439</v>
      </c>
      <c r="T26" s="554">
        <v>13759</v>
      </c>
      <c r="U26" s="554">
        <v>8247</v>
      </c>
      <c r="V26" s="554">
        <v>7420</v>
      </c>
      <c r="W26" s="554">
        <v>3987</v>
      </c>
      <c r="X26" s="554">
        <v>3200</v>
      </c>
      <c r="Y26" s="554">
        <v>1808</v>
      </c>
      <c r="Z26" s="554">
        <v>1099</v>
      </c>
      <c r="AA26" s="554">
        <v>390</v>
      </c>
      <c r="AB26" s="554">
        <v>170</v>
      </c>
      <c r="AC26" s="554">
        <f t="shared" si="0"/>
        <v>139850</v>
      </c>
      <c r="AD26" s="554">
        <f t="shared" si="1"/>
        <v>105752</v>
      </c>
      <c r="AE26" s="554">
        <f t="shared" si="2"/>
        <v>245602</v>
      </c>
      <c r="AF26" s="1056" t="s">
        <v>193</v>
      </c>
      <c r="AG26" s="1056"/>
      <c r="AH26" s="459"/>
    </row>
    <row r="27" spans="1:34" ht="18.75" customHeight="1" thickBot="1">
      <c r="A27" s="1105" t="s">
        <v>72</v>
      </c>
      <c r="B27" s="1105"/>
      <c r="C27" s="556">
        <v>2387</v>
      </c>
      <c r="D27" s="556">
        <v>2584</v>
      </c>
      <c r="E27" s="556">
        <v>36469</v>
      </c>
      <c r="F27" s="556">
        <v>38518</v>
      </c>
      <c r="G27" s="556">
        <v>38146</v>
      </c>
      <c r="H27" s="556">
        <v>35971</v>
      </c>
      <c r="I27" s="556">
        <v>43449</v>
      </c>
      <c r="J27" s="556">
        <v>43667</v>
      </c>
      <c r="K27" s="556">
        <v>43882</v>
      </c>
      <c r="L27" s="556">
        <v>43987</v>
      </c>
      <c r="M27" s="556">
        <v>43841</v>
      </c>
      <c r="N27" s="556">
        <v>43484</v>
      </c>
      <c r="O27" s="1069" t="s">
        <v>361</v>
      </c>
      <c r="P27" s="1069"/>
      <c r="Q27" s="1105" t="s">
        <v>72</v>
      </c>
      <c r="R27" s="1105"/>
      <c r="S27" s="556">
        <v>39889</v>
      </c>
      <c r="T27" s="556">
        <v>39065</v>
      </c>
      <c r="U27" s="556">
        <v>18832</v>
      </c>
      <c r="V27" s="556">
        <v>19466</v>
      </c>
      <c r="W27" s="556">
        <v>8204</v>
      </c>
      <c r="X27" s="556">
        <v>6306</v>
      </c>
      <c r="Y27" s="556">
        <v>3662</v>
      </c>
      <c r="Z27" s="556">
        <v>2405</v>
      </c>
      <c r="AA27" s="556">
        <v>765</v>
      </c>
      <c r="AB27" s="556">
        <v>616</v>
      </c>
      <c r="AC27" s="556">
        <f t="shared" si="0"/>
        <v>279526</v>
      </c>
      <c r="AD27" s="556">
        <f t="shared" si="1"/>
        <v>276069</v>
      </c>
      <c r="AE27" s="556">
        <f t="shared" si="2"/>
        <v>555595</v>
      </c>
      <c r="AF27" s="1069" t="s">
        <v>361</v>
      </c>
      <c r="AG27" s="1069"/>
      <c r="AH27" s="459"/>
    </row>
    <row r="28" spans="1:34" ht="23.25" customHeight="1" thickBot="1">
      <c r="A28" s="1076" t="s">
        <v>32</v>
      </c>
      <c r="B28" s="1076"/>
      <c r="C28" s="403">
        <f>SUM(C8:C27)</f>
        <v>41414</v>
      </c>
      <c r="D28" s="403">
        <f t="shared" ref="D28:N28" si="3">SUM(D8:D27)</f>
        <v>39823</v>
      </c>
      <c r="E28" s="403">
        <f t="shared" si="3"/>
        <v>426893</v>
      </c>
      <c r="F28" s="403">
        <f t="shared" si="3"/>
        <v>413212</v>
      </c>
      <c r="G28" s="403">
        <f t="shared" si="3"/>
        <v>463407</v>
      </c>
      <c r="H28" s="403">
        <f t="shared" si="3"/>
        <v>419666</v>
      </c>
      <c r="I28" s="403">
        <f t="shared" si="3"/>
        <v>497960</v>
      </c>
      <c r="J28" s="403">
        <f t="shared" si="3"/>
        <v>491242</v>
      </c>
      <c r="K28" s="403">
        <f t="shared" si="3"/>
        <v>490555</v>
      </c>
      <c r="L28" s="403">
        <f t="shared" si="3"/>
        <v>451145</v>
      </c>
      <c r="M28" s="403">
        <f t="shared" si="3"/>
        <v>499467</v>
      </c>
      <c r="N28" s="403">
        <f t="shared" si="3"/>
        <v>443620</v>
      </c>
      <c r="O28" s="1104" t="s">
        <v>175</v>
      </c>
      <c r="P28" s="1104"/>
      <c r="Q28" s="1076" t="s">
        <v>32</v>
      </c>
      <c r="R28" s="1076"/>
      <c r="S28" s="403">
        <f>SUM(S8:S27)</f>
        <v>440615</v>
      </c>
      <c r="T28" s="403">
        <f t="shared" ref="T28:AB28" si="4">SUM(T8:T27)</f>
        <v>393753</v>
      </c>
      <c r="U28" s="403">
        <f t="shared" si="4"/>
        <v>219195</v>
      </c>
      <c r="V28" s="403">
        <f t="shared" si="4"/>
        <v>190098</v>
      </c>
      <c r="W28" s="403">
        <f t="shared" si="4"/>
        <v>112206</v>
      </c>
      <c r="X28" s="403">
        <f t="shared" si="4"/>
        <v>81315</v>
      </c>
      <c r="Y28" s="403">
        <f t="shared" si="4"/>
        <v>57984</v>
      </c>
      <c r="Z28" s="403">
        <f t="shared" si="4"/>
        <v>32888</v>
      </c>
      <c r="AA28" s="403">
        <f t="shared" si="4"/>
        <v>14108</v>
      </c>
      <c r="AB28" s="403">
        <f t="shared" si="4"/>
        <v>10543</v>
      </c>
      <c r="AC28" s="403">
        <f t="shared" si="0"/>
        <v>3263804</v>
      </c>
      <c r="AD28" s="403">
        <f t="shared" si="1"/>
        <v>2967305</v>
      </c>
      <c r="AE28" s="403">
        <f t="shared" si="2"/>
        <v>6231109</v>
      </c>
      <c r="AF28" s="1104" t="s">
        <v>175</v>
      </c>
      <c r="AG28" s="1104"/>
      <c r="AH28" s="459"/>
    </row>
    <row r="29" spans="1:34" ht="19.5" thickTop="1">
      <c r="A29" s="156"/>
      <c r="B29" s="156"/>
      <c r="C29" s="736"/>
      <c r="D29" s="736"/>
      <c r="E29" s="736"/>
      <c r="F29" s="736"/>
      <c r="G29" s="736"/>
      <c r="H29" s="736"/>
      <c r="I29" s="736"/>
      <c r="J29" s="736"/>
      <c r="K29" s="736"/>
      <c r="L29" s="736"/>
      <c r="M29" s="736"/>
      <c r="N29" s="736"/>
      <c r="O29" s="735"/>
      <c r="P29" s="735"/>
      <c r="Q29" s="235"/>
      <c r="R29" s="235"/>
      <c r="S29" s="463"/>
      <c r="T29" s="463"/>
      <c r="U29" s="463"/>
      <c r="V29" s="463"/>
      <c r="W29" s="463"/>
      <c r="X29" s="463"/>
      <c r="Y29" s="463"/>
      <c r="Z29" s="463"/>
      <c r="AA29" s="463"/>
      <c r="AB29" s="463"/>
      <c r="AC29" s="463"/>
      <c r="AD29" s="463"/>
      <c r="AE29" s="463"/>
      <c r="AF29" s="459"/>
      <c r="AG29" s="459"/>
      <c r="AH29" s="459"/>
    </row>
    <row r="30" spans="1:34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59"/>
      <c r="P30" s="459"/>
      <c r="S30" s="463"/>
      <c r="T30" s="463"/>
      <c r="U30" s="463"/>
      <c r="V30" s="463"/>
      <c r="W30" s="463"/>
      <c r="X30" s="463"/>
      <c r="Y30" s="463"/>
      <c r="Z30" s="463"/>
      <c r="AA30" s="463"/>
      <c r="AB30" s="463"/>
      <c r="AC30" s="463"/>
      <c r="AD30" s="463"/>
      <c r="AE30" s="463"/>
      <c r="AF30" s="459"/>
      <c r="AG30" s="459"/>
      <c r="AH30" s="459"/>
    </row>
    <row r="31" spans="1:34"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S31" s="463"/>
      <c r="T31" s="463"/>
      <c r="U31" s="463"/>
      <c r="V31" s="463"/>
      <c r="W31" s="463"/>
      <c r="X31" s="463"/>
      <c r="Y31" s="463"/>
      <c r="Z31" s="463"/>
      <c r="AA31" s="463"/>
      <c r="AB31" s="463"/>
      <c r="AC31" s="463"/>
      <c r="AD31" s="463"/>
      <c r="AE31" s="463"/>
      <c r="AF31" s="459"/>
      <c r="AG31" s="459"/>
      <c r="AH31" s="459"/>
    </row>
    <row r="32" spans="1:34"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AF32" s="459"/>
      <c r="AG32" s="459"/>
      <c r="AH32" s="459"/>
    </row>
    <row r="33" spans="3:34">
      <c r="C33" s="463"/>
      <c r="D33" s="463"/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AF33" s="459"/>
      <c r="AG33" s="459"/>
      <c r="AH33" s="459"/>
    </row>
    <row r="34" spans="3:34"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AF34" s="459"/>
      <c r="AG34" s="459"/>
      <c r="AH34" s="459"/>
    </row>
    <row r="35" spans="3:34"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AF35" s="459"/>
      <c r="AG35" s="459"/>
      <c r="AH35" s="459"/>
    </row>
    <row r="36" spans="3:34"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AF36" s="459"/>
      <c r="AG36" s="459"/>
      <c r="AH36" s="459"/>
    </row>
    <row r="37" spans="3:34"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  <c r="AF37" s="459"/>
      <c r="AG37" s="459"/>
      <c r="AH37" s="459"/>
    </row>
    <row r="38" spans="3:34"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  <c r="N38" s="463"/>
      <c r="AF38" s="459"/>
      <c r="AG38" s="459"/>
      <c r="AH38" s="459"/>
    </row>
    <row r="39" spans="3:34">
      <c r="AF39" s="459"/>
      <c r="AG39" s="459"/>
      <c r="AH39" s="459"/>
    </row>
    <row r="40" spans="3:34">
      <c r="AF40" s="459"/>
      <c r="AG40" s="459"/>
      <c r="AH40" s="459"/>
    </row>
    <row r="41" spans="3:34">
      <c r="AF41" s="459"/>
      <c r="AG41" s="459"/>
      <c r="AH41" s="459"/>
    </row>
    <row r="42" spans="3:34">
      <c r="AF42" s="459"/>
      <c r="AG42" s="459"/>
      <c r="AH42" s="459"/>
    </row>
    <row r="43" spans="3:34">
      <c r="AF43" s="459"/>
      <c r="AG43" s="459"/>
      <c r="AH43" s="459"/>
    </row>
    <row r="44" spans="3:34">
      <c r="AF44" s="459"/>
      <c r="AG44" s="459"/>
      <c r="AH44" s="459"/>
    </row>
    <row r="45" spans="3:34">
      <c r="AF45" s="459"/>
      <c r="AG45" s="459"/>
      <c r="AH45" s="459"/>
    </row>
    <row r="46" spans="3:34">
      <c r="AF46" s="459"/>
      <c r="AG46" s="459"/>
      <c r="AH46" s="459"/>
    </row>
    <row r="47" spans="3:34">
      <c r="AF47" s="459"/>
      <c r="AG47" s="459"/>
      <c r="AH47" s="459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</sheetData>
  <protectedRanges>
    <protectedRange sqref="D18:N18 T18:AB18" name="نطاق1"/>
  </protectedRanges>
  <mergeCells count="97">
    <mergeCell ref="A27:B27"/>
    <mergeCell ref="O27:P27"/>
    <mergeCell ref="Q27:R27"/>
    <mergeCell ref="AF27:AG27"/>
    <mergeCell ref="A28:B28"/>
    <mergeCell ref="O28:P28"/>
    <mergeCell ref="Q28:R28"/>
    <mergeCell ref="AF28:AG28"/>
    <mergeCell ref="A25:B25"/>
    <mergeCell ref="O25:P25"/>
    <mergeCell ref="Q25:R25"/>
    <mergeCell ref="AF25:AG25"/>
    <mergeCell ref="A26:B26"/>
    <mergeCell ref="O26:P26"/>
    <mergeCell ref="Q26:R26"/>
    <mergeCell ref="AF26:AG26"/>
    <mergeCell ref="A23:B23"/>
    <mergeCell ref="O23:P23"/>
    <mergeCell ref="Q23:R23"/>
    <mergeCell ref="AF23:AG23"/>
    <mergeCell ref="A24:B24"/>
    <mergeCell ref="O24:P24"/>
    <mergeCell ref="Q24:R24"/>
    <mergeCell ref="AF24:AG24"/>
    <mergeCell ref="A21:B21"/>
    <mergeCell ref="O21:P21"/>
    <mergeCell ref="Q21:R21"/>
    <mergeCell ref="AF21:AG21"/>
    <mergeCell ref="A22:B22"/>
    <mergeCell ref="O22:P22"/>
    <mergeCell ref="Q22:R22"/>
    <mergeCell ref="AF22:AG22"/>
    <mergeCell ref="A19:B19"/>
    <mergeCell ref="O19:P19"/>
    <mergeCell ref="Q19:R19"/>
    <mergeCell ref="AF19:AG19"/>
    <mergeCell ref="A20:B20"/>
    <mergeCell ref="O20:P20"/>
    <mergeCell ref="Q20:R20"/>
    <mergeCell ref="AF20:AG20"/>
    <mergeCell ref="A12:A17"/>
    <mergeCell ref="P12:P17"/>
    <mergeCell ref="Q12:Q17"/>
    <mergeCell ref="AG12:AG17"/>
    <mergeCell ref="A18:B18"/>
    <mergeCell ref="O18:P18"/>
    <mergeCell ref="Q18:R18"/>
    <mergeCell ref="AF18:AG18"/>
    <mergeCell ref="A10:B10"/>
    <mergeCell ref="O10:P10"/>
    <mergeCell ref="Q10:R10"/>
    <mergeCell ref="AF10:AG10"/>
    <mergeCell ref="A11:B11"/>
    <mergeCell ref="O11:P11"/>
    <mergeCell ref="Q11:R11"/>
    <mergeCell ref="AF11:AG11"/>
    <mergeCell ref="A9:B9"/>
    <mergeCell ref="O9:P9"/>
    <mergeCell ref="Q9:R9"/>
    <mergeCell ref="C5:D5"/>
    <mergeCell ref="E5:F5"/>
    <mergeCell ref="G5:H5"/>
    <mergeCell ref="I5:J5"/>
    <mergeCell ref="K5:L5"/>
    <mergeCell ref="M5:N5"/>
    <mergeCell ref="O8:P8"/>
    <mergeCell ref="A8:B8"/>
    <mergeCell ref="Q8:R8"/>
    <mergeCell ref="AF9:AG9"/>
    <mergeCell ref="Y4:Z4"/>
    <mergeCell ref="AA4:AB4"/>
    <mergeCell ref="AC4:AE4"/>
    <mergeCell ref="AF4:AG7"/>
    <mergeCell ref="Y5:Z5"/>
    <mergeCell ref="AA5:AB5"/>
    <mergeCell ref="AF8:AG8"/>
    <mergeCell ref="W4:X4"/>
    <mergeCell ref="S5:T5"/>
    <mergeCell ref="U5:V5"/>
    <mergeCell ref="W5:X5"/>
    <mergeCell ref="A4:B7"/>
    <mergeCell ref="C4:D4"/>
    <mergeCell ref="E4:F4"/>
    <mergeCell ref="G4:H4"/>
    <mergeCell ref="I4:J4"/>
    <mergeCell ref="K4:L4"/>
    <mergeCell ref="M4:N4"/>
    <mergeCell ref="O4:P7"/>
    <mergeCell ref="Q4:R7"/>
    <mergeCell ref="S4:T4"/>
    <mergeCell ref="U4:V4"/>
    <mergeCell ref="A3:B3"/>
    <mergeCell ref="O3:P3"/>
    <mergeCell ref="AE3:AG3"/>
    <mergeCell ref="A1:P1"/>
    <mergeCell ref="A2:P2"/>
    <mergeCell ref="Q3:S3"/>
  </mergeCells>
  <printOptions horizontalCentered="1"/>
  <pageMargins left="1" right="1" top="1" bottom="1" header="1" footer="1"/>
  <pageSetup paperSize="9" scale="80" firstPageNumber="39" orientation="landscape" useFirstPageNumber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1:AC118"/>
  <sheetViews>
    <sheetView rightToLeft="1" view="pageBreakPreview" zoomScale="80" zoomScaleNormal="75" zoomScaleSheetLayoutView="80" workbookViewId="0">
      <selection activeCell="Q14" sqref="Q14"/>
    </sheetView>
  </sheetViews>
  <sheetFormatPr defaultRowHeight="12.75"/>
  <cols>
    <col min="1" max="1" width="4.7109375" style="91" customWidth="1"/>
    <col min="2" max="2" width="9.85546875" style="91" customWidth="1"/>
    <col min="3" max="3" width="7.42578125" style="91" customWidth="1"/>
    <col min="4" max="4" width="7.7109375" style="91" customWidth="1"/>
    <col min="5" max="5" width="9.140625" style="91" customWidth="1"/>
    <col min="6" max="6" width="9.42578125" style="91" customWidth="1"/>
    <col min="7" max="7" width="8.7109375" style="91" customWidth="1"/>
    <col min="8" max="8" width="8.28515625" style="91" customWidth="1"/>
    <col min="9" max="9" width="8" style="91" customWidth="1"/>
    <col min="10" max="11" width="7.5703125" style="91" customWidth="1"/>
    <col min="12" max="12" width="8" style="91" customWidth="1"/>
    <col min="13" max="13" width="6.7109375" style="91" customWidth="1"/>
    <col min="14" max="14" width="7.42578125" style="91" customWidth="1"/>
    <col min="15" max="17" width="9.5703125" style="91" customWidth="1"/>
    <col min="18" max="18" width="14.42578125" style="91" customWidth="1"/>
    <col min="19" max="19" width="3.85546875" style="91" customWidth="1"/>
    <col min="20" max="16384" width="9.140625" style="91"/>
  </cols>
  <sheetData>
    <row r="1" spans="1:29" ht="20.25" customHeight="1">
      <c r="A1" s="1138" t="s">
        <v>797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20.25" customHeight="1">
      <c r="A2" s="1139" t="s">
        <v>755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9" ht="22.5" customHeight="1" thickBot="1">
      <c r="A3" s="1100" t="s">
        <v>1122</v>
      </c>
      <c r="B3" s="1100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199"/>
      <c r="R3" s="1116" t="s">
        <v>978</v>
      </c>
      <c r="S3" s="1116"/>
    </row>
    <row r="4" spans="1:29" ht="21" customHeight="1" thickTop="1">
      <c r="A4" s="1293" t="s">
        <v>40</v>
      </c>
      <c r="B4" s="1293"/>
      <c r="C4" s="1294" t="s">
        <v>41</v>
      </c>
      <c r="D4" s="1294"/>
      <c r="E4" s="1294" t="s">
        <v>42</v>
      </c>
      <c r="F4" s="1294"/>
      <c r="G4" s="1294" t="s">
        <v>43</v>
      </c>
      <c r="H4" s="1294"/>
      <c r="I4" s="1294" t="s">
        <v>73</v>
      </c>
      <c r="J4" s="1294"/>
      <c r="K4" s="1294" t="s">
        <v>44</v>
      </c>
      <c r="L4" s="1294"/>
      <c r="M4" s="1294" t="s">
        <v>74</v>
      </c>
      <c r="N4" s="1294"/>
      <c r="O4" s="1294" t="s">
        <v>168</v>
      </c>
      <c r="P4" s="1294"/>
      <c r="Q4" s="1294"/>
      <c r="R4" s="1287" t="s">
        <v>174</v>
      </c>
      <c r="S4" s="1287"/>
    </row>
    <row r="5" spans="1:29" ht="24" customHeight="1">
      <c r="A5" s="1083"/>
      <c r="B5" s="1083"/>
      <c r="C5" s="1295" t="s">
        <v>208</v>
      </c>
      <c r="D5" s="1295"/>
      <c r="E5" s="1295" t="s">
        <v>210</v>
      </c>
      <c r="F5" s="1295"/>
      <c r="G5" s="1295" t="s">
        <v>220</v>
      </c>
      <c r="H5" s="1295"/>
      <c r="I5" s="1295" t="s">
        <v>212</v>
      </c>
      <c r="J5" s="1295"/>
      <c r="K5" s="1295" t="s">
        <v>213</v>
      </c>
      <c r="L5" s="1295"/>
      <c r="M5" s="1295" t="s">
        <v>214</v>
      </c>
      <c r="N5" s="1295"/>
      <c r="O5" s="727"/>
      <c r="P5" s="598" t="s">
        <v>175</v>
      </c>
      <c r="Q5" s="558"/>
      <c r="R5" s="1094"/>
      <c r="S5" s="1094"/>
    </row>
    <row r="6" spans="1:29" ht="23.25" customHeight="1">
      <c r="A6" s="1083"/>
      <c r="B6" s="1083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094"/>
      <c r="S6" s="1094"/>
    </row>
    <row r="7" spans="1:29" ht="19.5" customHeight="1" thickBot="1">
      <c r="A7" s="1202"/>
      <c r="B7" s="1202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288"/>
      <c r="S7" s="1288"/>
    </row>
    <row r="8" spans="1:29" ht="19.5" customHeight="1">
      <c r="A8" s="1147" t="s">
        <v>52</v>
      </c>
      <c r="B8" s="1147"/>
      <c r="C8" s="558">
        <v>4463</v>
      </c>
      <c r="D8" s="558">
        <v>3939</v>
      </c>
      <c r="E8" s="558">
        <v>39515</v>
      </c>
      <c r="F8" s="558">
        <v>37429</v>
      </c>
      <c r="G8" s="558">
        <v>12990</v>
      </c>
      <c r="H8" s="558">
        <v>11901</v>
      </c>
      <c r="I8" s="558">
        <v>6148</v>
      </c>
      <c r="J8" s="558">
        <v>5281</v>
      </c>
      <c r="K8" s="558">
        <v>3282</v>
      </c>
      <c r="L8" s="558">
        <v>3107</v>
      </c>
      <c r="M8" s="558">
        <v>499</v>
      </c>
      <c r="N8" s="558">
        <v>434</v>
      </c>
      <c r="O8" s="558">
        <f>SUM(C8,E8,G8,I8,K8,M8)</f>
        <v>66897</v>
      </c>
      <c r="P8" s="558">
        <f>SUM(D8,F8,H8,J8,L8,N8)</f>
        <v>62091</v>
      </c>
      <c r="Q8" s="558">
        <f>SUM(O8:P8)</f>
        <v>128988</v>
      </c>
      <c r="R8" s="1130" t="s">
        <v>671</v>
      </c>
      <c r="S8" s="1130"/>
    </row>
    <row r="9" spans="1:29" ht="19.5" customHeight="1">
      <c r="A9" s="1081" t="s">
        <v>53</v>
      </c>
      <c r="B9" s="1081"/>
      <c r="C9" s="78">
        <v>3614</v>
      </c>
      <c r="D9" s="78">
        <v>3460</v>
      </c>
      <c r="E9" s="78">
        <v>25378</v>
      </c>
      <c r="F9" s="78">
        <v>24167</v>
      </c>
      <c r="G9" s="78">
        <v>4464</v>
      </c>
      <c r="H9" s="78">
        <v>4745</v>
      </c>
      <c r="I9" s="78">
        <v>1396</v>
      </c>
      <c r="J9" s="78">
        <v>1315</v>
      </c>
      <c r="K9" s="78">
        <v>1454</v>
      </c>
      <c r="L9" s="78">
        <v>590</v>
      </c>
      <c r="M9" s="78">
        <v>333</v>
      </c>
      <c r="N9" s="78">
        <v>442</v>
      </c>
      <c r="O9" s="554">
        <f t="shared" ref="O9:O27" si="0">SUM(C9,E9,G9,I9,K9,M9)</f>
        <v>36639</v>
      </c>
      <c r="P9" s="554">
        <f t="shared" ref="P9:P27" si="1">SUM(D9,F9,H9,J9,L9,N9)</f>
        <v>34719</v>
      </c>
      <c r="Q9" s="554">
        <f t="shared" ref="Q9:Q27" si="2">SUM(O9:P9)</f>
        <v>71358</v>
      </c>
      <c r="R9" s="1059" t="s">
        <v>302</v>
      </c>
      <c r="S9" s="1059"/>
    </row>
    <row r="10" spans="1:29" ht="19.5" customHeight="1">
      <c r="A10" s="1081" t="s">
        <v>54</v>
      </c>
      <c r="B10" s="1081"/>
      <c r="C10" s="78">
        <v>2421</v>
      </c>
      <c r="D10" s="78">
        <v>2094</v>
      </c>
      <c r="E10" s="78">
        <v>17844</v>
      </c>
      <c r="F10" s="78">
        <v>17833</v>
      </c>
      <c r="G10" s="78">
        <v>3659</v>
      </c>
      <c r="H10" s="78">
        <v>3183</v>
      </c>
      <c r="I10" s="78">
        <v>896</v>
      </c>
      <c r="J10" s="78">
        <v>911</v>
      </c>
      <c r="K10" s="78">
        <v>405</v>
      </c>
      <c r="L10" s="78">
        <v>276</v>
      </c>
      <c r="M10" s="78">
        <v>188</v>
      </c>
      <c r="N10" s="78">
        <v>102</v>
      </c>
      <c r="O10" s="554">
        <f t="shared" si="0"/>
        <v>25413</v>
      </c>
      <c r="P10" s="554">
        <f t="shared" si="1"/>
        <v>24399</v>
      </c>
      <c r="Q10" s="554">
        <f t="shared" si="2"/>
        <v>49812</v>
      </c>
      <c r="R10" s="1056" t="s">
        <v>184</v>
      </c>
      <c r="S10" s="1056"/>
    </row>
    <row r="11" spans="1:29" ht="19.5" customHeight="1">
      <c r="A11" s="1081" t="s">
        <v>55</v>
      </c>
      <c r="B11" s="1081"/>
      <c r="C11" s="78">
        <v>2306</v>
      </c>
      <c r="D11" s="78">
        <v>2206</v>
      </c>
      <c r="E11" s="78">
        <v>21891</v>
      </c>
      <c r="F11" s="78">
        <v>21210</v>
      </c>
      <c r="G11" s="78">
        <v>3983</v>
      </c>
      <c r="H11" s="78">
        <v>3469</v>
      </c>
      <c r="I11" s="78">
        <v>786</v>
      </c>
      <c r="J11" s="78">
        <v>676</v>
      </c>
      <c r="K11" s="78">
        <v>221</v>
      </c>
      <c r="L11" s="78">
        <v>190</v>
      </c>
      <c r="M11" s="78">
        <v>65</v>
      </c>
      <c r="N11" s="78">
        <v>46</v>
      </c>
      <c r="O11" s="554">
        <f t="shared" si="0"/>
        <v>29252</v>
      </c>
      <c r="P11" s="554">
        <f t="shared" si="1"/>
        <v>27797</v>
      </c>
      <c r="Q11" s="554">
        <f t="shared" si="2"/>
        <v>57049</v>
      </c>
      <c r="R11" s="1056" t="s">
        <v>185</v>
      </c>
      <c r="S11" s="1056"/>
    </row>
    <row r="12" spans="1:29" ht="19.5" customHeight="1">
      <c r="A12" s="1149" t="s">
        <v>295</v>
      </c>
      <c r="B12" s="559" t="s">
        <v>262</v>
      </c>
      <c r="C12" s="78">
        <v>1492</v>
      </c>
      <c r="D12" s="78">
        <v>1383</v>
      </c>
      <c r="E12" s="78">
        <v>16823</v>
      </c>
      <c r="F12" s="78">
        <v>17223</v>
      </c>
      <c r="G12" s="78">
        <v>2600</v>
      </c>
      <c r="H12" s="78">
        <v>2031</v>
      </c>
      <c r="I12" s="78">
        <v>682</v>
      </c>
      <c r="J12" s="78">
        <v>453</v>
      </c>
      <c r="K12" s="78">
        <v>168</v>
      </c>
      <c r="L12" s="78">
        <v>98</v>
      </c>
      <c r="M12" s="78">
        <v>19</v>
      </c>
      <c r="N12" s="78">
        <v>11</v>
      </c>
      <c r="O12" s="554">
        <f t="shared" si="0"/>
        <v>21784</v>
      </c>
      <c r="P12" s="554">
        <f t="shared" si="1"/>
        <v>21199</v>
      </c>
      <c r="Q12" s="554">
        <f t="shared" si="2"/>
        <v>42983</v>
      </c>
      <c r="R12" s="586" t="s">
        <v>306</v>
      </c>
      <c r="S12" s="1087" t="s">
        <v>173</v>
      </c>
    </row>
    <row r="13" spans="1:29" ht="19.5" customHeight="1">
      <c r="A13" s="1149"/>
      <c r="B13" s="559" t="s">
        <v>263</v>
      </c>
      <c r="C13" s="78">
        <v>2279</v>
      </c>
      <c r="D13" s="78">
        <v>2210</v>
      </c>
      <c r="E13" s="78">
        <v>31625</v>
      </c>
      <c r="F13" s="78">
        <v>31962</v>
      </c>
      <c r="G13" s="78">
        <v>5997</v>
      </c>
      <c r="H13" s="78">
        <v>5146</v>
      </c>
      <c r="I13" s="78">
        <v>1852</v>
      </c>
      <c r="J13" s="78">
        <v>1565</v>
      </c>
      <c r="K13" s="78">
        <v>573</v>
      </c>
      <c r="L13" s="78">
        <v>502</v>
      </c>
      <c r="M13" s="78">
        <v>164</v>
      </c>
      <c r="N13" s="78">
        <v>149</v>
      </c>
      <c r="O13" s="554">
        <f t="shared" si="0"/>
        <v>42490</v>
      </c>
      <c r="P13" s="554">
        <f t="shared" si="1"/>
        <v>41534</v>
      </c>
      <c r="Q13" s="554">
        <f t="shared" si="2"/>
        <v>84024</v>
      </c>
      <c r="R13" s="586" t="s">
        <v>307</v>
      </c>
      <c r="S13" s="1088"/>
    </row>
    <row r="14" spans="1:29" ht="19.5" customHeight="1">
      <c r="A14" s="1149"/>
      <c r="B14" s="559" t="s">
        <v>264</v>
      </c>
      <c r="C14" s="78">
        <v>1326</v>
      </c>
      <c r="D14" s="78">
        <v>1303</v>
      </c>
      <c r="E14" s="78">
        <v>14174</v>
      </c>
      <c r="F14" s="78">
        <v>14365</v>
      </c>
      <c r="G14" s="78">
        <v>2999</v>
      </c>
      <c r="H14" s="78">
        <v>2959</v>
      </c>
      <c r="I14" s="78">
        <v>627</v>
      </c>
      <c r="J14" s="78">
        <v>512</v>
      </c>
      <c r="K14" s="78">
        <v>152</v>
      </c>
      <c r="L14" s="78">
        <v>122</v>
      </c>
      <c r="M14" s="78">
        <v>30</v>
      </c>
      <c r="N14" s="78">
        <v>33</v>
      </c>
      <c r="O14" s="554">
        <f t="shared" si="0"/>
        <v>19308</v>
      </c>
      <c r="P14" s="554">
        <f t="shared" si="1"/>
        <v>19294</v>
      </c>
      <c r="Q14" s="554">
        <f t="shared" si="2"/>
        <v>38602</v>
      </c>
      <c r="R14" s="586" t="s">
        <v>308</v>
      </c>
      <c r="S14" s="1088"/>
    </row>
    <row r="15" spans="1:29" ht="19.5" customHeight="1">
      <c r="A15" s="1149"/>
      <c r="B15" s="559" t="s">
        <v>752</v>
      </c>
      <c r="C15" s="78">
        <v>978</v>
      </c>
      <c r="D15" s="78">
        <v>947</v>
      </c>
      <c r="E15" s="78">
        <v>10446</v>
      </c>
      <c r="F15" s="78">
        <v>10217</v>
      </c>
      <c r="G15" s="78">
        <v>2022</v>
      </c>
      <c r="H15" s="78">
        <v>1699</v>
      </c>
      <c r="I15" s="78">
        <v>506</v>
      </c>
      <c r="J15" s="78">
        <v>445</v>
      </c>
      <c r="K15" s="78">
        <v>150</v>
      </c>
      <c r="L15" s="78">
        <v>137</v>
      </c>
      <c r="M15" s="78">
        <v>53</v>
      </c>
      <c r="N15" s="78">
        <v>49</v>
      </c>
      <c r="O15" s="554">
        <f t="shared" si="0"/>
        <v>14155</v>
      </c>
      <c r="P15" s="554">
        <f t="shared" si="1"/>
        <v>13494</v>
      </c>
      <c r="Q15" s="554">
        <f t="shared" si="2"/>
        <v>27649</v>
      </c>
      <c r="R15" s="586" t="s">
        <v>309</v>
      </c>
      <c r="S15" s="1088"/>
    </row>
    <row r="16" spans="1:29" ht="19.5" customHeight="1">
      <c r="A16" s="1149"/>
      <c r="B16" s="559" t="s">
        <v>753</v>
      </c>
      <c r="C16" s="78">
        <v>1616</v>
      </c>
      <c r="D16" s="78">
        <v>1515</v>
      </c>
      <c r="E16" s="78">
        <v>19871</v>
      </c>
      <c r="F16" s="78">
        <v>19578</v>
      </c>
      <c r="G16" s="78">
        <v>3143</v>
      </c>
      <c r="H16" s="78">
        <v>2731</v>
      </c>
      <c r="I16" s="78">
        <v>823</v>
      </c>
      <c r="J16" s="78">
        <v>593</v>
      </c>
      <c r="K16" s="78">
        <v>226</v>
      </c>
      <c r="L16" s="78">
        <v>185</v>
      </c>
      <c r="M16" s="78">
        <v>59</v>
      </c>
      <c r="N16" s="78">
        <v>48</v>
      </c>
      <c r="O16" s="554">
        <f t="shared" si="0"/>
        <v>25738</v>
      </c>
      <c r="P16" s="554">
        <f t="shared" si="1"/>
        <v>24650</v>
      </c>
      <c r="Q16" s="554">
        <f t="shared" si="2"/>
        <v>50388</v>
      </c>
      <c r="R16" s="586" t="s">
        <v>310</v>
      </c>
      <c r="S16" s="1088"/>
    </row>
    <row r="17" spans="1:19" ht="19.5" customHeight="1">
      <c r="A17" s="1149"/>
      <c r="B17" s="559" t="s">
        <v>754</v>
      </c>
      <c r="C17" s="78">
        <v>1154</v>
      </c>
      <c r="D17" s="78">
        <v>1094</v>
      </c>
      <c r="E17" s="78">
        <v>13795</v>
      </c>
      <c r="F17" s="78">
        <v>13626</v>
      </c>
      <c r="G17" s="78">
        <v>2846</v>
      </c>
      <c r="H17" s="78">
        <v>2521</v>
      </c>
      <c r="I17" s="78">
        <v>751</v>
      </c>
      <c r="J17" s="78">
        <v>577</v>
      </c>
      <c r="K17" s="78">
        <v>166</v>
      </c>
      <c r="L17" s="78">
        <v>133</v>
      </c>
      <c r="M17" s="78">
        <v>43</v>
      </c>
      <c r="N17" s="78">
        <v>51</v>
      </c>
      <c r="O17" s="554">
        <f t="shared" si="0"/>
        <v>18755</v>
      </c>
      <c r="P17" s="554">
        <f t="shared" si="1"/>
        <v>18002</v>
      </c>
      <c r="Q17" s="554">
        <f t="shared" si="2"/>
        <v>36757</v>
      </c>
      <c r="R17" s="586" t="s">
        <v>311</v>
      </c>
      <c r="S17" s="1088"/>
    </row>
    <row r="18" spans="1:19" ht="19.5" customHeight="1">
      <c r="A18" s="1081" t="s">
        <v>63</v>
      </c>
      <c r="B18" s="1081"/>
      <c r="C18" s="554">
        <v>3716</v>
      </c>
      <c r="D18" s="554">
        <v>3626</v>
      </c>
      <c r="E18" s="554">
        <v>25758</v>
      </c>
      <c r="F18" s="554">
        <v>23285</v>
      </c>
      <c r="G18" s="78">
        <v>7990</v>
      </c>
      <c r="H18" s="554">
        <v>7684</v>
      </c>
      <c r="I18" s="554">
        <v>3393</v>
      </c>
      <c r="J18" s="78">
        <v>3336</v>
      </c>
      <c r="K18" s="554">
        <v>1096</v>
      </c>
      <c r="L18" s="554">
        <v>1187</v>
      </c>
      <c r="M18" s="78">
        <v>239</v>
      </c>
      <c r="N18" s="78">
        <v>438</v>
      </c>
      <c r="O18" s="554">
        <f t="shared" si="0"/>
        <v>42192</v>
      </c>
      <c r="P18" s="554">
        <f t="shared" si="1"/>
        <v>39556</v>
      </c>
      <c r="Q18" s="554">
        <f t="shared" si="2"/>
        <v>81748</v>
      </c>
      <c r="R18" s="1056" t="s">
        <v>322</v>
      </c>
      <c r="S18" s="1056"/>
    </row>
    <row r="19" spans="1:19" ht="19.5" customHeight="1">
      <c r="A19" s="1081" t="s">
        <v>64</v>
      </c>
      <c r="B19" s="1081"/>
      <c r="C19" s="78">
        <v>2251</v>
      </c>
      <c r="D19" s="78">
        <v>2608</v>
      </c>
      <c r="E19" s="78">
        <v>29812</v>
      </c>
      <c r="F19" s="78">
        <v>25579</v>
      </c>
      <c r="G19" s="78">
        <v>7038</v>
      </c>
      <c r="H19" s="78">
        <v>6381</v>
      </c>
      <c r="I19" s="78">
        <v>2299</v>
      </c>
      <c r="J19" s="78">
        <v>1975</v>
      </c>
      <c r="K19" s="78">
        <v>854</v>
      </c>
      <c r="L19" s="78">
        <v>757</v>
      </c>
      <c r="M19" s="78">
        <v>389</v>
      </c>
      <c r="N19" s="78">
        <v>372</v>
      </c>
      <c r="O19" s="554">
        <f t="shared" si="0"/>
        <v>42643</v>
      </c>
      <c r="P19" s="554">
        <f t="shared" si="1"/>
        <v>37672</v>
      </c>
      <c r="Q19" s="554">
        <f t="shared" si="2"/>
        <v>80315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78">
        <v>1299</v>
      </c>
      <c r="D20" s="78">
        <v>1442</v>
      </c>
      <c r="E20" s="78">
        <v>15850</v>
      </c>
      <c r="F20" s="78">
        <v>16625</v>
      </c>
      <c r="G20" s="78">
        <v>4603</v>
      </c>
      <c r="H20" s="78">
        <v>4293</v>
      </c>
      <c r="I20" s="78">
        <v>1408</v>
      </c>
      <c r="J20" s="78">
        <v>1224</v>
      </c>
      <c r="K20" s="78">
        <v>460</v>
      </c>
      <c r="L20" s="78">
        <v>471</v>
      </c>
      <c r="M20" s="78">
        <v>152</v>
      </c>
      <c r="N20" s="78">
        <v>106</v>
      </c>
      <c r="O20" s="554">
        <f t="shared" si="0"/>
        <v>23772</v>
      </c>
      <c r="P20" s="554">
        <f t="shared" si="1"/>
        <v>24161</v>
      </c>
      <c r="Q20" s="554">
        <f t="shared" si="2"/>
        <v>47933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78">
        <v>1312</v>
      </c>
      <c r="D21" s="78">
        <v>1363</v>
      </c>
      <c r="E21" s="78">
        <v>17452</v>
      </c>
      <c r="F21" s="78">
        <v>18238</v>
      </c>
      <c r="G21" s="78">
        <v>5639</v>
      </c>
      <c r="H21" s="78">
        <v>5442</v>
      </c>
      <c r="I21" s="78">
        <v>1673</v>
      </c>
      <c r="J21" s="78">
        <v>1539</v>
      </c>
      <c r="K21" s="78">
        <v>699</v>
      </c>
      <c r="L21" s="78">
        <v>525</v>
      </c>
      <c r="M21" s="78">
        <v>214</v>
      </c>
      <c r="N21" s="78">
        <v>118</v>
      </c>
      <c r="O21" s="554">
        <f t="shared" si="0"/>
        <v>26989</v>
      </c>
      <c r="P21" s="554">
        <f t="shared" si="1"/>
        <v>27225</v>
      </c>
      <c r="Q21" s="554">
        <f t="shared" si="2"/>
        <v>54214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78">
        <v>1157</v>
      </c>
      <c r="D22" s="78">
        <v>1162</v>
      </c>
      <c r="E22" s="78">
        <v>17389</v>
      </c>
      <c r="F22" s="78">
        <v>16293</v>
      </c>
      <c r="G22" s="78">
        <v>3937</v>
      </c>
      <c r="H22" s="78">
        <v>3575</v>
      </c>
      <c r="I22" s="78">
        <v>1145</v>
      </c>
      <c r="J22" s="78">
        <v>1149</v>
      </c>
      <c r="K22" s="78">
        <v>251</v>
      </c>
      <c r="L22" s="78">
        <v>237</v>
      </c>
      <c r="M22" s="78">
        <v>48</v>
      </c>
      <c r="N22" s="78">
        <v>43</v>
      </c>
      <c r="O22" s="554">
        <f t="shared" si="0"/>
        <v>23927</v>
      </c>
      <c r="P22" s="554">
        <f t="shared" si="1"/>
        <v>22459</v>
      </c>
      <c r="Q22" s="554">
        <f t="shared" si="2"/>
        <v>46386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78">
        <v>711</v>
      </c>
      <c r="D23" s="78">
        <v>570</v>
      </c>
      <c r="E23" s="78">
        <v>10535</v>
      </c>
      <c r="F23" s="78">
        <v>10113</v>
      </c>
      <c r="G23" s="78">
        <v>3778</v>
      </c>
      <c r="H23" s="78">
        <v>3079</v>
      </c>
      <c r="I23" s="78">
        <v>1082</v>
      </c>
      <c r="J23" s="78">
        <v>843</v>
      </c>
      <c r="K23" s="78">
        <v>253</v>
      </c>
      <c r="L23" s="78">
        <v>230</v>
      </c>
      <c r="M23" s="78">
        <v>74</v>
      </c>
      <c r="N23" s="78">
        <v>52</v>
      </c>
      <c r="O23" s="554">
        <f t="shared" si="0"/>
        <v>16433</v>
      </c>
      <c r="P23" s="554">
        <f t="shared" si="1"/>
        <v>14887</v>
      </c>
      <c r="Q23" s="554">
        <f t="shared" si="2"/>
        <v>31320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78">
        <v>1584</v>
      </c>
      <c r="D24" s="78">
        <v>1422</v>
      </c>
      <c r="E24" s="78">
        <v>18254</v>
      </c>
      <c r="F24" s="78">
        <v>16938</v>
      </c>
      <c r="G24" s="78">
        <v>6117</v>
      </c>
      <c r="H24" s="78">
        <v>5511</v>
      </c>
      <c r="I24" s="78">
        <v>1592</v>
      </c>
      <c r="J24" s="78">
        <v>1454</v>
      </c>
      <c r="K24" s="78">
        <v>426</v>
      </c>
      <c r="L24" s="78">
        <v>378</v>
      </c>
      <c r="M24" s="78">
        <v>112</v>
      </c>
      <c r="N24" s="78">
        <v>86</v>
      </c>
      <c r="O24" s="554">
        <f t="shared" si="0"/>
        <v>28085</v>
      </c>
      <c r="P24" s="554">
        <f t="shared" si="1"/>
        <v>25789</v>
      </c>
      <c r="Q24" s="554">
        <f t="shared" si="2"/>
        <v>53874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78">
        <v>3197</v>
      </c>
      <c r="D25" s="78">
        <v>3313</v>
      </c>
      <c r="E25" s="78">
        <v>26032</v>
      </c>
      <c r="F25" s="78">
        <v>24314</v>
      </c>
      <c r="G25" s="78">
        <v>9270</v>
      </c>
      <c r="H25" s="78">
        <v>8929</v>
      </c>
      <c r="I25" s="78">
        <v>2576</v>
      </c>
      <c r="J25" s="78">
        <v>2670</v>
      </c>
      <c r="K25" s="78">
        <v>697</v>
      </c>
      <c r="L25" s="78">
        <v>849</v>
      </c>
      <c r="M25" s="78">
        <v>300</v>
      </c>
      <c r="N25" s="78">
        <v>371</v>
      </c>
      <c r="O25" s="554">
        <f t="shared" si="0"/>
        <v>42072</v>
      </c>
      <c r="P25" s="554">
        <f t="shared" si="1"/>
        <v>40446</v>
      </c>
      <c r="Q25" s="554">
        <f t="shared" si="2"/>
        <v>82518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78">
        <v>2151</v>
      </c>
      <c r="D26" s="78">
        <v>1582</v>
      </c>
      <c r="E26" s="78">
        <v>17980</v>
      </c>
      <c r="F26" s="78">
        <v>15699</v>
      </c>
      <c r="G26" s="78">
        <v>7912</v>
      </c>
      <c r="H26" s="78">
        <v>5380</v>
      </c>
      <c r="I26" s="78">
        <v>2687</v>
      </c>
      <c r="J26" s="78">
        <v>3212</v>
      </c>
      <c r="K26" s="78">
        <v>1420</v>
      </c>
      <c r="L26" s="78">
        <v>1255</v>
      </c>
      <c r="M26" s="78">
        <v>1119</v>
      </c>
      <c r="N26" s="78">
        <v>1047</v>
      </c>
      <c r="O26" s="554">
        <f t="shared" si="0"/>
        <v>33269</v>
      </c>
      <c r="P26" s="554">
        <f t="shared" si="1"/>
        <v>28175</v>
      </c>
      <c r="Q26" s="554">
        <f t="shared" si="2"/>
        <v>61444</v>
      </c>
      <c r="R26" s="1056" t="s">
        <v>193</v>
      </c>
      <c r="S26" s="1056"/>
    </row>
    <row r="27" spans="1:19" ht="19.5" customHeight="1" thickBot="1">
      <c r="A27" s="1105" t="s">
        <v>72</v>
      </c>
      <c r="B27" s="1105"/>
      <c r="C27" s="77">
        <v>2387</v>
      </c>
      <c r="D27" s="77">
        <v>2584</v>
      </c>
      <c r="E27" s="77">
        <v>36469</v>
      </c>
      <c r="F27" s="77">
        <v>38518</v>
      </c>
      <c r="G27" s="77">
        <v>8424</v>
      </c>
      <c r="H27" s="77">
        <v>8152</v>
      </c>
      <c r="I27" s="77">
        <v>2267</v>
      </c>
      <c r="J27" s="77">
        <v>1956</v>
      </c>
      <c r="K27" s="77">
        <v>586</v>
      </c>
      <c r="L27" s="77">
        <v>560</v>
      </c>
      <c r="M27" s="77">
        <v>136</v>
      </c>
      <c r="N27" s="77">
        <v>122</v>
      </c>
      <c r="O27" s="558">
        <f t="shared" si="0"/>
        <v>50269</v>
      </c>
      <c r="P27" s="558">
        <f t="shared" si="1"/>
        <v>51892</v>
      </c>
      <c r="Q27" s="558">
        <f t="shared" si="2"/>
        <v>102161</v>
      </c>
      <c r="R27" s="1069" t="s">
        <v>361</v>
      </c>
      <c r="S27" s="1069"/>
    </row>
    <row r="28" spans="1:19" ht="19.5" customHeight="1" thickBot="1">
      <c r="A28" s="1297" t="s">
        <v>32</v>
      </c>
      <c r="B28" s="1297"/>
      <c r="C28" s="400">
        <f>SUM(C8:C27)</f>
        <v>41414</v>
      </c>
      <c r="D28" s="400">
        <f t="shared" ref="D28:Q28" si="3">SUM(D8:D27)</f>
        <v>39823</v>
      </c>
      <c r="E28" s="400">
        <f t="shared" si="3"/>
        <v>426893</v>
      </c>
      <c r="F28" s="400">
        <f t="shared" si="3"/>
        <v>413212</v>
      </c>
      <c r="G28" s="400">
        <f t="shared" si="3"/>
        <v>109411</v>
      </c>
      <c r="H28" s="400">
        <f t="shared" si="3"/>
        <v>98811</v>
      </c>
      <c r="I28" s="400">
        <f t="shared" si="3"/>
        <v>34589</v>
      </c>
      <c r="J28" s="400">
        <f t="shared" si="3"/>
        <v>31686</v>
      </c>
      <c r="K28" s="400">
        <f t="shared" si="3"/>
        <v>13539</v>
      </c>
      <c r="L28" s="400">
        <f t="shared" si="3"/>
        <v>11789</v>
      </c>
      <c r="M28" s="400">
        <f t="shared" si="3"/>
        <v>4236</v>
      </c>
      <c r="N28" s="400">
        <f t="shared" si="3"/>
        <v>4120</v>
      </c>
      <c r="O28" s="400">
        <f t="shared" si="3"/>
        <v>630082</v>
      </c>
      <c r="P28" s="400">
        <f t="shared" si="3"/>
        <v>599441</v>
      </c>
      <c r="Q28" s="400">
        <f t="shared" si="3"/>
        <v>1229523</v>
      </c>
      <c r="R28" s="1104" t="s">
        <v>175</v>
      </c>
      <c r="S28" s="1104"/>
    </row>
    <row r="29" spans="1:19" ht="12.75" customHeight="1" thickTop="1">
      <c r="A29" s="1296"/>
      <c r="B29" s="1296"/>
      <c r="C29" s="1296"/>
      <c r="D29" s="1296"/>
      <c r="E29" s="1296"/>
      <c r="F29" s="1296"/>
      <c r="G29" s="1296"/>
      <c r="H29" s="1296"/>
      <c r="I29" s="1296"/>
      <c r="J29" s="1296"/>
      <c r="K29" s="1296"/>
      <c r="L29" s="1296"/>
      <c r="M29" s="1296"/>
      <c r="N29" s="1296"/>
      <c r="O29" s="1296"/>
      <c r="P29" s="1296"/>
      <c r="Q29" s="1296"/>
      <c r="R29" s="459"/>
      <c r="S29" s="459"/>
    </row>
    <row r="30" spans="1:19" ht="14.25" customHeight="1">
      <c r="A30" s="463"/>
      <c r="B30" s="463"/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59"/>
      <c r="S30" s="459"/>
    </row>
    <row r="31" spans="1:19" ht="21" customHeight="1">
      <c r="A31" s="463"/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  <c r="Q31" s="463"/>
      <c r="R31" s="459"/>
      <c r="S31" s="459"/>
    </row>
    <row r="32" spans="1:19" ht="19.5" customHeight="1">
      <c r="R32" s="459"/>
      <c r="S32" s="459"/>
    </row>
    <row r="33" spans="1:19" ht="16.5" customHeight="1">
      <c r="R33" s="459"/>
      <c r="S33" s="459"/>
    </row>
    <row r="34" spans="1:19" ht="16.5" customHeight="1">
      <c r="R34" s="459"/>
      <c r="S34" s="459"/>
    </row>
    <row r="35" spans="1:19" ht="16.5" customHeight="1">
      <c r="R35" s="459"/>
      <c r="S35" s="459"/>
    </row>
    <row r="36" spans="1:19" ht="16.5" customHeight="1">
      <c r="R36" s="459"/>
      <c r="S36" s="459"/>
    </row>
    <row r="37" spans="1:19" ht="16.5" customHeight="1">
      <c r="R37" s="459"/>
      <c r="S37" s="459"/>
    </row>
    <row r="38" spans="1:19" ht="16.5" customHeight="1">
      <c r="R38" s="459"/>
      <c r="S38" s="459"/>
    </row>
    <row r="39" spans="1:19" ht="16.5" customHeight="1">
      <c r="R39" s="459"/>
      <c r="S39" s="459"/>
    </row>
    <row r="40" spans="1:19" ht="16.5" customHeight="1">
      <c r="R40" s="459"/>
      <c r="S40" s="459"/>
    </row>
    <row r="41" spans="1:19" ht="16.5" customHeight="1">
      <c r="R41" s="459"/>
      <c r="S41" s="459"/>
    </row>
    <row r="42" spans="1:19" ht="16.5" customHeight="1">
      <c r="R42" s="459"/>
      <c r="S42" s="459"/>
    </row>
    <row r="43" spans="1:19" ht="16.5" customHeight="1">
      <c r="R43" s="459"/>
      <c r="S43" s="459"/>
    </row>
    <row r="44" spans="1:19" ht="16.5" customHeight="1">
      <c r="R44" s="459"/>
      <c r="S44" s="459"/>
    </row>
    <row r="45" spans="1:19" ht="16.5" customHeight="1">
      <c r="R45" s="459"/>
      <c r="S45" s="459"/>
    </row>
    <row r="46" spans="1:19" s="201" customFormat="1" ht="16.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739"/>
      <c r="S46" s="739"/>
    </row>
    <row r="47" spans="1:19" ht="16.5" customHeight="1">
      <c r="R47" s="459"/>
      <c r="S47" s="459"/>
    </row>
    <row r="48" spans="1:19" ht="16.5" customHeight="1">
      <c r="R48" s="459"/>
      <c r="S48" s="459"/>
    </row>
    <row r="49" spans="18:19" ht="16.5" customHeight="1">
      <c r="R49" s="459"/>
      <c r="S49" s="459"/>
    </row>
    <row r="50" spans="18:19" ht="16.5" customHeight="1">
      <c r="R50" s="459"/>
      <c r="S50" s="459"/>
    </row>
    <row r="51" spans="18:19" ht="16.5" customHeight="1">
      <c r="R51" s="459"/>
      <c r="S51" s="459"/>
    </row>
    <row r="52" spans="18:19" ht="16.5" customHeight="1">
      <c r="R52" s="459"/>
      <c r="S52" s="459"/>
    </row>
    <row r="53" spans="18:19" ht="16.5" customHeight="1">
      <c r="R53" s="459"/>
      <c r="S53" s="459"/>
    </row>
    <row r="54" spans="18:19" ht="15" customHeight="1">
      <c r="R54" s="459"/>
      <c r="S54" s="459"/>
    </row>
    <row r="55" spans="18:19">
      <c r="R55" s="459"/>
      <c r="S55" s="459"/>
    </row>
    <row r="56" spans="18:19">
      <c r="R56" s="459"/>
      <c r="S56" s="459"/>
    </row>
    <row r="57" spans="18:19">
      <c r="R57" s="459"/>
      <c r="S57" s="459"/>
    </row>
    <row r="58" spans="18:19">
      <c r="R58" s="459"/>
      <c r="S58" s="459"/>
    </row>
    <row r="59" spans="18:19">
      <c r="R59" s="459"/>
      <c r="S59" s="459"/>
    </row>
    <row r="60" spans="18:19">
      <c r="R60" s="459"/>
      <c r="S60" s="459"/>
    </row>
    <row r="61" spans="18:19">
      <c r="R61" s="459"/>
      <c r="S61" s="459"/>
    </row>
    <row r="62" spans="18:19">
      <c r="R62" s="459"/>
      <c r="S62" s="459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</sheetData>
  <protectedRanges>
    <protectedRange sqref="D18:N18" name="نطاق1"/>
  </protectedRanges>
  <mergeCells count="52">
    <mergeCell ref="A2:S2"/>
    <mergeCell ref="A23:B23"/>
    <mergeCell ref="R23:S23"/>
    <mergeCell ref="A24:B24"/>
    <mergeCell ref="R24:S24"/>
    <mergeCell ref="A22:B22"/>
    <mergeCell ref="R22:S22"/>
    <mergeCell ref="A12:A17"/>
    <mergeCell ref="S12:S17"/>
    <mergeCell ref="A18:B18"/>
    <mergeCell ref="R18:S18"/>
    <mergeCell ref="A19:B19"/>
    <mergeCell ref="R19:S19"/>
    <mergeCell ref="A20:B20"/>
    <mergeCell ref="R20:S20"/>
    <mergeCell ref="A10:B10"/>
    <mergeCell ref="A25:B25"/>
    <mergeCell ref="R25:S25"/>
    <mergeCell ref="A29:Q29"/>
    <mergeCell ref="A26:B26"/>
    <mergeCell ref="R26:S26"/>
    <mergeCell ref="A27:B27"/>
    <mergeCell ref="R27:S27"/>
    <mergeCell ref="A28:B28"/>
    <mergeCell ref="R28:S28"/>
    <mergeCell ref="R10:S10"/>
    <mergeCell ref="A11:B11"/>
    <mergeCell ref="R11:S11"/>
    <mergeCell ref="A21:B21"/>
    <mergeCell ref="R21:S21"/>
    <mergeCell ref="K5:L5"/>
    <mergeCell ref="M5:N5"/>
    <mergeCell ref="A9:B9"/>
    <mergeCell ref="R9:S9"/>
    <mergeCell ref="R8:S8"/>
    <mergeCell ref="A8:B8"/>
    <mergeCell ref="A1:S1"/>
    <mergeCell ref="A3:B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  <mergeCell ref="I5:J5"/>
  </mergeCells>
  <printOptions horizontalCentered="1"/>
  <pageMargins left="0.75" right="0.75" top="1" bottom="1" header="1" footer="1"/>
  <pageSetup paperSize="9" scale="80" firstPageNumber="41" orientation="landscape" useFirstPageNumber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</sheetPr>
  <dimension ref="A1:U115"/>
  <sheetViews>
    <sheetView rightToLeft="1" view="pageBreakPreview" zoomScale="90" zoomScaleNormal="75" zoomScaleSheetLayoutView="90" workbookViewId="0">
      <selection activeCell="S14" sqref="S14"/>
    </sheetView>
  </sheetViews>
  <sheetFormatPr defaultRowHeight="12.75"/>
  <cols>
    <col min="1" max="1" width="5" style="91" customWidth="1"/>
    <col min="2" max="2" width="9.28515625" style="91" customWidth="1"/>
    <col min="3" max="3" width="9" style="91" customWidth="1"/>
    <col min="4" max="4" width="9.5703125" style="91" customWidth="1"/>
    <col min="5" max="5" width="8.5703125" style="91" customWidth="1"/>
    <col min="6" max="6" width="8.85546875" style="91" customWidth="1"/>
    <col min="7" max="7" width="9" style="91" customWidth="1"/>
    <col min="8" max="8" width="9.42578125" style="91" customWidth="1"/>
    <col min="9" max="11" width="9.28515625" style="91" customWidth="1"/>
    <col min="12" max="12" width="9.42578125" style="91" customWidth="1"/>
    <col min="13" max="13" width="11.7109375" style="91" customWidth="1"/>
    <col min="14" max="14" width="10" style="91" customWidth="1"/>
    <col min="15" max="15" width="9.85546875" style="91" customWidth="1"/>
    <col min="16" max="16" width="13.7109375" style="146" customWidth="1"/>
    <col min="17" max="17" width="4.140625" style="146" customWidth="1"/>
    <col min="18" max="16384" width="9.140625" style="91"/>
  </cols>
  <sheetData>
    <row r="1" spans="1:21" ht="23.25" customHeight="1">
      <c r="A1" s="1138" t="s">
        <v>798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S1" s="91" t="s">
        <v>256</v>
      </c>
    </row>
    <row r="2" spans="1:21" ht="25.5" customHeight="1">
      <c r="A2" s="1099" t="s">
        <v>799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S2" s="91" t="s">
        <v>256</v>
      </c>
    </row>
    <row r="3" spans="1:21" s="146" customFormat="1" ht="22.5" customHeight="1" thickBot="1">
      <c r="A3" s="1115" t="s">
        <v>1123</v>
      </c>
      <c r="B3" s="1115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101" t="s">
        <v>1124</v>
      </c>
      <c r="Q3" s="1101"/>
    </row>
    <row r="4" spans="1:21" ht="20.25" customHeight="1" thickTop="1">
      <c r="A4" s="1072" t="s">
        <v>40</v>
      </c>
      <c r="B4" s="1072"/>
      <c r="C4" s="1102" t="s">
        <v>43</v>
      </c>
      <c r="D4" s="1072"/>
      <c r="E4" s="1102" t="s">
        <v>75</v>
      </c>
      <c r="F4" s="1072"/>
      <c r="G4" s="1102" t="s">
        <v>44</v>
      </c>
      <c r="H4" s="1072"/>
      <c r="I4" s="1102" t="s">
        <v>76</v>
      </c>
      <c r="J4" s="1072"/>
      <c r="K4" s="1102" t="s">
        <v>77</v>
      </c>
      <c r="L4" s="1102"/>
      <c r="M4" s="1102" t="s">
        <v>32</v>
      </c>
      <c r="N4" s="1102"/>
      <c r="O4" s="1102"/>
      <c r="P4" s="1074" t="s">
        <v>174</v>
      </c>
      <c r="Q4" s="1074"/>
    </row>
    <row r="5" spans="1:21" ht="20.25" customHeight="1">
      <c r="A5" s="1092"/>
      <c r="B5" s="1092"/>
      <c r="C5" s="1094" t="s">
        <v>385</v>
      </c>
      <c r="D5" s="1094"/>
      <c r="E5" s="1094" t="s">
        <v>386</v>
      </c>
      <c r="F5" s="1094"/>
      <c r="G5" s="1094" t="s">
        <v>387</v>
      </c>
      <c r="H5" s="1094"/>
      <c r="I5" s="1094" t="s">
        <v>388</v>
      </c>
      <c r="J5" s="1094"/>
      <c r="K5" s="1094" t="s">
        <v>389</v>
      </c>
      <c r="L5" s="1094"/>
      <c r="M5" s="1094" t="s">
        <v>175</v>
      </c>
      <c r="N5" s="1094"/>
      <c r="O5" s="1094"/>
      <c r="P5" s="1096"/>
      <c r="Q5" s="1096"/>
    </row>
    <row r="6" spans="1:21" ht="20.25" customHeight="1">
      <c r="A6" s="1092"/>
      <c r="B6" s="1092"/>
      <c r="C6" s="938" t="s">
        <v>128</v>
      </c>
      <c r="D6" s="938" t="s">
        <v>34</v>
      </c>
      <c r="E6" s="938" t="s">
        <v>128</v>
      </c>
      <c r="F6" s="938" t="s">
        <v>34</v>
      </c>
      <c r="G6" s="938" t="s">
        <v>128</v>
      </c>
      <c r="H6" s="938" t="s">
        <v>34</v>
      </c>
      <c r="I6" s="938" t="s">
        <v>128</v>
      </c>
      <c r="J6" s="938" t="s">
        <v>34</v>
      </c>
      <c r="K6" s="938" t="s">
        <v>128</v>
      </c>
      <c r="L6" s="938" t="s">
        <v>34</v>
      </c>
      <c r="M6" s="938" t="s">
        <v>128</v>
      </c>
      <c r="N6" s="938" t="s">
        <v>34</v>
      </c>
      <c r="O6" s="938" t="s">
        <v>32</v>
      </c>
      <c r="P6" s="1096"/>
      <c r="Q6" s="1096"/>
      <c r="S6" s="91" t="s">
        <v>256</v>
      </c>
    </row>
    <row r="7" spans="1:21" ht="20.2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175</v>
      </c>
      <c r="P7" s="1075"/>
      <c r="Q7" s="1075"/>
    </row>
    <row r="8" spans="1:21" ht="19.5" customHeight="1">
      <c r="A8" s="1110" t="s">
        <v>52</v>
      </c>
      <c r="B8" s="1110"/>
      <c r="C8" s="558">
        <v>33327</v>
      </c>
      <c r="D8" s="558">
        <v>30833</v>
      </c>
      <c r="E8" s="558">
        <v>14656</v>
      </c>
      <c r="F8" s="558">
        <v>13708</v>
      </c>
      <c r="G8" s="558">
        <v>6490</v>
      </c>
      <c r="H8" s="558">
        <v>6329</v>
      </c>
      <c r="I8" s="558">
        <v>2474</v>
      </c>
      <c r="J8" s="558">
        <v>2574</v>
      </c>
      <c r="K8" s="558">
        <v>692</v>
      </c>
      <c r="L8" s="558">
        <v>594</v>
      </c>
      <c r="M8" s="558">
        <f>SUM(C8,E8,G8,I8,K8)</f>
        <v>57639</v>
      </c>
      <c r="N8" s="558">
        <f>SUM(D8,F8,H8,J8,L8)</f>
        <v>54038</v>
      </c>
      <c r="O8" s="558">
        <f>SUM(M8:N8)</f>
        <v>111677</v>
      </c>
      <c r="P8" s="1130" t="s">
        <v>671</v>
      </c>
      <c r="Q8" s="1130"/>
    </row>
    <row r="9" spans="1:21" ht="19.5" customHeight="1">
      <c r="A9" s="1081" t="s">
        <v>53</v>
      </c>
      <c r="B9" s="1081"/>
      <c r="C9" s="554">
        <v>11967</v>
      </c>
      <c r="D9" s="554">
        <v>3111</v>
      </c>
      <c r="E9" s="554">
        <v>12158</v>
      </c>
      <c r="F9" s="554">
        <v>24210</v>
      </c>
      <c r="G9" s="554">
        <v>2604</v>
      </c>
      <c r="H9" s="554">
        <v>2620</v>
      </c>
      <c r="I9" s="554">
        <v>4975</v>
      </c>
      <c r="J9" s="554">
        <v>997</v>
      </c>
      <c r="K9" s="554">
        <v>1445</v>
      </c>
      <c r="L9" s="554">
        <v>944</v>
      </c>
      <c r="M9" s="554">
        <f t="shared" ref="M9:M27" si="0">SUM(C9,E9,G9,I9,K9)</f>
        <v>33149</v>
      </c>
      <c r="N9" s="554">
        <f t="shared" ref="N9:N27" si="1">SUM(D9,F9,H9,J9,L9)</f>
        <v>31882</v>
      </c>
      <c r="O9" s="554">
        <f t="shared" ref="O9:O27" si="2">SUM(M9:N9)</f>
        <v>65031</v>
      </c>
      <c r="P9" s="1059" t="s">
        <v>302</v>
      </c>
      <c r="Q9" s="1059"/>
    </row>
    <row r="10" spans="1:21" ht="19.5" customHeight="1">
      <c r="A10" s="1081" t="s">
        <v>54</v>
      </c>
      <c r="B10" s="1081"/>
      <c r="C10" s="554">
        <v>13593</v>
      </c>
      <c r="D10" s="554">
        <v>12669</v>
      </c>
      <c r="E10" s="554">
        <v>8072</v>
      </c>
      <c r="F10" s="554">
        <v>8171</v>
      </c>
      <c r="G10" s="554">
        <v>2113</v>
      </c>
      <c r="H10" s="554">
        <v>1723</v>
      </c>
      <c r="I10" s="554">
        <v>653</v>
      </c>
      <c r="J10" s="554">
        <v>585</v>
      </c>
      <c r="K10" s="554">
        <v>163</v>
      </c>
      <c r="L10" s="554">
        <v>135</v>
      </c>
      <c r="M10" s="554">
        <f t="shared" si="0"/>
        <v>24594</v>
      </c>
      <c r="N10" s="554">
        <f t="shared" si="1"/>
        <v>23283</v>
      </c>
      <c r="O10" s="554">
        <f t="shared" si="2"/>
        <v>47877</v>
      </c>
      <c r="P10" s="1056" t="s">
        <v>184</v>
      </c>
      <c r="Q10" s="1056"/>
    </row>
    <row r="11" spans="1:21" ht="19.5" customHeight="1">
      <c r="A11" s="1081" t="s">
        <v>55</v>
      </c>
      <c r="B11" s="1081"/>
      <c r="C11" s="554">
        <v>21279</v>
      </c>
      <c r="D11" s="554">
        <v>21069</v>
      </c>
      <c r="E11" s="554">
        <v>4488</v>
      </c>
      <c r="F11" s="554">
        <v>4047</v>
      </c>
      <c r="G11" s="554">
        <v>1603</v>
      </c>
      <c r="H11" s="554">
        <v>1198</v>
      </c>
      <c r="I11" s="554">
        <v>556</v>
      </c>
      <c r="J11" s="554">
        <v>442</v>
      </c>
      <c r="K11" s="554">
        <v>194</v>
      </c>
      <c r="L11" s="554">
        <v>124</v>
      </c>
      <c r="M11" s="554">
        <f t="shared" si="0"/>
        <v>28120</v>
      </c>
      <c r="N11" s="554">
        <f t="shared" si="1"/>
        <v>26880</v>
      </c>
      <c r="O11" s="554">
        <f t="shared" si="2"/>
        <v>55000</v>
      </c>
      <c r="P11" s="1056" t="s">
        <v>185</v>
      </c>
      <c r="Q11" s="1056"/>
    </row>
    <row r="12" spans="1:21" ht="19.5" customHeight="1">
      <c r="A12" s="1086" t="s">
        <v>295</v>
      </c>
      <c r="B12" s="229" t="s">
        <v>262</v>
      </c>
      <c r="C12" s="554">
        <v>17102</v>
      </c>
      <c r="D12" s="554">
        <v>17476</v>
      </c>
      <c r="E12" s="554">
        <v>2277</v>
      </c>
      <c r="F12" s="554">
        <v>1935</v>
      </c>
      <c r="G12" s="554">
        <v>1004</v>
      </c>
      <c r="H12" s="554">
        <v>850</v>
      </c>
      <c r="I12" s="554">
        <v>312</v>
      </c>
      <c r="J12" s="554">
        <v>219</v>
      </c>
      <c r="K12" s="554">
        <v>96</v>
      </c>
      <c r="L12" s="554">
        <v>73</v>
      </c>
      <c r="M12" s="554">
        <f t="shared" si="0"/>
        <v>20791</v>
      </c>
      <c r="N12" s="554">
        <f t="shared" si="1"/>
        <v>20553</v>
      </c>
      <c r="O12" s="554">
        <f t="shared" si="2"/>
        <v>41344</v>
      </c>
      <c r="P12" s="586" t="s">
        <v>306</v>
      </c>
      <c r="Q12" s="1061" t="s">
        <v>173</v>
      </c>
    </row>
    <row r="13" spans="1:21" ht="19.5" customHeight="1">
      <c r="A13" s="1086"/>
      <c r="B13" s="229" t="s">
        <v>263</v>
      </c>
      <c r="C13" s="554">
        <v>32052</v>
      </c>
      <c r="D13" s="554">
        <v>31754</v>
      </c>
      <c r="E13" s="554">
        <v>5625</v>
      </c>
      <c r="F13" s="554">
        <v>4910</v>
      </c>
      <c r="G13" s="554">
        <v>2256</v>
      </c>
      <c r="H13" s="554">
        <v>1860</v>
      </c>
      <c r="I13" s="554">
        <v>813</v>
      </c>
      <c r="J13" s="554">
        <v>727</v>
      </c>
      <c r="K13" s="554">
        <v>222</v>
      </c>
      <c r="L13" s="554">
        <v>182</v>
      </c>
      <c r="M13" s="554">
        <f t="shared" si="0"/>
        <v>40968</v>
      </c>
      <c r="N13" s="554">
        <f t="shared" si="1"/>
        <v>39433</v>
      </c>
      <c r="O13" s="554">
        <f t="shared" si="2"/>
        <v>80401</v>
      </c>
      <c r="P13" s="586" t="s">
        <v>307</v>
      </c>
      <c r="Q13" s="1061"/>
    </row>
    <row r="14" spans="1:21" ht="19.5" customHeight="1">
      <c r="A14" s="1086"/>
      <c r="B14" s="229" t="s">
        <v>264</v>
      </c>
      <c r="C14" s="554">
        <v>11026</v>
      </c>
      <c r="D14" s="554">
        <v>10799</v>
      </c>
      <c r="E14" s="554">
        <v>5739</v>
      </c>
      <c r="F14" s="554">
        <v>5783</v>
      </c>
      <c r="G14" s="554">
        <v>1289</v>
      </c>
      <c r="H14" s="554">
        <v>1227</v>
      </c>
      <c r="I14" s="554">
        <v>419</v>
      </c>
      <c r="J14" s="554">
        <v>286</v>
      </c>
      <c r="K14" s="554">
        <v>158</v>
      </c>
      <c r="L14" s="554">
        <v>99</v>
      </c>
      <c r="M14" s="554">
        <f t="shared" si="0"/>
        <v>18631</v>
      </c>
      <c r="N14" s="554">
        <f t="shared" si="1"/>
        <v>18194</v>
      </c>
      <c r="O14" s="554">
        <f t="shared" si="2"/>
        <v>36825</v>
      </c>
      <c r="P14" s="586" t="s">
        <v>308</v>
      </c>
      <c r="Q14" s="1061"/>
    </row>
    <row r="15" spans="1:21" ht="19.5" customHeight="1">
      <c r="A15" s="1086"/>
      <c r="B15" s="229" t="s">
        <v>752</v>
      </c>
      <c r="C15" s="554">
        <v>8262</v>
      </c>
      <c r="D15" s="554">
        <v>8435</v>
      </c>
      <c r="E15" s="554">
        <v>4107</v>
      </c>
      <c r="F15" s="554">
        <v>3731</v>
      </c>
      <c r="G15" s="554">
        <v>882</v>
      </c>
      <c r="H15" s="554">
        <v>783</v>
      </c>
      <c r="I15" s="554">
        <v>308</v>
      </c>
      <c r="J15" s="554">
        <v>225</v>
      </c>
      <c r="K15" s="554">
        <v>152</v>
      </c>
      <c r="L15" s="554">
        <v>110</v>
      </c>
      <c r="M15" s="554">
        <f t="shared" si="0"/>
        <v>13711</v>
      </c>
      <c r="N15" s="554">
        <f t="shared" si="1"/>
        <v>13284</v>
      </c>
      <c r="O15" s="554">
        <f t="shared" si="2"/>
        <v>26995</v>
      </c>
      <c r="P15" s="586" t="s">
        <v>309</v>
      </c>
      <c r="Q15" s="1061"/>
      <c r="U15" s="91" t="s">
        <v>256</v>
      </c>
    </row>
    <row r="16" spans="1:21" ht="19.5" customHeight="1">
      <c r="A16" s="1086"/>
      <c r="B16" s="229" t="s">
        <v>753</v>
      </c>
      <c r="C16" s="554">
        <v>20013</v>
      </c>
      <c r="D16" s="554">
        <v>19450</v>
      </c>
      <c r="E16" s="554">
        <v>3622</v>
      </c>
      <c r="F16" s="554">
        <v>3118</v>
      </c>
      <c r="G16" s="554">
        <v>1275</v>
      </c>
      <c r="H16" s="554">
        <v>1099</v>
      </c>
      <c r="I16" s="554">
        <v>380</v>
      </c>
      <c r="J16" s="554">
        <v>375</v>
      </c>
      <c r="K16" s="554">
        <v>143</v>
      </c>
      <c r="L16" s="554">
        <v>94</v>
      </c>
      <c r="M16" s="554">
        <f t="shared" si="0"/>
        <v>25433</v>
      </c>
      <c r="N16" s="554">
        <f t="shared" si="1"/>
        <v>24136</v>
      </c>
      <c r="O16" s="554">
        <f t="shared" si="2"/>
        <v>49569</v>
      </c>
      <c r="P16" s="586" t="s">
        <v>310</v>
      </c>
      <c r="Q16" s="1061"/>
    </row>
    <row r="17" spans="1:19" ht="19.5" customHeight="1">
      <c r="A17" s="1086"/>
      <c r="B17" s="229" t="s">
        <v>754</v>
      </c>
      <c r="C17" s="554">
        <v>10987</v>
      </c>
      <c r="D17" s="554">
        <v>9826</v>
      </c>
      <c r="E17" s="554">
        <v>5221</v>
      </c>
      <c r="F17" s="554">
        <v>6239</v>
      </c>
      <c r="G17" s="554">
        <v>1192</v>
      </c>
      <c r="H17" s="554">
        <v>1035</v>
      </c>
      <c r="I17" s="554">
        <v>396</v>
      </c>
      <c r="J17" s="554">
        <v>325</v>
      </c>
      <c r="K17" s="554">
        <v>137</v>
      </c>
      <c r="L17" s="554">
        <v>79</v>
      </c>
      <c r="M17" s="554">
        <f t="shared" si="0"/>
        <v>17933</v>
      </c>
      <c r="N17" s="554">
        <f t="shared" si="1"/>
        <v>17504</v>
      </c>
      <c r="O17" s="554">
        <f t="shared" si="2"/>
        <v>35437</v>
      </c>
      <c r="P17" s="586" t="s">
        <v>311</v>
      </c>
      <c r="Q17" s="1061"/>
    </row>
    <row r="18" spans="1:19" ht="19.5" customHeight="1">
      <c r="A18" s="1081" t="s">
        <v>63</v>
      </c>
      <c r="B18" s="1081"/>
      <c r="C18" s="554">
        <v>21435</v>
      </c>
      <c r="D18" s="554">
        <v>19489</v>
      </c>
      <c r="E18" s="554">
        <v>11041</v>
      </c>
      <c r="F18" s="554">
        <v>10990</v>
      </c>
      <c r="G18" s="78">
        <v>4873</v>
      </c>
      <c r="H18" s="554">
        <v>4914</v>
      </c>
      <c r="I18" s="554">
        <v>1813</v>
      </c>
      <c r="J18" s="78">
        <v>2012</v>
      </c>
      <c r="K18" s="554">
        <v>799</v>
      </c>
      <c r="L18" s="554">
        <v>702</v>
      </c>
      <c r="M18" s="554">
        <f t="shared" si="0"/>
        <v>39961</v>
      </c>
      <c r="N18" s="554">
        <f t="shared" si="1"/>
        <v>38107</v>
      </c>
      <c r="O18" s="554">
        <f t="shared" si="2"/>
        <v>78068</v>
      </c>
      <c r="P18" s="1056" t="s">
        <v>322</v>
      </c>
      <c r="Q18" s="1056"/>
      <c r="S18" s="91" t="s">
        <v>256</v>
      </c>
    </row>
    <row r="19" spans="1:19" ht="19.5" customHeight="1">
      <c r="A19" s="1081" t="s">
        <v>64</v>
      </c>
      <c r="B19" s="1081"/>
      <c r="C19" s="554">
        <v>19680</v>
      </c>
      <c r="D19" s="554">
        <v>17210</v>
      </c>
      <c r="E19" s="554">
        <v>11326</v>
      </c>
      <c r="F19" s="554">
        <v>11760</v>
      </c>
      <c r="G19" s="554">
        <v>3658</v>
      </c>
      <c r="H19" s="554">
        <v>3444</v>
      </c>
      <c r="I19" s="554">
        <v>1697</v>
      </c>
      <c r="J19" s="554">
        <v>1331</v>
      </c>
      <c r="K19" s="554">
        <v>1259</v>
      </c>
      <c r="L19" s="554">
        <v>968</v>
      </c>
      <c r="M19" s="554">
        <f t="shared" si="0"/>
        <v>37620</v>
      </c>
      <c r="N19" s="554">
        <f t="shared" si="1"/>
        <v>34713</v>
      </c>
      <c r="O19" s="554">
        <f t="shared" si="2"/>
        <v>72333</v>
      </c>
      <c r="P19" s="1056" t="s">
        <v>186</v>
      </c>
      <c r="Q19" s="1056"/>
    </row>
    <row r="20" spans="1:19" ht="19.5" customHeight="1">
      <c r="A20" s="1081" t="s">
        <v>65</v>
      </c>
      <c r="B20" s="1081"/>
      <c r="C20" s="554">
        <v>15207</v>
      </c>
      <c r="D20" s="554">
        <v>14844</v>
      </c>
      <c r="E20" s="554">
        <v>5011</v>
      </c>
      <c r="F20" s="554">
        <v>4840</v>
      </c>
      <c r="G20" s="554">
        <v>1838</v>
      </c>
      <c r="H20" s="554">
        <v>1706</v>
      </c>
      <c r="I20" s="554">
        <v>768</v>
      </c>
      <c r="J20" s="554">
        <v>731</v>
      </c>
      <c r="K20" s="554">
        <v>334</v>
      </c>
      <c r="L20" s="554">
        <v>259</v>
      </c>
      <c r="M20" s="554">
        <f t="shared" si="0"/>
        <v>23158</v>
      </c>
      <c r="N20" s="554">
        <f t="shared" si="1"/>
        <v>22380</v>
      </c>
      <c r="O20" s="554">
        <f t="shared" si="2"/>
        <v>45538</v>
      </c>
      <c r="P20" s="1056" t="s">
        <v>187</v>
      </c>
      <c r="Q20" s="1056"/>
    </row>
    <row r="21" spans="1:19" ht="19.5" customHeight="1">
      <c r="A21" s="1081" t="s">
        <v>66</v>
      </c>
      <c r="B21" s="1081"/>
      <c r="C21" s="554">
        <v>16080</v>
      </c>
      <c r="D21" s="554">
        <v>16109</v>
      </c>
      <c r="E21" s="554">
        <v>5886</v>
      </c>
      <c r="F21" s="554">
        <v>5832</v>
      </c>
      <c r="G21" s="554">
        <v>2361</v>
      </c>
      <c r="H21" s="554">
        <v>2179</v>
      </c>
      <c r="I21" s="554">
        <v>978</v>
      </c>
      <c r="J21" s="554">
        <v>771</v>
      </c>
      <c r="K21" s="554">
        <v>403</v>
      </c>
      <c r="L21" s="554">
        <v>261</v>
      </c>
      <c r="M21" s="554">
        <f t="shared" si="0"/>
        <v>25708</v>
      </c>
      <c r="N21" s="554">
        <f t="shared" si="1"/>
        <v>25152</v>
      </c>
      <c r="O21" s="554">
        <f t="shared" si="2"/>
        <v>50860</v>
      </c>
      <c r="P21" s="1056" t="s">
        <v>303</v>
      </c>
      <c r="Q21" s="1056"/>
      <c r="R21" s="186"/>
    </row>
    <row r="22" spans="1:19" ht="19.5" customHeight="1">
      <c r="A22" s="1081" t="s">
        <v>134</v>
      </c>
      <c r="B22" s="1081"/>
      <c r="C22" s="554">
        <v>15437</v>
      </c>
      <c r="D22" s="554">
        <v>13209</v>
      </c>
      <c r="E22" s="554">
        <v>5261</v>
      </c>
      <c r="F22" s="554">
        <v>5519</v>
      </c>
      <c r="G22" s="554">
        <v>1699</v>
      </c>
      <c r="H22" s="554">
        <v>1564</v>
      </c>
      <c r="I22" s="554">
        <v>518</v>
      </c>
      <c r="J22" s="554">
        <v>532</v>
      </c>
      <c r="K22" s="554">
        <v>177</v>
      </c>
      <c r="L22" s="554">
        <v>161</v>
      </c>
      <c r="M22" s="554">
        <f t="shared" si="0"/>
        <v>23092</v>
      </c>
      <c r="N22" s="554">
        <f t="shared" si="1"/>
        <v>20985</v>
      </c>
      <c r="O22" s="554">
        <f t="shared" si="2"/>
        <v>44077</v>
      </c>
      <c r="P22" s="1056" t="s">
        <v>304</v>
      </c>
      <c r="Q22" s="1056"/>
    </row>
    <row r="23" spans="1:19" ht="19.5" customHeight="1">
      <c r="A23" s="1081" t="s">
        <v>68</v>
      </c>
      <c r="B23" s="1081"/>
      <c r="C23" s="554">
        <v>8609</v>
      </c>
      <c r="D23" s="554">
        <v>7715</v>
      </c>
      <c r="E23" s="554">
        <v>4345</v>
      </c>
      <c r="F23" s="554">
        <v>4319</v>
      </c>
      <c r="G23" s="554">
        <v>1663</v>
      </c>
      <c r="H23" s="554">
        <v>1429</v>
      </c>
      <c r="I23" s="554">
        <v>594</v>
      </c>
      <c r="J23" s="554">
        <v>434</v>
      </c>
      <c r="K23" s="554">
        <v>249</v>
      </c>
      <c r="L23" s="554">
        <v>127</v>
      </c>
      <c r="M23" s="554">
        <f t="shared" si="0"/>
        <v>15460</v>
      </c>
      <c r="N23" s="554">
        <f t="shared" si="1"/>
        <v>14024</v>
      </c>
      <c r="O23" s="554">
        <f t="shared" si="2"/>
        <v>29484</v>
      </c>
      <c r="P23" s="1056" t="s">
        <v>305</v>
      </c>
      <c r="Q23" s="1056"/>
    </row>
    <row r="24" spans="1:19" ht="19.5" customHeight="1">
      <c r="A24" s="1081" t="s">
        <v>69</v>
      </c>
      <c r="B24" s="1081"/>
      <c r="C24" s="554">
        <v>14049</v>
      </c>
      <c r="D24" s="554">
        <v>12106</v>
      </c>
      <c r="E24" s="554">
        <v>7506</v>
      </c>
      <c r="F24" s="554">
        <v>7342</v>
      </c>
      <c r="G24" s="554">
        <v>2697</v>
      </c>
      <c r="H24" s="554">
        <v>2235</v>
      </c>
      <c r="I24" s="554">
        <v>1141</v>
      </c>
      <c r="J24" s="554">
        <v>799</v>
      </c>
      <c r="K24" s="554">
        <v>443</v>
      </c>
      <c r="L24" s="554">
        <v>256</v>
      </c>
      <c r="M24" s="554">
        <f t="shared" si="0"/>
        <v>25836</v>
      </c>
      <c r="N24" s="554">
        <f t="shared" si="1"/>
        <v>22738</v>
      </c>
      <c r="O24" s="554">
        <f t="shared" si="2"/>
        <v>48574</v>
      </c>
      <c r="P24" s="1056" t="s">
        <v>191</v>
      </c>
      <c r="Q24" s="1056"/>
    </row>
    <row r="25" spans="1:19" ht="19.5" customHeight="1">
      <c r="A25" s="1081" t="s">
        <v>70</v>
      </c>
      <c r="B25" s="1081"/>
      <c r="C25" s="554">
        <v>19046</v>
      </c>
      <c r="D25" s="554">
        <v>15790</v>
      </c>
      <c r="E25" s="554">
        <v>11784</v>
      </c>
      <c r="F25" s="554">
        <v>12872</v>
      </c>
      <c r="G25" s="554">
        <v>4530</v>
      </c>
      <c r="H25" s="554">
        <v>4304</v>
      </c>
      <c r="I25" s="554">
        <v>1827</v>
      </c>
      <c r="J25" s="554">
        <v>1603</v>
      </c>
      <c r="K25" s="554">
        <v>1268</v>
      </c>
      <c r="L25" s="554">
        <v>954</v>
      </c>
      <c r="M25" s="554">
        <f t="shared" si="0"/>
        <v>38455</v>
      </c>
      <c r="N25" s="554">
        <f t="shared" si="1"/>
        <v>35523</v>
      </c>
      <c r="O25" s="554">
        <f t="shared" si="2"/>
        <v>73978</v>
      </c>
      <c r="P25" s="1056" t="s">
        <v>192</v>
      </c>
      <c r="Q25" s="1056"/>
    </row>
    <row r="26" spans="1:19" ht="19.5" customHeight="1">
      <c r="A26" s="1081" t="s">
        <v>71</v>
      </c>
      <c r="B26" s="1081"/>
      <c r="C26" s="554">
        <v>15123</v>
      </c>
      <c r="D26" s="554">
        <v>11142</v>
      </c>
      <c r="E26" s="554">
        <v>7207</v>
      </c>
      <c r="F26" s="554">
        <v>6230</v>
      </c>
      <c r="G26" s="554">
        <v>3975</v>
      </c>
      <c r="H26" s="554">
        <v>1998</v>
      </c>
      <c r="I26" s="554">
        <v>2619</v>
      </c>
      <c r="J26" s="554">
        <v>1210</v>
      </c>
      <c r="K26" s="554">
        <v>784</v>
      </c>
      <c r="L26" s="554">
        <v>171</v>
      </c>
      <c r="M26" s="554">
        <f t="shared" si="0"/>
        <v>29708</v>
      </c>
      <c r="N26" s="554">
        <f t="shared" si="1"/>
        <v>20751</v>
      </c>
      <c r="O26" s="554">
        <f t="shared" si="2"/>
        <v>50459</v>
      </c>
      <c r="P26" s="1056" t="s">
        <v>193</v>
      </c>
      <c r="Q26" s="1056"/>
    </row>
    <row r="27" spans="1:19" ht="19.5" customHeight="1" thickBot="1">
      <c r="A27" s="1083" t="s">
        <v>72</v>
      </c>
      <c r="B27" s="1083"/>
      <c r="C27" s="558">
        <v>29722</v>
      </c>
      <c r="D27" s="558">
        <v>27819</v>
      </c>
      <c r="E27" s="558">
        <v>12592</v>
      </c>
      <c r="F27" s="558">
        <v>16121</v>
      </c>
      <c r="G27" s="558">
        <v>4005</v>
      </c>
      <c r="H27" s="558">
        <v>3873</v>
      </c>
      <c r="I27" s="558">
        <v>1477</v>
      </c>
      <c r="J27" s="558">
        <v>1169</v>
      </c>
      <c r="K27" s="558">
        <v>471</v>
      </c>
      <c r="L27" s="558">
        <v>351</v>
      </c>
      <c r="M27" s="558">
        <f t="shared" si="0"/>
        <v>48267</v>
      </c>
      <c r="N27" s="558">
        <f t="shared" si="1"/>
        <v>49333</v>
      </c>
      <c r="O27" s="558">
        <f t="shared" si="2"/>
        <v>97600</v>
      </c>
      <c r="P27" s="1062" t="s">
        <v>361</v>
      </c>
      <c r="Q27" s="1062"/>
    </row>
    <row r="28" spans="1:19" ht="19.5" customHeight="1" thickBot="1">
      <c r="A28" s="1076" t="s">
        <v>32</v>
      </c>
      <c r="B28" s="1076"/>
      <c r="C28" s="403">
        <f>SUM(C8:C27)</f>
        <v>353996</v>
      </c>
      <c r="D28" s="403">
        <f t="shared" ref="D28:O28" si="3">SUM(D8:D27)</f>
        <v>320855</v>
      </c>
      <c r="E28" s="403">
        <f t="shared" si="3"/>
        <v>147924</v>
      </c>
      <c r="F28" s="403">
        <f t="shared" si="3"/>
        <v>161677</v>
      </c>
      <c r="G28" s="403">
        <f t="shared" si="3"/>
        <v>52007</v>
      </c>
      <c r="H28" s="403">
        <f t="shared" si="3"/>
        <v>46370</v>
      </c>
      <c r="I28" s="403">
        <f t="shared" si="3"/>
        <v>24718</v>
      </c>
      <c r="J28" s="403">
        <f t="shared" si="3"/>
        <v>17347</v>
      </c>
      <c r="K28" s="403">
        <f t="shared" si="3"/>
        <v>9589</v>
      </c>
      <c r="L28" s="403">
        <f t="shared" si="3"/>
        <v>6644</v>
      </c>
      <c r="M28" s="403">
        <f t="shared" si="3"/>
        <v>588234</v>
      </c>
      <c r="N28" s="403">
        <f t="shared" si="3"/>
        <v>552893</v>
      </c>
      <c r="O28" s="403">
        <f t="shared" si="3"/>
        <v>1141127</v>
      </c>
      <c r="P28" s="1104" t="s">
        <v>175</v>
      </c>
      <c r="Q28" s="1104"/>
    </row>
    <row r="29" spans="1:19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58"/>
      <c r="Q29" s="458"/>
    </row>
    <row r="30" spans="1:19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</row>
    <row r="31" spans="1:19"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</row>
    <row r="32" spans="1:19"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</row>
    <row r="33" spans="3:15">
      <c r="C33" s="463"/>
      <c r="D33" s="463"/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O33" s="463"/>
    </row>
    <row r="34" spans="3:15"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</row>
    <row r="35" spans="3:15">
      <c r="C35" s="463"/>
      <c r="D35" s="463"/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O35" s="463"/>
    </row>
    <row r="36" spans="3:15"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3"/>
      <c r="N36" s="463"/>
      <c r="O36" s="463"/>
    </row>
    <row r="37" spans="3:15"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  <c r="O37" s="463"/>
    </row>
    <row r="38" spans="3:15"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  <c r="N38" s="463"/>
      <c r="O38" s="463"/>
    </row>
    <row r="39" spans="3:15"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  <c r="O39" s="463"/>
    </row>
    <row r="112" spans="3:14"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</row>
    <row r="113" spans="3:14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</row>
    <row r="114" spans="3:14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</row>
    <row r="115" spans="3:14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</row>
  </sheetData>
  <protectedRanges>
    <protectedRange sqref="D18:L18" name="نطاق1"/>
  </protectedRanges>
  <mergeCells count="50">
    <mergeCell ref="A1:Q1"/>
    <mergeCell ref="A2:Q2"/>
    <mergeCell ref="A8:B8"/>
    <mergeCell ref="A20:B20"/>
    <mergeCell ref="P20:Q20"/>
    <mergeCell ref="K5:L5"/>
    <mergeCell ref="P19:Q19"/>
    <mergeCell ref="A9:B9"/>
    <mergeCell ref="P9:Q9"/>
    <mergeCell ref="A10:B10"/>
    <mergeCell ref="P10:Q10"/>
    <mergeCell ref="A11:B11"/>
    <mergeCell ref="P11:Q11"/>
    <mergeCell ref="P8:Q8"/>
    <mergeCell ref="A12:A17"/>
    <mergeCell ref="Q12:Q17"/>
    <mergeCell ref="A28:B28"/>
    <mergeCell ref="P28:Q28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A21:B21"/>
    <mergeCell ref="P21:Q21"/>
    <mergeCell ref="A22:B22"/>
    <mergeCell ref="P22:Q22"/>
    <mergeCell ref="I5:J5"/>
    <mergeCell ref="A18:B18"/>
    <mergeCell ref="P18:Q18"/>
    <mergeCell ref="A19:B19"/>
    <mergeCell ref="M5:O5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</mergeCells>
  <printOptions horizontalCentered="1"/>
  <pageMargins left="1" right="1" top="1" bottom="1" header="1" footer="1"/>
  <pageSetup paperSize="9" scale="80" firstPageNumber="42" orientation="landscape" useFirstPageNumber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FF00"/>
  </sheetPr>
  <dimension ref="A1:S101"/>
  <sheetViews>
    <sheetView rightToLeft="1" view="pageBreakPreview" zoomScale="75" zoomScaleNormal="75" zoomScaleSheetLayoutView="75" workbookViewId="0">
      <selection activeCell="I17" sqref="I17"/>
    </sheetView>
  </sheetViews>
  <sheetFormatPr defaultRowHeight="12.75"/>
  <cols>
    <col min="1" max="1" width="4" style="91" customWidth="1"/>
    <col min="2" max="2" width="10.140625" style="91" customWidth="1"/>
    <col min="3" max="3" width="9.85546875" style="91" customWidth="1"/>
    <col min="4" max="4" width="10.85546875" style="91" customWidth="1"/>
    <col min="5" max="5" width="9.85546875" style="91" customWidth="1"/>
    <col min="6" max="6" width="9" style="91" customWidth="1"/>
    <col min="7" max="7" width="7.7109375" style="91" customWidth="1"/>
    <col min="8" max="8" width="8.28515625" style="91" customWidth="1"/>
    <col min="9" max="9" width="8.7109375" style="91" customWidth="1"/>
    <col min="10" max="10" width="8.140625" style="91" customWidth="1"/>
    <col min="11" max="11" width="7.85546875" style="91" customWidth="1"/>
    <col min="12" max="12" width="9.7109375" style="91" customWidth="1"/>
    <col min="13" max="14" width="10.5703125" style="91" customWidth="1"/>
    <col min="15" max="15" width="10.7109375" style="91" customWidth="1"/>
    <col min="16" max="16" width="16" style="91" customWidth="1"/>
    <col min="17" max="17" width="4.42578125" style="146" customWidth="1"/>
    <col min="18" max="16384" width="9.140625" style="91"/>
  </cols>
  <sheetData>
    <row r="1" spans="1:17" ht="26.25" customHeight="1">
      <c r="A1" s="1138" t="s">
        <v>800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</row>
    <row r="2" spans="1:17" ht="21" customHeight="1">
      <c r="A2" s="1139" t="s">
        <v>803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</row>
    <row r="3" spans="1:17" ht="26.25" customHeight="1" thickBot="1">
      <c r="A3" s="1100" t="s">
        <v>1125</v>
      </c>
      <c r="B3" s="1100"/>
      <c r="C3" s="1100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1116" t="s">
        <v>1126</v>
      </c>
      <c r="Q3" s="1116"/>
    </row>
    <row r="4" spans="1:17" ht="20.25" customHeight="1" thickTop="1">
      <c r="A4" s="1072" t="s">
        <v>40</v>
      </c>
      <c r="B4" s="1072"/>
      <c r="C4" s="1102" t="s">
        <v>73</v>
      </c>
      <c r="D4" s="1072"/>
      <c r="E4" s="1102" t="s">
        <v>44</v>
      </c>
      <c r="F4" s="1072"/>
      <c r="G4" s="1102" t="s">
        <v>74</v>
      </c>
      <c r="H4" s="1072"/>
      <c r="I4" s="1102" t="s">
        <v>78</v>
      </c>
      <c r="J4" s="1072"/>
      <c r="K4" s="1102" t="s">
        <v>79</v>
      </c>
      <c r="L4" s="1102"/>
      <c r="M4" s="1102" t="s">
        <v>171</v>
      </c>
      <c r="N4" s="1102"/>
      <c r="O4" s="1102"/>
      <c r="P4" s="1074" t="s">
        <v>174</v>
      </c>
      <c r="Q4" s="1074"/>
    </row>
    <row r="5" spans="1:17" ht="20.25" customHeight="1">
      <c r="A5" s="1092"/>
      <c r="B5" s="1092"/>
      <c r="C5" s="1094" t="s">
        <v>212</v>
      </c>
      <c r="D5" s="1096"/>
      <c r="E5" s="1094" t="s">
        <v>213</v>
      </c>
      <c r="F5" s="1096"/>
      <c r="G5" s="1094" t="s">
        <v>228</v>
      </c>
      <c r="H5" s="1096"/>
      <c r="I5" s="1094" t="s">
        <v>215</v>
      </c>
      <c r="J5" s="1096"/>
      <c r="K5" s="1094" t="s">
        <v>216</v>
      </c>
      <c r="L5" s="1096"/>
      <c r="M5" s="1094" t="s">
        <v>175</v>
      </c>
      <c r="N5" s="1094"/>
      <c r="O5" s="1094"/>
      <c r="P5" s="1096"/>
      <c r="Q5" s="1096"/>
    </row>
    <row r="6" spans="1:17" ht="17.25" customHeight="1">
      <c r="A6" s="1092"/>
      <c r="B6" s="1092"/>
      <c r="C6" s="938" t="s">
        <v>128</v>
      </c>
      <c r="D6" s="938" t="s">
        <v>34</v>
      </c>
      <c r="E6" s="938" t="s">
        <v>128</v>
      </c>
      <c r="F6" s="938" t="s">
        <v>34</v>
      </c>
      <c r="G6" s="938" t="s">
        <v>128</v>
      </c>
      <c r="H6" s="938" t="s">
        <v>34</v>
      </c>
      <c r="I6" s="938" t="s">
        <v>128</v>
      </c>
      <c r="J6" s="938" t="s">
        <v>34</v>
      </c>
      <c r="K6" s="938" t="s">
        <v>128</v>
      </c>
      <c r="L6" s="938" t="s">
        <v>34</v>
      </c>
      <c r="M6" s="938" t="s">
        <v>128</v>
      </c>
      <c r="N6" s="938" t="s">
        <v>34</v>
      </c>
      <c r="O6" s="938" t="s">
        <v>32</v>
      </c>
      <c r="P6" s="1096"/>
      <c r="Q6" s="1096"/>
    </row>
    <row r="7" spans="1:17" ht="17.2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175</v>
      </c>
      <c r="P7" s="1075"/>
      <c r="Q7" s="1075"/>
    </row>
    <row r="8" spans="1:17" ht="19.5" customHeight="1">
      <c r="A8" s="1110" t="s">
        <v>52</v>
      </c>
      <c r="B8" s="1110"/>
      <c r="C8" s="558">
        <v>26565</v>
      </c>
      <c r="D8" s="558">
        <v>25009</v>
      </c>
      <c r="E8" s="558">
        <v>13866</v>
      </c>
      <c r="F8" s="558">
        <v>12585</v>
      </c>
      <c r="G8" s="558">
        <v>6380</v>
      </c>
      <c r="H8" s="558">
        <v>6051</v>
      </c>
      <c r="I8" s="558">
        <v>1873</v>
      </c>
      <c r="J8" s="558">
        <v>1835</v>
      </c>
      <c r="K8" s="558">
        <v>600</v>
      </c>
      <c r="L8" s="558">
        <v>454</v>
      </c>
      <c r="M8" s="558">
        <f>SUM(C8,E8,G8,I8,K8)</f>
        <v>49284</v>
      </c>
      <c r="N8" s="558">
        <f>SUM(D8,F8,H8,J8,L8)</f>
        <v>45934</v>
      </c>
      <c r="O8" s="558">
        <f>SUM(M8:N8)</f>
        <v>95218</v>
      </c>
      <c r="P8" s="1130" t="s">
        <v>671</v>
      </c>
      <c r="Q8" s="1130"/>
    </row>
    <row r="9" spans="1:17" ht="19.5" customHeight="1">
      <c r="A9" s="1081" t="s">
        <v>53</v>
      </c>
      <c r="B9" s="1081"/>
      <c r="C9" s="554">
        <v>3391</v>
      </c>
      <c r="D9" s="554">
        <v>9715</v>
      </c>
      <c r="E9" s="554">
        <v>6247</v>
      </c>
      <c r="F9" s="554">
        <v>4230</v>
      </c>
      <c r="G9" s="554">
        <v>9460</v>
      </c>
      <c r="H9" s="554">
        <v>6150</v>
      </c>
      <c r="I9" s="554">
        <v>4269</v>
      </c>
      <c r="J9" s="554">
        <v>2491</v>
      </c>
      <c r="K9" s="554">
        <v>7916</v>
      </c>
      <c r="L9" s="554">
        <v>6620</v>
      </c>
      <c r="M9" s="554">
        <f t="shared" ref="M9:M27" si="0">SUM(C9,E9,G9,I9,K9)</f>
        <v>31283</v>
      </c>
      <c r="N9" s="554">
        <f t="shared" ref="N9:N27" si="1">SUM(D9,F9,H9,J9,L9)</f>
        <v>29206</v>
      </c>
      <c r="O9" s="554">
        <f t="shared" ref="O9:O27" si="2">SUM(M9:N9)</f>
        <v>60489</v>
      </c>
      <c r="P9" s="1059" t="s">
        <v>302</v>
      </c>
      <c r="Q9" s="1059"/>
    </row>
    <row r="10" spans="1:17" ht="19.5" customHeight="1">
      <c r="A10" s="1081" t="s">
        <v>54</v>
      </c>
      <c r="B10" s="1081"/>
      <c r="C10" s="554">
        <v>11261</v>
      </c>
      <c r="D10" s="554">
        <v>10785</v>
      </c>
      <c r="E10" s="554">
        <v>7663</v>
      </c>
      <c r="F10" s="554">
        <v>7318</v>
      </c>
      <c r="G10" s="554">
        <v>1789</v>
      </c>
      <c r="H10" s="554">
        <v>1633</v>
      </c>
      <c r="I10" s="554">
        <v>568</v>
      </c>
      <c r="J10" s="554">
        <v>476</v>
      </c>
      <c r="K10" s="554">
        <v>204</v>
      </c>
      <c r="L10" s="554">
        <v>108</v>
      </c>
      <c r="M10" s="554">
        <f t="shared" si="0"/>
        <v>21485</v>
      </c>
      <c r="N10" s="554">
        <f t="shared" si="1"/>
        <v>20320</v>
      </c>
      <c r="O10" s="554">
        <f t="shared" si="2"/>
        <v>41805</v>
      </c>
      <c r="P10" s="1056" t="s">
        <v>184</v>
      </c>
      <c r="Q10" s="1056"/>
    </row>
    <row r="11" spans="1:17" ht="19.5" customHeight="1">
      <c r="A11" s="1081" t="s">
        <v>55</v>
      </c>
      <c r="B11" s="1081"/>
      <c r="C11" s="554">
        <v>19903</v>
      </c>
      <c r="D11" s="554">
        <v>19491</v>
      </c>
      <c r="E11" s="554">
        <v>4331</v>
      </c>
      <c r="F11" s="554">
        <v>3849</v>
      </c>
      <c r="G11" s="554">
        <v>1756</v>
      </c>
      <c r="H11" s="554">
        <v>1370</v>
      </c>
      <c r="I11" s="554">
        <v>606</v>
      </c>
      <c r="J11" s="554">
        <v>444</v>
      </c>
      <c r="K11" s="554">
        <v>303</v>
      </c>
      <c r="L11" s="554">
        <v>163</v>
      </c>
      <c r="M11" s="554">
        <f t="shared" si="0"/>
        <v>26899</v>
      </c>
      <c r="N11" s="554">
        <f t="shared" si="1"/>
        <v>25317</v>
      </c>
      <c r="O11" s="554">
        <f t="shared" si="2"/>
        <v>52216</v>
      </c>
      <c r="P11" s="1056" t="s">
        <v>185</v>
      </c>
      <c r="Q11" s="1056"/>
    </row>
    <row r="12" spans="1:17" ht="19.5" customHeight="1">
      <c r="A12" s="1086" t="s">
        <v>295</v>
      </c>
      <c r="B12" s="229" t="s">
        <v>262</v>
      </c>
      <c r="C12" s="554">
        <v>16492</v>
      </c>
      <c r="D12" s="554">
        <v>17020</v>
      </c>
      <c r="E12" s="554">
        <v>2147</v>
      </c>
      <c r="F12" s="554">
        <v>1714</v>
      </c>
      <c r="G12" s="554">
        <v>980</v>
      </c>
      <c r="H12" s="554">
        <v>875</v>
      </c>
      <c r="I12" s="554">
        <v>374</v>
      </c>
      <c r="J12" s="554">
        <v>273</v>
      </c>
      <c r="K12" s="554">
        <v>121</v>
      </c>
      <c r="L12" s="554">
        <v>73</v>
      </c>
      <c r="M12" s="554">
        <f t="shared" si="0"/>
        <v>20114</v>
      </c>
      <c r="N12" s="554">
        <f t="shared" si="1"/>
        <v>19955</v>
      </c>
      <c r="O12" s="554">
        <f t="shared" si="2"/>
        <v>40069</v>
      </c>
      <c r="P12" s="586" t="s">
        <v>306</v>
      </c>
      <c r="Q12" s="1061" t="s">
        <v>173</v>
      </c>
    </row>
    <row r="13" spans="1:17" ht="19.5" customHeight="1">
      <c r="A13" s="1086"/>
      <c r="B13" s="229" t="s">
        <v>263</v>
      </c>
      <c r="C13" s="554">
        <v>30423</v>
      </c>
      <c r="D13" s="554">
        <v>30720</v>
      </c>
      <c r="E13" s="554">
        <v>5413</v>
      </c>
      <c r="F13" s="554">
        <v>4560</v>
      </c>
      <c r="G13" s="554">
        <v>2324</v>
      </c>
      <c r="H13" s="554">
        <v>1891</v>
      </c>
      <c r="I13" s="554">
        <v>851</v>
      </c>
      <c r="J13" s="554">
        <v>692</v>
      </c>
      <c r="K13" s="554">
        <v>294</v>
      </c>
      <c r="L13" s="554">
        <v>205</v>
      </c>
      <c r="M13" s="554">
        <f t="shared" si="0"/>
        <v>39305</v>
      </c>
      <c r="N13" s="554">
        <f t="shared" si="1"/>
        <v>38068</v>
      </c>
      <c r="O13" s="554">
        <f t="shared" si="2"/>
        <v>77373</v>
      </c>
      <c r="P13" s="586" t="s">
        <v>307</v>
      </c>
      <c r="Q13" s="1061"/>
    </row>
    <row r="14" spans="1:17" ht="19.5" customHeight="1">
      <c r="A14" s="1086"/>
      <c r="B14" s="229" t="s">
        <v>264</v>
      </c>
      <c r="C14" s="554">
        <v>10196</v>
      </c>
      <c r="D14" s="554">
        <v>9587</v>
      </c>
      <c r="E14" s="554">
        <v>5727</v>
      </c>
      <c r="F14" s="554">
        <v>6020</v>
      </c>
      <c r="G14" s="554">
        <v>1508</v>
      </c>
      <c r="H14" s="554">
        <v>1453</v>
      </c>
      <c r="I14" s="554">
        <v>535</v>
      </c>
      <c r="J14" s="554">
        <v>383</v>
      </c>
      <c r="K14" s="554">
        <v>180</v>
      </c>
      <c r="L14" s="554">
        <v>126</v>
      </c>
      <c r="M14" s="554">
        <f t="shared" si="0"/>
        <v>18146</v>
      </c>
      <c r="N14" s="554">
        <f t="shared" si="1"/>
        <v>17569</v>
      </c>
      <c r="O14" s="554">
        <f t="shared" si="2"/>
        <v>35715</v>
      </c>
      <c r="P14" s="586" t="s">
        <v>308</v>
      </c>
      <c r="Q14" s="1061"/>
    </row>
    <row r="15" spans="1:17" ht="19.5" customHeight="1">
      <c r="A15" s="1086"/>
      <c r="B15" s="229" t="s">
        <v>752</v>
      </c>
      <c r="C15" s="554">
        <v>7752</v>
      </c>
      <c r="D15" s="554">
        <v>7780</v>
      </c>
      <c r="E15" s="554">
        <v>4083</v>
      </c>
      <c r="F15" s="554">
        <v>3560</v>
      </c>
      <c r="G15" s="554">
        <v>1086</v>
      </c>
      <c r="H15" s="554">
        <v>914</v>
      </c>
      <c r="I15" s="554">
        <v>397</v>
      </c>
      <c r="J15" s="554">
        <v>289</v>
      </c>
      <c r="K15" s="554">
        <v>203</v>
      </c>
      <c r="L15" s="554">
        <v>143</v>
      </c>
      <c r="M15" s="554">
        <f t="shared" si="0"/>
        <v>13521</v>
      </c>
      <c r="N15" s="554">
        <f t="shared" si="1"/>
        <v>12686</v>
      </c>
      <c r="O15" s="554">
        <f t="shared" si="2"/>
        <v>26207</v>
      </c>
      <c r="P15" s="586" t="s">
        <v>309</v>
      </c>
      <c r="Q15" s="1061"/>
    </row>
    <row r="16" spans="1:17" ht="19.5" customHeight="1">
      <c r="A16" s="1086"/>
      <c r="B16" s="229" t="s">
        <v>753</v>
      </c>
      <c r="C16" s="554">
        <v>19479</v>
      </c>
      <c r="D16" s="554">
        <v>19251</v>
      </c>
      <c r="E16" s="554">
        <v>3583</v>
      </c>
      <c r="F16" s="554">
        <v>2970</v>
      </c>
      <c r="G16" s="554">
        <v>1284</v>
      </c>
      <c r="H16" s="554">
        <v>1050</v>
      </c>
      <c r="I16" s="554">
        <v>487</v>
      </c>
      <c r="J16" s="554">
        <v>335</v>
      </c>
      <c r="K16" s="554">
        <v>172</v>
      </c>
      <c r="L16" s="554">
        <v>123</v>
      </c>
      <c r="M16" s="554">
        <f t="shared" si="0"/>
        <v>25005</v>
      </c>
      <c r="N16" s="554">
        <f t="shared" si="1"/>
        <v>23729</v>
      </c>
      <c r="O16" s="554">
        <f t="shared" si="2"/>
        <v>48734</v>
      </c>
      <c r="P16" s="586" t="s">
        <v>310</v>
      </c>
      <c r="Q16" s="1061"/>
    </row>
    <row r="17" spans="1:19" ht="19.5" customHeight="1">
      <c r="A17" s="1086"/>
      <c r="B17" s="229" t="s">
        <v>754</v>
      </c>
      <c r="C17" s="554">
        <v>10641</v>
      </c>
      <c r="D17" s="554">
        <v>9624</v>
      </c>
      <c r="E17" s="554">
        <v>5236</v>
      </c>
      <c r="F17" s="554">
        <v>5724</v>
      </c>
      <c r="G17" s="554">
        <v>1484</v>
      </c>
      <c r="H17" s="554">
        <v>1482</v>
      </c>
      <c r="I17" s="554">
        <v>521</v>
      </c>
      <c r="J17" s="554">
        <v>391</v>
      </c>
      <c r="K17" s="554">
        <v>196</v>
      </c>
      <c r="L17" s="554">
        <v>146</v>
      </c>
      <c r="M17" s="554">
        <f t="shared" si="0"/>
        <v>18078</v>
      </c>
      <c r="N17" s="554">
        <f t="shared" si="1"/>
        <v>17367</v>
      </c>
      <c r="O17" s="554">
        <f t="shared" si="2"/>
        <v>35445</v>
      </c>
      <c r="P17" s="586" t="s">
        <v>311</v>
      </c>
      <c r="Q17" s="1061"/>
    </row>
    <row r="18" spans="1:19" ht="19.5" customHeight="1">
      <c r="A18" s="1081" t="s">
        <v>63</v>
      </c>
      <c r="B18" s="1081"/>
      <c r="C18" s="554">
        <v>19759</v>
      </c>
      <c r="D18" s="554">
        <v>17172</v>
      </c>
      <c r="E18" s="554">
        <v>11254</v>
      </c>
      <c r="F18" s="554">
        <v>10152</v>
      </c>
      <c r="G18" s="554">
        <v>4904</v>
      </c>
      <c r="H18" s="554">
        <v>5218</v>
      </c>
      <c r="I18" s="78">
        <v>2205</v>
      </c>
      <c r="J18" s="554">
        <v>2183</v>
      </c>
      <c r="K18" s="554">
        <v>899</v>
      </c>
      <c r="L18" s="78">
        <v>912</v>
      </c>
      <c r="M18" s="554">
        <f t="shared" si="0"/>
        <v>39021</v>
      </c>
      <c r="N18" s="554">
        <f t="shared" si="1"/>
        <v>35637</v>
      </c>
      <c r="O18" s="554">
        <f t="shared" si="2"/>
        <v>74658</v>
      </c>
      <c r="P18" s="1056" t="s">
        <v>322</v>
      </c>
      <c r="Q18" s="1056"/>
    </row>
    <row r="19" spans="1:19" ht="19.5" customHeight="1">
      <c r="A19" s="1081" t="s">
        <v>64</v>
      </c>
      <c r="B19" s="1081"/>
      <c r="C19" s="554">
        <v>17741</v>
      </c>
      <c r="D19" s="554">
        <v>15419</v>
      </c>
      <c r="E19" s="554">
        <v>11132</v>
      </c>
      <c r="F19" s="554">
        <v>11157</v>
      </c>
      <c r="G19" s="554">
        <v>4003</v>
      </c>
      <c r="H19" s="554">
        <v>3741</v>
      </c>
      <c r="I19" s="554">
        <v>2021</v>
      </c>
      <c r="J19" s="554">
        <v>1614</v>
      </c>
      <c r="K19" s="554">
        <v>1487</v>
      </c>
      <c r="L19" s="554">
        <v>1122</v>
      </c>
      <c r="M19" s="554">
        <f t="shared" si="0"/>
        <v>36384</v>
      </c>
      <c r="N19" s="554">
        <f t="shared" si="1"/>
        <v>33053</v>
      </c>
      <c r="O19" s="554">
        <f t="shared" si="2"/>
        <v>69437</v>
      </c>
      <c r="P19" s="1056" t="s">
        <v>186</v>
      </c>
      <c r="Q19" s="1056"/>
      <c r="R19" s="186"/>
      <c r="S19" s="186"/>
    </row>
    <row r="20" spans="1:19" ht="19.5" customHeight="1">
      <c r="A20" s="1081" t="s">
        <v>65</v>
      </c>
      <c r="B20" s="1081"/>
      <c r="C20" s="554">
        <v>14137</v>
      </c>
      <c r="D20" s="554">
        <v>13525</v>
      </c>
      <c r="E20" s="554">
        <v>4572</v>
      </c>
      <c r="F20" s="554">
        <v>4703</v>
      </c>
      <c r="G20" s="554">
        <v>2125</v>
      </c>
      <c r="H20" s="554">
        <v>1734</v>
      </c>
      <c r="I20" s="554">
        <v>1003</v>
      </c>
      <c r="J20" s="554">
        <v>776</v>
      </c>
      <c r="K20" s="554">
        <v>577</v>
      </c>
      <c r="L20" s="554">
        <v>346</v>
      </c>
      <c r="M20" s="554">
        <f t="shared" si="0"/>
        <v>22414</v>
      </c>
      <c r="N20" s="554">
        <f t="shared" si="1"/>
        <v>21084</v>
      </c>
      <c r="O20" s="554">
        <f t="shared" si="2"/>
        <v>43498</v>
      </c>
      <c r="P20" s="1056" t="s">
        <v>187</v>
      </c>
      <c r="Q20" s="1056"/>
    </row>
    <row r="21" spans="1:19" ht="19.5" customHeight="1">
      <c r="A21" s="1081" t="s">
        <v>66</v>
      </c>
      <c r="B21" s="1081"/>
      <c r="C21" s="554">
        <v>15567</v>
      </c>
      <c r="D21" s="554">
        <v>14935</v>
      </c>
      <c r="E21" s="554">
        <v>5394</v>
      </c>
      <c r="F21" s="554">
        <v>5737</v>
      </c>
      <c r="G21" s="554">
        <v>2400</v>
      </c>
      <c r="H21" s="554">
        <v>2425</v>
      </c>
      <c r="I21" s="554">
        <v>1107</v>
      </c>
      <c r="J21" s="554">
        <v>953</v>
      </c>
      <c r="K21" s="554">
        <v>547</v>
      </c>
      <c r="L21" s="554">
        <v>310</v>
      </c>
      <c r="M21" s="554">
        <f t="shared" si="0"/>
        <v>25015</v>
      </c>
      <c r="N21" s="554">
        <f t="shared" si="1"/>
        <v>24360</v>
      </c>
      <c r="O21" s="554">
        <f t="shared" si="2"/>
        <v>49375</v>
      </c>
      <c r="P21" s="1056" t="s">
        <v>303</v>
      </c>
      <c r="Q21" s="1056"/>
    </row>
    <row r="22" spans="1:19" ht="19.5" customHeight="1">
      <c r="A22" s="1081" t="s">
        <v>134</v>
      </c>
      <c r="B22" s="1081"/>
      <c r="C22" s="554">
        <v>14690</v>
      </c>
      <c r="D22" s="554">
        <v>12788</v>
      </c>
      <c r="E22" s="554">
        <v>4863</v>
      </c>
      <c r="F22" s="554">
        <v>4941</v>
      </c>
      <c r="G22" s="554">
        <v>1844</v>
      </c>
      <c r="H22" s="554">
        <v>1721</v>
      </c>
      <c r="I22" s="554">
        <v>672</v>
      </c>
      <c r="J22" s="554">
        <v>584</v>
      </c>
      <c r="K22" s="554">
        <v>311</v>
      </c>
      <c r="L22" s="554">
        <v>247</v>
      </c>
      <c r="M22" s="554">
        <f t="shared" si="0"/>
        <v>22380</v>
      </c>
      <c r="N22" s="554">
        <f t="shared" si="1"/>
        <v>20281</v>
      </c>
      <c r="O22" s="554">
        <f t="shared" si="2"/>
        <v>42661</v>
      </c>
      <c r="P22" s="1056" t="s">
        <v>304</v>
      </c>
      <c r="Q22" s="1056"/>
    </row>
    <row r="23" spans="1:19" ht="19.5" customHeight="1">
      <c r="A23" s="1081" t="s">
        <v>68</v>
      </c>
      <c r="B23" s="1081"/>
      <c r="C23" s="554">
        <v>7296</v>
      </c>
      <c r="D23" s="554">
        <v>6518</v>
      </c>
      <c r="E23" s="554">
        <v>4497</v>
      </c>
      <c r="F23" s="554">
        <v>4424</v>
      </c>
      <c r="G23" s="554">
        <v>1867</v>
      </c>
      <c r="H23" s="554">
        <v>1466</v>
      </c>
      <c r="I23" s="554">
        <v>825</v>
      </c>
      <c r="J23" s="554">
        <v>536</v>
      </c>
      <c r="K23" s="554">
        <v>356</v>
      </c>
      <c r="L23" s="554">
        <v>143</v>
      </c>
      <c r="M23" s="554">
        <f t="shared" si="0"/>
        <v>14841</v>
      </c>
      <c r="N23" s="554">
        <f t="shared" si="1"/>
        <v>13087</v>
      </c>
      <c r="O23" s="554">
        <f t="shared" si="2"/>
        <v>27928</v>
      </c>
      <c r="P23" s="1056" t="s">
        <v>305</v>
      </c>
      <c r="Q23" s="1056"/>
    </row>
    <row r="24" spans="1:19" ht="19.5" customHeight="1">
      <c r="A24" s="1081" t="s">
        <v>69</v>
      </c>
      <c r="B24" s="1081"/>
      <c r="C24" s="554">
        <v>12831</v>
      </c>
      <c r="D24" s="554">
        <v>10715</v>
      </c>
      <c r="E24" s="554">
        <v>6754</v>
      </c>
      <c r="F24" s="554">
        <v>7122</v>
      </c>
      <c r="G24" s="554">
        <v>2760</v>
      </c>
      <c r="H24" s="554">
        <v>2249</v>
      </c>
      <c r="I24" s="554">
        <v>1091</v>
      </c>
      <c r="J24" s="554">
        <v>856</v>
      </c>
      <c r="K24" s="554">
        <v>609</v>
      </c>
      <c r="L24" s="554">
        <v>269</v>
      </c>
      <c r="M24" s="554">
        <f t="shared" si="0"/>
        <v>24045</v>
      </c>
      <c r="N24" s="554">
        <f t="shared" si="1"/>
        <v>21211</v>
      </c>
      <c r="O24" s="554">
        <f t="shared" si="2"/>
        <v>45256</v>
      </c>
      <c r="P24" s="1056" t="s">
        <v>191</v>
      </c>
      <c r="Q24" s="1056"/>
    </row>
    <row r="25" spans="1:19" ht="19.5" customHeight="1">
      <c r="A25" s="1081" t="s">
        <v>70</v>
      </c>
      <c r="B25" s="1081"/>
      <c r="C25" s="554">
        <v>16548</v>
      </c>
      <c r="D25" s="554">
        <v>13697</v>
      </c>
      <c r="E25" s="554">
        <v>11131</v>
      </c>
      <c r="F25" s="554">
        <v>11844</v>
      </c>
      <c r="G25" s="554">
        <v>4498</v>
      </c>
      <c r="H25" s="554">
        <v>4040</v>
      </c>
      <c r="I25" s="554">
        <v>2138</v>
      </c>
      <c r="J25" s="554">
        <v>1496</v>
      </c>
      <c r="K25" s="554">
        <v>3204</v>
      </c>
      <c r="L25" s="554">
        <v>2574</v>
      </c>
      <c r="M25" s="554">
        <f t="shared" si="0"/>
        <v>37519</v>
      </c>
      <c r="N25" s="554">
        <f t="shared" si="1"/>
        <v>33651</v>
      </c>
      <c r="O25" s="554">
        <f t="shared" si="2"/>
        <v>71170</v>
      </c>
      <c r="P25" s="1056" t="s">
        <v>192</v>
      </c>
      <c r="Q25" s="1056"/>
    </row>
    <row r="26" spans="1:19" ht="19.5" customHeight="1">
      <c r="A26" s="1081" t="s">
        <v>71</v>
      </c>
      <c r="B26" s="1081"/>
      <c r="C26" s="554">
        <v>12185</v>
      </c>
      <c r="D26" s="554">
        <v>8538</v>
      </c>
      <c r="E26" s="554">
        <v>6272</v>
      </c>
      <c r="F26" s="554">
        <v>5376</v>
      </c>
      <c r="G26" s="554">
        <v>2933</v>
      </c>
      <c r="H26" s="554">
        <v>1705</v>
      </c>
      <c r="I26" s="554">
        <v>1042</v>
      </c>
      <c r="J26" s="554">
        <v>1197</v>
      </c>
      <c r="K26" s="554">
        <v>487</v>
      </c>
      <c r="L26" s="554">
        <v>299</v>
      </c>
      <c r="M26" s="554">
        <f t="shared" si="0"/>
        <v>22919</v>
      </c>
      <c r="N26" s="554">
        <f t="shared" si="1"/>
        <v>17115</v>
      </c>
      <c r="O26" s="554">
        <f t="shared" si="2"/>
        <v>40034</v>
      </c>
      <c r="P26" s="1056" t="s">
        <v>193</v>
      </c>
      <c r="Q26" s="1056"/>
    </row>
    <row r="27" spans="1:19" ht="19.5" customHeight="1" thickBot="1">
      <c r="A27" s="1083" t="s">
        <v>72</v>
      </c>
      <c r="B27" s="1083"/>
      <c r="C27" s="558">
        <v>28590</v>
      </c>
      <c r="D27" s="558">
        <v>25590</v>
      </c>
      <c r="E27" s="558">
        <v>12067</v>
      </c>
      <c r="F27" s="558">
        <v>15471</v>
      </c>
      <c r="G27" s="558">
        <v>4311</v>
      </c>
      <c r="H27" s="558">
        <v>4534</v>
      </c>
      <c r="I27" s="558">
        <v>1759</v>
      </c>
      <c r="J27" s="558">
        <v>1561</v>
      </c>
      <c r="K27" s="558">
        <v>683</v>
      </c>
      <c r="L27" s="558">
        <v>461</v>
      </c>
      <c r="M27" s="558">
        <f t="shared" si="0"/>
        <v>47410</v>
      </c>
      <c r="N27" s="558">
        <f t="shared" si="1"/>
        <v>47617</v>
      </c>
      <c r="O27" s="558">
        <f t="shared" si="2"/>
        <v>95027</v>
      </c>
      <c r="P27" s="1062" t="s">
        <v>361</v>
      </c>
      <c r="Q27" s="1062"/>
    </row>
    <row r="28" spans="1:19" ht="19.5" customHeight="1" thickBot="1">
      <c r="A28" s="1076" t="s">
        <v>32</v>
      </c>
      <c r="B28" s="1076"/>
      <c r="C28" s="403">
        <f>SUM(C8:C27)</f>
        <v>315447</v>
      </c>
      <c r="D28" s="403">
        <f t="shared" ref="D28:O28" si="3">SUM(D8:D27)</f>
        <v>297879</v>
      </c>
      <c r="E28" s="403">
        <f t="shared" si="3"/>
        <v>136232</v>
      </c>
      <c r="F28" s="403">
        <f t="shared" si="3"/>
        <v>133457</v>
      </c>
      <c r="G28" s="403">
        <f t="shared" si="3"/>
        <v>59696</v>
      </c>
      <c r="H28" s="403">
        <f t="shared" si="3"/>
        <v>51702</v>
      </c>
      <c r="I28" s="403">
        <f t="shared" si="3"/>
        <v>24344</v>
      </c>
      <c r="J28" s="403">
        <f t="shared" si="3"/>
        <v>19365</v>
      </c>
      <c r="K28" s="403">
        <f t="shared" si="3"/>
        <v>19349</v>
      </c>
      <c r="L28" s="403">
        <f t="shared" si="3"/>
        <v>14844</v>
      </c>
      <c r="M28" s="403">
        <f t="shared" si="3"/>
        <v>555068</v>
      </c>
      <c r="N28" s="403">
        <f t="shared" si="3"/>
        <v>517247</v>
      </c>
      <c r="O28" s="403">
        <f t="shared" si="3"/>
        <v>1072315</v>
      </c>
      <c r="P28" s="1104" t="s">
        <v>175</v>
      </c>
      <c r="Q28" s="1104"/>
    </row>
    <row r="29" spans="1:19" ht="9" customHeight="1" thickTop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30"/>
      <c r="Q29" s="230"/>
    </row>
    <row r="30" spans="1:19" ht="27.75" customHeight="1">
      <c r="A30" s="1098" t="s">
        <v>801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</row>
    <row r="31" spans="1:19" ht="21" customHeight="1">
      <c r="A31" s="1139" t="s">
        <v>804</v>
      </c>
      <c r="B31" s="1139"/>
      <c r="C31" s="1139"/>
      <c r="D31" s="1139"/>
      <c r="E31" s="1139"/>
      <c r="F31" s="1139"/>
      <c r="G31" s="1139"/>
      <c r="H31" s="1139"/>
      <c r="I31" s="1139"/>
      <c r="J31" s="1139"/>
      <c r="K31" s="1139"/>
      <c r="L31" s="1139"/>
      <c r="M31" s="1139"/>
      <c r="N31" s="1139"/>
      <c r="O31" s="1139"/>
      <c r="P31" s="1139"/>
      <c r="Q31" s="1139"/>
    </row>
    <row r="32" spans="1:19" ht="21.75" customHeight="1" thickBot="1">
      <c r="A32" s="1100" t="s">
        <v>1127</v>
      </c>
      <c r="B32" s="1100"/>
      <c r="C32" s="1100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1116" t="s">
        <v>979</v>
      </c>
      <c r="Q32" s="1116"/>
    </row>
    <row r="33" spans="1:17" ht="20.100000000000001" customHeight="1" thickTop="1">
      <c r="A33" s="1072" t="s">
        <v>40</v>
      </c>
      <c r="B33" s="1072"/>
      <c r="C33" s="1102" t="s">
        <v>44</v>
      </c>
      <c r="D33" s="1072"/>
      <c r="E33" s="1102" t="s">
        <v>74</v>
      </c>
      <c r="F33" s="1072"/>
      <c r="G33" s="1102" t="s">
        <v>80</v>
      </c>
      <c r="H33" s="1072"/>
      <c r="I33" s="1102" t="s">
        <v>81</v>
      </c>
      <c r="J33" s="1072"/>
      <c r="K33" s="1102" t="s">
        <v>82</v>
      </c>
      <c r="L33" s="1102"/>
      <c r="M33" s="1102" t="s">
        <v>32</v>
      </c>
      <c r="N33" s="1102"/>
      <c r="O33" s="1102"/>
      <c r="P33" s="1074" t="s">
        <v>174</v>
      </c>
      <c r="Q33" s="1074"/>
    </row>
    <row r="34" spans="1:17" ht="20.100000000000001" customHeight="1">
      <c r="A34" s="1092"/>
      <c r="B34" s="1092"/>
      <c r="C34" s="1094" t="s">
        <v>213</v>
      </c>
      <c r="D34" s="1094"/>
      <c r="E34" s="1094" t="s">
        <v>214</v>
      </c>
      <c r="F34" s="1094"/>
      <c r="G34" s="1094" t="s">
        <v>215</v>
      </c>
      <c r="H34" s="1094"/>
      <c r="I34" s="1094" t="s">
        <v>216</v>
      </c>
      <c r="J34" s="1094"/>
      <c r="K34" s="1094" t="s">
        <v>217</v>
      </c>
      <c r="L34" s="1094"/>
      <c r="M34" s="553"/>
      <c r="N34" s="553" t="s">
        <v>175</v>
      </c>
      <c r="O34" s="553"/>
      <c r="P34" s="1096"/>
      <c r="Q34" s="1096"/>
    </row>
    <row r="35" spans="1:17" ht="17.25" customHeight="1">
      <c r="A35" s="1092"/>
      <c r="B35" s="1092"/>
      <c r="C35" s="558" t="s">
        <v>128</v>
      </c>
      <c r="D35" s="558" t="s">
        <v>34</v>
      </c>
      <c r="E35" s="558" t="s">
        <v>128</v>
      </c>
      <c r="F35" s="558" t="s">
        <v>34</v>
      </c>
      <c r="G35" s="558" t="s">
        <v>128</v>
      </c>
      <c r="H35" s="558" t="s">
        <v>34</v>
      </c>
      <c r="I35" s="558" t="s">
        <v>128</v>
      </c>
      <c r="J35" s="558" t="s">
        <v>34</v>
      </c>
      <c r="K35" s="558" t="s">
        <v>128</v>
      </c>
      <c r="L35" s="558" t="s">
        <v>34</v>
      </c>
      <c r="M35" s="558" t="s">
        <v>128</v>
      </c>
      <c r="N35" s="558" t="s">
        <v>34</v>
      </c>
      <c r="O35" s="558" t="s">
        <v>32</v>
      </c>
      <c r="P35" s="1096"/>
      <c r="Q35" s="1096"/>
    </row>
    <row r="36" spans="1:17" ht="20.100000000000001" customHeight="1" thickBot="1">
      <c r="A36" s="1073"/>
      <c r="B36" s="1073"/>
      <c r="C36" s="532" t="s">
        <v>180</v>
      </c>
      <c r="D36" s="532" t="s">
        <v>179</v>
      </c>
      <c r="E36" s="532" t="s">
        <v>180</v>
      </c>
      <c r="F36" s="532" t="s">
        <v>179</v>
      </c>
      <c r="G36" s="532" t="s">
        <v>180</v>
      </c>
      <c r="H36" s="532" t="s">
        <v>179</v>
      </c>
      <c r="I36" s="532" t="s">
        <v>180</v>
      </c>
      <c r="J36" s="532" t="s">
        <v>179</v>
      </c>
      <c r="K36" s="532" t="s">
        <v>180</v>
      </c>
      <c r="L36" s="532" t="s">
        <v>179</v>
      </c>
      <c r="M36" s="532" t="s">
        <v>180</v>
      </c>
      <c r="N36" s="532" t="s">
        <v>179</v>
      </c>
      <c r="O36" s="532" t="s">
        <v>175</v>
      </c>
      <c r="P36" s="1075"/>
      <c r="Q36" s="1075"/>
    </row>
    <row r="37" spans="1:17" ht="20.100000000000001" customHeight="1">
      <c r="A37" s="1110" t="s">
        <v>52</v>
      </c>
      <c r="B37" s="1110"/>
      <c r="C37" s="558">
        <v>20700</v>
      </c>
      <c r="D37" s="558">
        <v>18543</v>
      </c>
      <c r="E37" s="558">
        <v>11095</v>
      </c>
      <c r="F37" s="558">
        <v>9837</v>
      </c>
      <c r="G37" s="558">
        <v>4756</v>
      </c>
      <c r="H37" s="558">
        <v>4221</v>
      </c>
      <c r="I37" s="558">
        <v>2261</v>
      </c>
      <c r="J37" s="558">
        <v>1608</v>
      </c>
      <c r="K37" s="558">
        <v>715</v>
      </c>
      <c r="L37" s="558">
        <v>454</v>
      </c>
      <c r="M37" s="558">
        <f>SUM(C37,E37,G37,I37,K37)</f>
        <v>39527</v>
      </c>
      <c r="N37" s="558">
        <f>SUM(D37,F37,H37,J37,L37)</f>
        <v>34663</v>
      </c>
      <c r="O37" s="558">
        <f>SUM(M37:N37)</f>
        <v>74190</v>
      </c>
      <c r="P37" s="1130" t="s">
        <v>671</v>
      </c>
      <c r="Q37" s="1130"/>
    </row>
    <row r="38" spans="1:17" ht="20.100000000000001" customHeight="1">
      <c r="A38" s="1081" t="s">
        <v>53</v>
      </c>
      <c r="B38" s="1081"/>
      <c r="C38" s="78">
        <v>5709</v>
      </c>
      <c r="D38" s="78">
        <v>3381</v>
      </c>
      <c r="E38" s="78">
        <v>9570</v>
      </c>
      <c r="F38" s="78">
        <v>6564</v>
      </c>
      <c r="G38" s="78">
        <v>3420</v>
      </c>
      <c r="H38" s="78">
        <v>4921</v>
      </c>
      <c r="I38" s="78">
        <v>5306</v>
      </c>
      <c r="J38" s="78">
        <v>7499</v>
      </c>
      <c r="K38" s="78">
        <v>4850</v>
      </c>
      <c r="L38" s="78">
        <v>3725</v>
      </c>
      <c r="M38" s="554">
        <f t="shared" ref="M38:M56" si="4">SUM(C38,E38,G38,I38,K38)</f>
        <v>28855</v>
      </c>
      <c r="N38" s="554">
        <f t="shared" ref="N38:N56" si="5">SUM(D38,F38,H38,J38,L38)</f>
        <v>26090</v>
      </c>
      <c r="O38" s="554">
        <f t="shared" ref="O38:O56" si="6">SUM(M38:N38)</f>
        <v>54945</v>
      </c>
      <c r="P38" s="1059" t="s">
        <v>302</v>
      </c>
      <c r="Q38" s="1059"/>
    </row>
    <row r="39" spans="1:17" ht="20.100000000000001" customHeight="1">
      <c r="A39" s="1081" t="s">
        <v>54</v>
      </c>
      <c r="B39" s="1081"/>
      <c r="C39" s="78">
        <v>10243</v>
      </c>
      <c r="D39" s="78">
        <v>9864</v>
      </c>
      <c r="E39" s="78">
        <v>7545</v>
      </c>
      <c r="F39" s="78">
        <v>6785</v>
      </c>
      <c r="G39" s="78">
        <v>2076</v>
      </c>
      <c r="H39" s="78">
        <v>1746</v>
      </c>
      <c r="I39" s="78">
        <v>720</v>
      </c>
      <c r="J39" s="78">
        <v>549</v>
      </c>
      <c r="K39" s="78">
        <v>221</v>
      </c>
      <c r="L39" s="78">
        <v>123</v>
      </c>
      <c r="M39" s="554">
        <f t="shared" si="4"/>
        <v>20805</v>
      </c>
      <c r="N39" s="554">
        <f t="shared" si="5"/>
        <v>19067</v>
      </c>
      <c r="O39" s="554">
        <f t="shared" si="6"/>
        <v>39872</v>
      </c>
      <c r="P39" s="1056" t="s">
        <v>184</v>
      </c>
      <c r="Q39" s="1056"/>
    </row>
    <row r="40" spans="1:17" ht="20.100000000000001" customHeight="1">
      <c r="A40" s="1081" t="s">
        <v>55</v>
      </c>
      <c r="B40" s="1081"/>
      <c r="C40" s="78">
        <v>18283</v>
      </c>
      <c r="D40" s="78">
        <v>18082</v>
      </c>
      <c r="E40" s="78">
        <v>4263</v>
      </c>
      <c r="F40" s="78">
        <v>3703</v>
      </c>
      <c r="G40" s="78">
        <v>1738</v>
      </c>
      <c r="H40" s="78">
        <v>1263</v>
      </c>
      <c r="I40" s="78">
        <v>741</v>
      </c>
      <c r="J40" s="78">
        <v>420</v>
      </c>
      <c r="K40" s="78">
        <v>425</v>
      </c>
      <c r="L40" s="78">
        <v>165</v>
      </c>
      <c r="M40" s="554">
        <f t="shared" si="4"/>
        <v>25450</v>
      </c>
      <c r="N40" s="554">
        <f t="shared" si="5"/>
        <v>23633</v>
      </c>
      <c r="O40" s="554">
        <f t="shared" si="6"/>
        <v>49083</v>
      </c>
      <c r="P40" s="1056" t="s">
        <v>185</v>
      </c>
      <c r="Q40" s="1056"/>
    </row>
    <row r="41" spans="1:17" ht="20.100000000000001" customHeight="1">
      <c r="A41" s="1086" t="s">
        <v>295</v>
      </c>
      <c r="B41" s="229" t="s">
        <v>262</v>
      </c>
      <c r="C41" s="78">
        <v>15426</v>
      </c>
      <c r="D41" s="78">
        <v>15910</v>
      </c>
      <c r="E41" s="78">
        <v>2320</v>
      </c>
      <c r="F41" s="78">
        <v>1947</v>
      </c>
      <c r="G41" s="78">
        <v>1120</v>
      </c>
      <c r="H41" s="78">
        <v>799</v>
      </c>
      <c r="I41" s="78">
        <v>408</v>
      </c>
      <c r="J41" s="78">
        <v>274</v>
      </c>
      <c r="K41" s="78">
        <v>139</v>
      </c>
      <c r="L41" s="78">
        <v>101</v>
      </c>
      <c r="M41" s="554">
        <f t="shared" si="4"/>
        <v>19413</v>
      </c>
      <c r="N41" s="554">
        <f t="shared" si="5"/>
        <v>19031</v>
      </c>
      <c r="O41" s="554">
        <f t="shared" si="6"/>
        <v>38444</v>
      </c>
      <c r="P41" s="586" t="s">
        <v>306</v>
      </c>
      <c r="Q41" s="1061" t="s">
        <v>173</v>
      </c>
    </row>
    <row r="42" spans="1:17" ht="20.100000000000001" customHeight="1">
      <c r="A42" s="1086"/>
      <c r="B42" s="229" t="s">
        <v>263</v>
      </c>
      <c r="C42" s="78">
        <v>29344</v>
      </c>
      <c r="D42" s="78">
        <v>28544</v>
      </c>
      <c r="E42" s="78">
        <v>5298</v>
      </c>
      <c r="F42" s="78">
        <v>4289</v>
      </c>
      <c r="G42" s="78">
        <v>2291</v>
      </c>
      <c r="H42" s="78">
        <v>1576</v>
      </c>
      <c r="I42" s="78">
        <v>1031</v>
      </c>
      <c r="J42" s="78">
        <v>688</v>
      </c>
      <c r="K42" s="78">
        <v>388</v>
      </c>
      <c r="L42" s="78">
        <v>209</v>
      </c>
      <c r="M42" s="554">
        <f t="shared" si="4"/>
        <v>38352</v>
      </c>
      <c r="N42" s="554">
        <f t="shared" si="5"/>
        <v>35306</v>
      </c>
      <c r="O42" s="554">
        <f t="shared" si="6"/>
        <v>73658</v>
      </c>
      <c r="P42" s="586" t="s">
        <v>307</v>
      </c>
      <c r="Q42" s="1061"/>
    </row>
    <row r="43" spans="1:17" ht="20.100000000000001" customHeight="1">
      <c r="A43" s="1086"/>
      <c r="B43" s="229" t="s">
        <v>264</v>
      </c>
      <c r="C43" s="78">
        <v>9414</v>
      </c>
      <c r="D43" s="78">
        <v>9114</v>
      </c>
      <c r="E43" s="78">
        <v>5075</v>
      </c>
      <c r="F43" s="78">
        <v>5401</v>
      </c>
      <c r="G43" s="78">
        <v>1642</v>
      </c>
      <c r="H43" s="78">
        <v>1497</v>
      </c>
      <c r="I43" s="78">
        <v>758</v>
      </c>
      <c r="J43" s="78">
        <v>410</v>
      </c>
      <c r="K43" s="78">
        <v>331</v>
      </c>
      <c r="L43" s="78">
        <v>135</v>
      </c>
      <c r="M43" s="554">
        <f t="shared" si="4"/>
        <v>17220</v>
      </c>
      <c r="N43" s="554">
        <f t="shared" si="5"/>
        <v>16557</v>
      </c>
      <c r="O43" s="554">
        <f t="shared" si="6"/>
        <v>33777</v>
      </c>
      <c r="P43" s="586" t="s">
        <v>308</v>
      </c>
      <c r="Q43" s="1061"/>
    </row>
    <row r="44" spans="1:17" ht="20.100000000000001" customHeight="1">
      <c r="A44" s="1086"/>
      <c r="B44" s="229" t="s">
        <v>752</v>
      </c>
      <c r="C44" s="78">
        <v>7640</v>
      </c>
      <c r="D44" s="78">
        <v>7125</v>
      </c>
      <c r="E44" s="78">
        <v>3855</v>
      </c>
      <c r="F44" s="78">
        <v>3650</v>
      </c>
      <c r="G44" s="78">
        <v>1020</v>
      </c>
      <c r="H44" s="78">
        <v>824</v>
      </c>
      <c r="I44" s="78">
        <v>427</v>
      </c>
      <c r="J44" s="78">
        <v>278</v>
      </c>
      <c r="K44" s="78">
        <v>278</v>
      </c>
      <c r="L44" s="78">
        <v>149</v>
      </c>
      <c r="M44" s="554">
        <f t="shared" si="4"/>
        <v>13220</v>
      </c>
      <c r="N44" s="554">
        <f t="shared" si="5"/>
        <v>12026</v>
      </c>
      <c r="O44" s="554">
        <f t="shared" si="6"/>
        <v>25246</v>
      </c>
      <c r="P44" s="586" t="s">
        <v>309</v>
      </c>
      <c r="Q44" s="1061"/>
    </row>
    <row r="45" spans="1:17" ht="20.100000000000001" customHeight="1">
      <c r="A45" s="1086"/>
      <c r="B45" s="229" t="s">
        <v>753</v>
      </c>
      <c r="C45" s="78">
        <v>18450</v>
      </c>
      <c r="D45" s="78">
        <v>18329</v>
      </c>
      <c r="E45" s="78">
        <v>3362</v>
      </c>
      <c r="F45" s="78">
        <v>2759</v>
      </c>
      <c r="G45" s="78">
        <v>1403</v>
      </c>
      <c r="H45" s="78">
        <v>1052</v>
      </c>
      <c r="I45" s="78">
        <v>579</v>
      </c>
      <c r="J45" s="78">
        <v>394</v>
      </c>
      <c r="K45" s="78">
        <v>265</v>
      </c>
      <c r="L45" s="78">
        <v>134</v>
      </c>
      <c r="M45" s="554">
        <f t="shared" si="4"/>
        <v>24059</v>
      </c>
      <c r="N45" s="554">
        <f t="shared" si="5"/>
        <v>22668</v>
      </c>
      <c r="O45" s="554">
        <f t="shared" si="6"/>
        <v>46727</v>
      </c>
      <c r="P45" s="586" t="s">
        <v>310</v>
      </c>
      <c r="Q45" s="1061"/>
    </row>
    <row r="46" spans="1:17" ht="20.100000000000001" customHeight="1">
      <c r="A46" s="1086"/>
      <c r="B46" s="229" t="s">
        <v>754</v>
      </c>
      <c r="C46" s="78">
        <v>9846</v>
      </c>
      <c r="D46" s="78">
        <v>8965</v>
      </c>
      <c r="E46" s="78">
        <v>5525</v>
      </c>
      <c r="F46" s="78">
        <v>5629</v>
      </c>
      <c r="G46" s="78">
        <v>1708</v>
      </c>
      <c r="H46" s="78">
        <v>1668</v>
      </c>
      <c r="I46" s="78">
        <v>604</v>
      </c>
      <c r="J46" s="78">
        <v>504</v>
      </c>
      <c r="K46" s="78">
        <v>287</v>
      </c>
      <c r="L46" s="78">
        <v>147</v>
      </c>
      <c r="M46" s="554">
        <f t="shared" si="4"/>
        <v>17970</v>
      </c>
      <c r="N46" s="554">
        <f t="shared" si="5"/>
        <v>16913</v>
      </c>
      <c r="O46" s="554">
        <f t="shared" si="6"/>
        <v>34883</v>
      </c>
      <c r="P46" s="586" t="s">
        <v>311</v>
      </c>
      <c r="Q46" s="1061"/>
    </row>
    <row r="47" spans="1:17" ht="20.100000000000001" customHeight="1">
      <c r="A47" s="1081" t="s">
        <v>63</v>
      </c>
      <c r="B47" s="1081"/>
      <c r="C47" s="554">
        <v>14903</v>
      </c>
      <c r="D47" s="554">
        <v>13121</v>
      </c>
      <c r="E47" s="554">
        <v>8559</v>
      </c>
      <c r="F47" s="554">
        <v>8008</v>
      </c>
      <c r="G47" s="554">
        <v>4111</v>
      </c>
      <c r="H47" s="554">
        <v>3824</v>
      </c>
      <c r="I47" s="78">
        <v>2090</v>
      </c>
      <c r="J47" s="554">
        <v>1852</v>
      </c>
      <c r="K47" s="554">
        <v>866</v>
      </c>
      <c r="L47" s="78">
        <v>697</v>
      </c>
      <c r="M47" s="554">
        <f t="shared" si="4"/>
        <v>30529</v>
      </c>
      <c r="N47" s="554">
        <f t="shared" si="5"/>
        <v>27502</v>
      </c>
      <c r="O47" s="554">
        <f t="shared" si="6"/>
        <v>58031</v>
      </c>
      <c r="P47" s="1056" t="s">
        <v>297</v>
      </c>
      <c r="Q47" s="1056"/>
    </row>
    <row r="48" spans="1:17" ht="20.100000000000001" customHeight="1">
      <c r="A48" s="1081" t="s">
        <v>64</v>
      </c>
      <c r="B48" s="1081"/>
      <c r="C48" s="78">
        <v>16001</v>
      </c>
      <c r="D48" s="78">
        <v>13879</v>
      </c>
      <c r="E48" s="78">
        <v>11036</v>
      </c>
      <c r="F48" s="78">
        <v>11247</v>
      </c>
      <c r="G48" s="78">
        <v>4381</v>
      </c>
      <c r="H48" s="78">
        <v>3653</v>
      </c>
      <c r="I48" s="78">
        <v>2481</v>
      </c>
      <c r="J48" s="78">
        <v>1859</v>
      </c>
      <c r="K48" s="78">
        <v>2149</v>
      </c>
      <c r="L48" s="78">
        <v>1190</v>
      </c>
      <c r="M48" s="554">
        <f t="shared" si="4"/>
        <v>36048</v>
      </c>
      <c r="N48" s="554">
        <f t="shared" si="5"/>
        <v>31828</v>
      </c>
      <c r="O48" s="554">
        <f t="shared" si="6"/>
        <v>67876</v>
      </c>
      <c r="P48" s="1056" t="s">
        <v>186</v>
      </c>
      <c r="Q48" s="1056"/>
    </row>
    <row r="49" spans="1:17" ht="20.100000000000001" customHeight="1">
      <c r="A49" s="1081" t="s">
        <v>65</v>
      </c>
      <c r="B49" s="1081"/>
      <c r="C49" s="78">
        <v>12944</v>
      </c>
      <c r="D49" s="78">
        <v>12457</v>
      </c>
      <c r="E49" s="78">
        <v>4921</v>
      </c>
      <c r="F49" s="78">
        <v>4510</v>
      </c>
      <c r="G49" s="78">
        <v>2491</v>
      </c>
      <c r="H49" s="78">
        <v>2002</v>
      </c>
      <c r="I49" s="78">
        <v>1284</v>
      </c>
      <c r="J49" s="78">
        <v>919</v>
      </c>
      <c r="K49" s="78">
        <v>939</v>
      </c>
      <c r="L49" s="78">
        <v>538</v>
      </c>
      <c r="M49" s="554">
        <f t="shared" si="4"/>
        <v>22579</v>
      </c>
      <c r="N49" s="554">
        <f t="shared" si="5"/>
        <v>20426</v>
      </c>
      <c r="O49" s="554">
        <f t="shared" si="6"/>
        <v>43005</v>
      </c>
      <c r="P49" s="1056" t="s">
        <v>187</v>
      </c>
      <c r="Q49" s="1056"/>
    </row>
    <row r="50" spans="1:17" ht="20.100000000000001" customHeight="1">
      <c r="A50" s="1081" t="s">
        <v>66</v>
      </c>
      <c r="B50" s="1081"/>
      <c r="C50" s="78">
        <v>14722</v>
      </c>
      <c r="D50" s="78">
        <v>13857</v>
      </c>
      <c r="E50" s="78">
        <v>5373</v>
      </c>
      <c r="F50" s="78">
        <v>5277</v>
      </c>
      <c r="G50" s="78">
        <v>2564</v>
      </c>
      <c r="H50" s="78">
        <v>2377</v>
      </c>
      <c r="I50" s="78">
        <v>1410</v>
      </c>
      <c r="J50" s="78">
        <v>927</v>
      </c>
      <c r="K50" s="78">
        <v>864</v>
      </c>
      <c r="L50" s="78">
        <v>366</v>
      </c>
      <c r="M50" s="554">
        <f t="shared" si="4"/>
        <v>24933</v>
      </c>
      <c r="N50" s="554">
        <f t="shared" si="5"/>
        <v>22804</v>
      </c>
      <c r="O50" s="554">
        <f t="shared" si="6"/>
        <v>47737</v>
      </c>
      <c r="P50" s="1056" t="s">
        <v>303</v>
      </c>
      <c r="Q50" s="1056"/>
    </row>
    <row r="51" spans="1:17" ht="20.100000000000001" customHeight="1">
      <c r="A51" s="1081" t="s">
        <v>134</v>
      </c>
      <c r="B51" s="1081"/>
      <c r="C51" s="78">
        <v>13879</v>
      </c>
      <c r="D51" s="78">
        <v>11652</v>
      </c>
      <c r="E51" s="78">
        <v>4866</v>
      </c>
      <c r="F51" s="78">
        <v>4829</v>
      </c>
      <c r="G51" s="78">
        <v>2001</v>
      </c>
      <c r="H51" s="78">
        <v>1799</v>
      </c>
      <c r="I51" s="78">
        <v>923</v>
      </c>
      <c r="J51" s="78">
        <v>684</v>
      </c>
      <c r="K51" s="78">
        <v>432</v>
      </c>
      <c r="L51" s="78">
        <v>303</v>
      </c>
      <c r="M51" s="554">
        <f t="shared" si="4"/>
        <v>22101</v>
      </c>
      <c r="N51" s="554">
        <f t="shared" si="5"/>
        <v>19267</v>
      </c>
      <c r="O51" s="554">
        <f t="shared" si="6"/>
        <v>41368</v>
      </c>
      <c r="P51" s="1056" t="s">
        <v>304</v>
      </c>
      <c r="Q51" s="1056"/>
    </row>
    <row r="52" spans="1:17" ht="20.100000000000001" customHeight="1">
      <c r="A52" s="1081" t="s">
        <v>68</v>
      </c>
      <c r="B52" s="1081"/>
      <c r="C52" s="78">
        <v>6579</v>
      </c>
      <c r="D52" s="78">
        <v>6242</v>
      </c>
      <c r="E52" s="78">
        <v>4550</v>
      </c>
      <c r="F52" s="78">
        <v>4009</v>
      </c>
      <c r="G52" s="78">
        <v>2119</v>
      </c>
      <c r="H52" s="78">
        <v>1556</v>
      </c>
      <c r="I52" s="78">
        <v>1021</v>
      </c>
      <c r="J52" s="78">
        <v>622</v>
      </c>
      <c r="K52" s="78">
        <v>623</v>
      </c>
      <c r="L52" s="78">
        <v>222</v>
      </c>
      <c r="M52" s="554">
        <f t="shared" si="4"/>
        <v>14892</v>
      </c>
      <c r="N52" s="554">
        <f t="shared" si="5"/>
        <v>12651</v>
      </c>
      <c r="O52" s="554">
        <f t="shared" si="6"/>
        <v>27543</v>
      </c>
      <c r="P52" s="1056" t="s">
        <v>305</v>
      </c>
      <c r="Q52" s="1056"/>
    </row>
    <row r="53" spans="1:17" ht="20.100000000000001" customHeight="1">
      <c r="A53" s="1081" t="s">
        <v>69</v>
      </c>
      <c r="B53" s="1081"/>
      <c r="C53" s="78">
        <v>11807</v>
      </c>
      <c r="D53" s="78">
        <v>9861</v>
      </c>
      <c r="E53" s="78">
        <v>6629</v>
      </c>
      <c r="F53" s="78">
        <v>6755</v>
      </c>
      <c r="G53" s="78">
        <v>2869</v>
      </c>
      <c r="H53" s="78">
        <v>2373</v>
      </c>
      <c r="I53" s="78">
        <v>1339</v>
      </c>
      <c r="J53" s="78">
        <v>857</v>
      </c>
      <c r="K53" s="78">
        <v>791</v>
      </c>
      <c r="L53" s="78">
        <v>292</v>
      </c>
      <c r="M53" s="554">
        <f t="shared" si="4"/>
        <v>23435</v>
      </c>
      <c r="N53" s="554">
        <f t="shared" si="5"/>
        <v>20138</v>
      </c>
      <c r="O53" s="554">
        <f t="shared" si="6"/>
        <v>43573</v>
      </c>
      <c r="P53" s="1056" t="s">
        <v>191</v>
      </c>
      <c r="Q53" s="1056"/>
    </row>
    <row r="54" spans="1:17" ht="20.100000000000001" customHeight="1">
      <c r="A54" s="1081" t="s">
        <v>70</v>
      </c>
      <c r="B54" s="1081"/>
      <c r="C54" s="78">
        <v>15500</v>
      </c>
      <c r="D54" s="78">
        <v>12435</v>
      </c>
      <c r="E54" s="78">
        <v>10392</v>
      </c>
      <c r="F54" s="78">
        <v>11120</v>
      </c>
      <c r="G54" s="78">
        <v>4762</v>
      </c>
      <c r="H54" s="78">
        <v>4160</v>
      </c>
      <c r="I54" s="78">
        <v>2528</v>
      </c>
      <c r="J54" s="78">
        <v>1733</v>
      </c>
      <c r="K54" s="78">
        <v>2131</v>
      </c>
      <c r="L54" s="78">
        <v>1743</v>
      </c>
      <c r="M54" s="554">
        <f t="shared" si="4"/>
        <v>35313</v>
      </c>
      <c r="N54" s="554">
        <f t="shared" si="5"/>
        <v>31191</v>
      </c>
      <c r="O54" s="554">
        <f t="shared" si="6"/>
        <v>66504</v>
      </c>
      <c r="P54" s="1056" t="s">
        <v>192</v>
      </c>
      <c r="Q54" s="1056"/>
    </row>
    <row r="55" spans="1:17" ht="20.100000000000001" customHeight="1">
      <c r="A55" s="1081" t="s">
        <v>71</v>
      </c>
      <c r="B55" s="1081"/>
      <c r="C55" s="78">
        <v>10163</v>
      </c>
      <c r="D55" s="78">
        <v>4085</v>
      </c>
      <c r="E55" s="78">
        <v>5160</v>
      </c>
      <c r="F55" s="78">
        <v>5175</v>
      </c>
      <c r="G55" s="78">
        <v>2788</v>
      </c>
      <c r="H55" s="78">
        <v>2127</v>
      </c>
      <c r="I55" s="78">
        <v>1138</v>
      </c>
      <c r="J55" s="78">
        <v>1100</v>
      </c>
      <c r="K55" s="78">
        <v>641</v>
      </c>
      <c r="L55" s="78">
        <v>301</v>
      </c>
      <c r="M55" s="554">
        <f t="shared" si="4"/>
        <v>19890</v>
      </c>
      <c r="N55" s="554">
        <f t="shared" si="5"/>
        <v>12788</v>
      </c>
      <c r="O55" s="554">
        <f t="shared" si="6"/>
        <v>32678</v>
      </c>
      <c r="P55" s="1056" t="s">
        <v>193</v>
      </c>
      <c r="Q55" s="1056"/>
    </row>
    <row r="56" spans="1:17" ht="20.100000000000001" customHeight="1" thickBot="1">
      <c r="A56" s="1083" t="s">
        <v>72</v>
      </c>
      <c r="B56" s="1083"/>
      <c r="C56" s="173">
        <v>27224</v>
      </c>
      <c r="D56" s="173">
        <v>24083</v>
      </c>
      <c r="E56" s="173">
        <v>12052</v>
      </c>
      <c r="F56" s="173">
        <v>15277</v>
      </c>
      <c r="G56" s="173">
        <v>4764</v>
      </c>
      <c r="H56" s="173">
        <v>4592</v>
      </c>
      <c r="I56" s="173">
        <v>1992</v>
      </c>
      <c r="J56" s="173">
        <v>1698</v>
      </c>
      <c r="K56" s="173">
        <v>869</v>
      </c>
      <c r="L56" s="173">
        <v>591</v>
      </c>
      <c r="M56" s="558">
        <f t="shared" si="4"/>
        <v>46901</v>
      </c>
      <c r="N56" s="558">
        <f t="shared" si="5"/>
        <v>46241</v>
      </c>
      <c r="O56" s="558">
        <f t="shared" si="6"/>
        <v>93142</v>
      </c>
      <c r="P56" s="1062" t="s">
        <v>298</v>
      </c>
      <c r="Q56" s="1062"/>
    </row>
    <row r="57" spans="1:17" ht="20.100000000000001" customHeight="1" thickBot="1">
      <c r="A57" s="1076" t="s">
        <v>32</v>
      </c>
      <c r="B57" s="1076"/>
      <c r="C57" s="400">
        <f>SUM(C37:C56)</f>
        <v>288777</v>
      </c>
      <c r="D57" s="400">
        <f t="shared" ref="D57:O57" si="7">SUM(D37:D56)</f>
        <v>259529</v>
      </c>
      <c r="E57" s="400">
        <f t="shared" si="7"/>
        <v>131446</v>
      </c>
      <c r="F57" s="400">
        <f t="shared" si="7"/>
        <v>126771</v>
      </c>
      <c r="G57" s="400">
        <f t="shared" si="7"/>
        <v>54024</v>
      </c>
      <c r="H57" s="400">
        <f t="shared" si="7"/>
        <v>48030</v>
      </c>
      <c r="I57" s="400">
        <f t="shared" si="7"/>
        <v>29041</v>
      </c>
      <c r="J57" s="400">
        <f t="shared" si="7"/>
        <v>24875</v>
      </c>
      <c r="K57" s="400">
        <f t="shared" si="7"/>
        <v>18204</v>
      </c>
      <c r="L57" s="400">
        <f t="shared" si="7"/>
        <v>11585</v>
      </c>
      <c r="M57" s="400">
        <f t="shared" si="7"/>
        <v>521492</v>
      </c>
      <c r="N57" s="400">
        <f t="shared" si="7"/>
        <v>470790</v>
      </c>
      <c r="O57" s="400">
        <f t="shared" si="7"/>
        <v>992282</v>
      </c>
      <c r="P57" s="1104" t="s">
        <v>175</v>
      </c>
      <c r="Q57" s="1104"/>
    </row>
    <row r="58" spans="1:17" ht="6.75" customHeight="1" thickTop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 ht="24" customHeight="1">
      <c r="A59" s="1138" t="s">
        <v>802</v>
      </c>
      <c r="B59" s="1138"/>
      <c r="C59" s="1138"/>
      <c r="D59" s="1138"/>
      <c r="E59" s="1138"/>
      <c r="F59" s="1138"/>
      <c r="G59" s="1138"/>
      <c r="H59" s="1138"/>
      <c r="I59" s="1138"/>
      <c r="J59" s="1138"/>
      <c r="K59" s="1138"/>
      <c r="L59" s="1138"/>
      <c r="M59" s="1138"/>
      <c r="N59" s="1138"/>
      <c r="O59" s="1138"/>
      <c r="P59" s="1138"/>
      <c r="Q59" s="1298"/>
    </row>
    <row r="60" spans="1:17" ht="24" customHeight="1">
      <c r="A60" s="1139" t="s">
        <v>805</v>
      </c>
      <c r="B60" s="1139"/>
      <c r="C60" s="1139"/>
      <c r="D60" s="1139"/>
      <c r="E60" s="1139"/>
      <c r="F60" s="1139"/>
      <c r="G60" s="1139"/>
      <c r="H60" s="1139"/>
      <c r="I60" s="1139"/>
      <c r="J60" s="1139"/>
      <c r="K60" s="1139"/>
      <c r="L60" s="1139"/>
      <c r="M60" s="1139"/>
      <c r="N60" s="1139"/>
      <c r="O60" s="1139"/>
      <c r="P60" s="1139"/>
      <c r="Q60" s="1139"/>
    </row>
    <row r="61" spans="1:17" ht="19.5" customHeight="1" thickBot="1">
      <c r="A61" s="1100" t="s">
        <v>1128</v>
      </c>
      <c r="B61" s="1100"/>
      <c r="C61" s="1100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116" t="s">
        <v>1129</v>
      </c>
      <c r="Q61" s="1116"/>
    </row>
    <row r="62" spans="1:17" ht="16.5" thickTop="1">
      <c r="A62" s="1072" t="s">
        <v>40</v>
      </c>
      <c r="B62" s="1072"/>
      <c r="C62" s="1102" t="s">
        <v>1130</v>
      </c>
      <c r="D62" s="1072"/>
      <c r="E62" s="1102" t="s">
        <v>80</v>
      </c>
      <c r="F62" s="1072"/>
      <c r="G62" s="1102" t="s">
        <v>79</v>
      </c>
      <c r="H62" s="1072"/>
      <c r="I62" s="1102" t="s">
        <v>83</v>
      </c>
      <c r="J62" s="1072"/>
      <c r="K62" s="1102" t="s">
        <v>84</v>
      </c>
      <c r="L62" s="1102"/>
      <c r="M62" s="1102" t="s">
        <v>32</v>
      </c>
      <c r="N62" s="1102"/>
      <c r="O62" s="1102"/>
      <c r="P62" s="1074" t="s">
        <v>174</v>
      </c>
      <c r="Q62" s="1074"/>
    </row>
    <row r="63" spans="1:17" ht="20.25" customHeight="1">
      <c r="A63" s="1092"/>
      <c r="B63" s="1092"/>
      <c r="C63" s="1094" t="s">
        <v>228</v>
      </c>
      <c r="D63" s="1094"/>
      <c r="E63" s="1094" t="s">
        <v>229</v>
      </c>
      <c r="F63" s="1094"/>
      <c r="G63" s="1094" t="s">
        <v>230</v>
      </c>
      <c r="H63" s="1094"/>
      <c r="I63" s="1094" t="s">
        <v>231</v>
      </c>
      <c r="J63" s="1094"/>
      <c r="K63" s="1094" t="s">
        <v>227</v>
      </c>
      <c r="L63" s="1094"/>
      <c r="M63" s="553"/>
      <c r="N63" s="553" t="s">
        <v>175</v>
      </c>
      <c r="O63" s="543"/>
      <c r="P63" s="1096"/>
      <c r="Q63" s="1096"/>
    </row>
    <row r="64" spans="1:17" ht="18" customHeight="1">
      <c r="A64" s="1092"/>
      <c r="B64" s="1092"/>
      <c r="C64" s="558" t="s">
        <v>128</v>
      </c>
      <c r="D64" s="558" t="s">
        <v>34</v>
      </c>
      <c r="E64" s="558" t="s">
        <v>128</v>
      </c>
      <c r="F64" s="558" t="s">
        <v>34</v>
      </c>
      <c r="G64" s="558" t="s">
        <v>128</v>
      </c>
      <c r="H64" s="558" t="s">
        <v>34</v>
      </c>
      <c r="I64" s="558" t="s">
        <v>128</v>
      </c>
      <c r="J64" s="558" t="s">
        <v>34</v>
      </c>
      <c r="K64" s="558" t="s">
        <v>128</v>
      </c>
      <c r="L64" s="558" t="s">
        <v>34</v>
      </c>
      <c r="M64" s="558" t="s">
        <v>128</v>
      </c>
      <c r="N64" s="558" t="s">
        <v>34</v>
      </c>
      <c r="O64" s="558" t="s">
        <v>32</v>
      </c>
      <c r="P64" s="1096"/>
      <c r="Q64" s="1096"/>
    </row>
    <row r="65" spans="1:17" ht="16.5" thickBot="1">
      <c r="A65" s="1073"/>
      <c r="B65" s="1073"/>
      <c r="C65" s="532" t="s">
        <v>180</v>
      </c>
      <c r="D65" s="532" t="s">
        <v>179</v>
      </c>
      <c r="E65" s="532" t="s">
        <v>180</v>
      </c>
      <c r="F65" s="532" t="s">
        <v>179</v>
      </c>
      <c r="G65" s="532" t="s">
        <v>180</v>
      </c>
      <c r="H65" s="532" t="s">
        <v>179</v>
      </c>
      <c r="I65" s="532" t="s">
        <v>180</v>
      </c>
      <c r="J65" s="532" t="s">
        <v>179</v>
      </c>
      <c r="K65" s="532" t="s">
        <v>180</v>
      </c>
      <c r="L65" s="532" t="s">
        <v>179</v>
      </c>
      <c r="M65" s="532" t="s">
        <v>180</v>
      </c>
      <c r="N65" s="532" t="s">
        <v>179</v>
      </c>
      <c r="O65" s="532" t="s">
        <v>175</v>
      </c>
      <c r="P65" s="1075"/>
      <c r="Q65" s="1075"/>
    </row>
    <row r="66" spans="1:17" ht="20.25" customHeight="1">
      <c r="A66" s="1110" t="s">
        <v>52</v>
      </c>
      <c r="B66" s="1110"/>
      <c r="C66" s="558">
        <v>21204</v>
      </c>
      <c r="D66" s="558">
        <v>18540</v>
      </c>
      <c r="E66" s="558">
        <v>12390</v>
      </c>
      <c r="F66" s="558">
        <v>10390</v>
      </c>
      <c r="G66" s="558">
        <v>7249</v>
      </c>
      <c r="H66" s="558">
        <v>5125</v>
      </c>
      <c r="I66" s="558">
        <v>3456</v>
      </c>
      <c r="J66" s="558">
        <v>1995</v>
      </c>
      <c r="K66" s="558">
        <v>1301</v>
      </c>
      <c r="L66" s="558">
        <v>661</v>
      </c>
      <c r="M66" s="558">
        <f>SUM(C66,E66,G66,I66,K66)</f>
        <v>45600</v>
      </c>
      <c r="N66" s="558">
        <f>SUM(D66,F66,H66,J66,L66)</f>
        <v>36711</v>
      </c>
      <c r="O66" s="558">
        <f>SUM(M66:N66)</f>
        <v>82311</v>
      </c>
      <c r="P66" s="560"/>
      <c r="Q66" s="560" t="s">
        <v>671</v>
      </c>
    </row>
    <row r="67" spans="1:17" ht="20.25" customHeight="1">
      <c r="A67" s="1081" t="s">
        <v>53</v>
      </c>
      <c r="B67" s="1081"/>
      <c r="C67" s="554">
        <v>9425</v>
      </c>
      <c r="D67" s="554">
        <v>3464</v>
      </c>
      <c r="E67" s="554">
        <v>5828</v>
      </c>
      <c r="F67" s="554">
        <v>6132</v>
      </c>
      <c r="G67" s="554">
        <v>2599</v>
      </c>
      <c r="H67" s="554">
        <v>3410</v>
      </c>
      <c r="I67" s="554">
        <v>3514</v>
      </c>
      <c r="J67" s="554">
        <v>5222</v>
      </c>
      <c r="K67" s="554">
        <v>3785</v>
      </c>
      <c r="L67" s="554">
        <v>2524</v>
      </c>
      <c r="M67" s="554">
        <f t="shared" ref="M67:M85" si="8">SUM(C67,E67,G67,I67,K67)</f>
        <v>25151</v>
      </c>
      <c r="N67" s="554">
        <f t="shared" ref="N67:N85" si="9">SUM(D67,F67,H67,J67,L67)</f>
        <v>20752</v>
      </c>
      <c r="O67" s="554">
        <f t="shared" ref="O67:O85" si="10">SUM(M67:N67)</f>
        <v>45903</v>
      </c>
      <c r="P67" s="1059" t="s">
        <v>302</v>
      </c>
      <c r="Q67" s="1059"/>
    </row>
    <row r="68" spans="1:17" ht="20.25" customHeight="1">
      <c r="A68" s="1081" t="s">
        <v>54</v>
      </c>
      <c r="B68" s="1081"/>
      <c r="C68" s="554">
        <v>9831</v>
      </c>
      <c r="D68" s="554">
        <v>8737</v>
      </c>
      <c r="E68" s="554">
        <v>7280</v>
      </c>
      <c r="F68" s="554">
        <v>6793</v>
      </c>
      <c r="G68" s="554">
        <v>2675</v>
      </c>
      <c r="H68" s="554">
        <v>2077</v>
      </c>
      <c r="I68" s="554">
        <v>1090</v>
      </c>
      <c r="J68" s="554">
        <v>759</v>
      </c>
      <c r="K68" s="554">
        <v>492</v>
      </c>
      <c r="L68" s="554">
        <v>260</v>
      </c>
      <c r="M68" s="554">
        <f t="shared" si="8"/>
        <v>21368</v>
      </c>
      <c r="N68" s="554">
        <f t="shared" si="9"/>
        <v>18626</v>
      </c>
      <c r="O68" s="554">
        <f t="shared" si="10"/>
        <v>39994</v>
      </c>
      <c r="P68" s="1056" t="s">
        <v>184</v>
      </c>
      <c r="Q68" s="1056"/>
    </row>
    <row r="69" spans="1:17" ht="20.25" customHeight="1">
      <c r="A69" s="1081" t="s">
        <v>55</v>
      </c>
      <c r="B69" s="1081"/>
      <c r="C69" s="554">
        <v>16837</v>
      </c>
      <c r="D69" s="554">
        <v>15688</v>
      </c>
      <c r="E69" s="554">
        <v>5053</v>
      </c>
      <c r="F69" s="554">
        <v>4106</v>
      </c>
      <c r="G69" s="554">
        <v>2694</v>
      </c>
      <c r="H69" s="554">
        <v>1711</v>
      </c>
      <c r="I69" s="554">
        <v>1377</v>
      </c>
      <c r="J69" s="554">
        <v>671</v>
      </c>
      <c r="K69" s="554">
        <v>760</v>
      </c>
      <c r="L69" s="554">
        <v>238</v>
      </c>
      <c r="M69" s="554">
        <f t="shared" si="8"/>
        <v>26721</v>
      </c>
      <c r="N69" s="554">
        <f t="shared" si="9"/>
        <v>22414</v>
      </c>
      <c r="O69" s="554">
        <f t="shared" si="10"/>
        <v>49135</v>
      </c>
      <c r="P69" s="1056" t="s">
        <v>185</v>
      </c>
      <c r="Q69" s="1056"/>
    </row>
    <row r="70" spans="1:17" ht="20.25" customHeight="1">
      <c r="A70" s="1086" t="s">
        <v>295</v>
      </c>
      <c r="B70" s="229" t="s">
        <v>262</v>
      </c>
      <c r="C70" s="554">
        <v>15146</v>
      </c>
      <c r="D70" s="554">
        <v>15421</v>
      </c>
      <c r="E70" s="554">
        <v>3213</v>
      </c>
      <c r="F70" s="554">
        <v>2380</v>
      </c>
      <c r="G70" s="554">
        <v>1486</v>
      </c>
      <c r="H70" s="554">
        <v>1173</v>
      </c>
      <c r="I70" s="554">
        <v>762</v>
      </c>
      <c r="J70" s="554">
        <v>406</v>
      </c>
      <c r="K70" s="554">
        <v>302</v>
      </c>
      <c r="L70" s="554">
        <v>124</v>
      </c>
      <c r="M70" s="554">
        <f t="shared" si="8"/>
        <v>20909</v>
      </c>
      <c r="N70" s="554">
        <f t="shared" si="9"/>
        <v>19504</v>
      </c>
      <c r="O70" s="554">
        <f t="shared" si="10"/>
        <v>40413</v>
      </c>
      <c r="P70" s="586" t="s">
        <v>306</v>
      </c>
      <c r="Q70" s="1061" t="s">
        <v>173</v>
      </c>
    </row>
    <row r="71" spans="1:17" ht="20.25" customHeight="1">
      <c r="A71" s="1086"/>
      <c r="B71" s="229" t="s">
        <v>263</v>
      </c>
      <c r="C71" s="554">
        <v>28300</v>
      </c>
      <c r="D71" s="554">
        <v>26446</v>
      </c>
      <c r="E71" s="554">
        <v>6854</v>
      </c>
      <c r="F71" s="554">
        <v>5607</v>
      </c>
      <c r="G71" s="554">
        <v>3255</v>
      </c>
      <c r="H71" s="554">
        <v>2338</v>
      </c>
      <c r="I71" s="554">
        <v>1563</v>
      </c>
      <c r="J71" s="554">
        <v>959</v>
      </c>
      <c r="K71" s="554">
        <v>685</v>
      </c>
      <c r="L71" s="554">
        <v>299</v>
      </c>
      <c r="M71" s="554">
        <f t="shared" si="8"/>
        <v>40657</v>
      </c>
      <c r="N71" s="554">
        <f t="shared" si="9"/>
        <v>35649</v>
      </c>
      <c r="O71" s="554">
        <f t="shared" si="10"/>
        <v>76306</v>
      </c>
      <c r="P71" s="586" t="s">
        <v>307</v>
      </c>
      <c r="Q71" s="1061"/>
    </row>
    <row r="72" spans="1:17" ht="20.25" customHeight="1">
      <c r="A72" s="1086"/>
      <c r="B72" s="229" t="s">
        <v>264</v>
      </c>
      <c r="C72" s="554">
        <v>9192</v>
      </c>
      <c r="D72" s="554">
        <v>8178</v>
      </c>
      <c r="E72" s="554">
        <v>5753</v>
      </c>
      <c r="F72" s="554">
        <v>5765</v>
      </c>
      <c r="G72" s="554">
        <v>2620</v>
      </c>
      <c r="H72" s="554">
        <v>2196</v>
      </c>
      <c r="I72" s="554">
        <v>1441</v>
      </c>
      <c r="J72" s="554">
        <v>804</v>
      </c>
      <c r="K72" s="554">
        <v>669</v>
      </c>
      <c r="L72" s="554">
        <v>273</v>
      </c>
      <c r="M72" s="554">
        <f t="shared" si="8"/>
        <v>19675</v>
      </c>
      <c r="N72" s="554">
        <f t="shared" si="9"/>
        <v>17216</v>
      </c>
      <c r="O72" s="554">
        <f t="shared" si="10"/>
        <v>36891</v>
      </c>
      <c r="P72" s="586" t="s">
        <v>308</v>
      </c>
      <c r="Q72" s="1061"/>
    </row>
    <row r="73" spans="1:17" ht="20.25" customHeight="1">
      <c r="A73" s="1086"/>
      <c r="B73" s="229" t="s">
        <v>752</v>
      </c>
      <c r="C73" s="554">
        <v>7001</v>
      </c>
      <c r="D73" s="554">
        <v>6456</v>
      </c>
      <c r="E73" s="554">
        <v>4042</v>
      </c>
      <c r="F73" s="554">
        <v>3513</v>
      </c>
      <c r="G73" s="554">
        <v>1421</v>
      </c>
      <c r="H73" s="554">
        <v>945</v>
      </c>
      <c r="I73" s="554">
        <v>728</v>
      </c>
      <c r="J73" s="554">
        <v>522</v>
      </c>
      <c r="K73" s="554">
        <v>397</v>
      </c>
      <c r="L73" s="554">
        <v>182</v>
      </c>
      <c r="M73" s="554">
        <f t="shared" si="8"/>
        <v>13589</v>
      </c>
      <c r="N73" s="554">
        <f t="shared" si="9"/>
        <v>11618</v>
      </c>
      <c r="O73" s="554">
        <f t="shared" si="10"/>
        <v>25207</v>
      </c>
      <c r="P73" s="586" t="s">
        <v>309</v>
      </c>
      <c r="Q73" s="1061"/>
    </row>
    <row r="74" spans="1:17" ht="20.25" customHeight="1">
      <c r="A74" s="1086"/>
      <c r="B74" s="229" t="s">
        <v>753</v>
      </c>
      <c r="C74" s="554">
        <v>17563</v>
      </c>
      <c r="D74" s="554">
        <v>17172</v>
      </c>
      <c r="E74" s="554">
        <v>4046</v>
      </c>
      <c r="F74" s="554">
        <v>3229</v>
      </c>
      <c r="G74" s="554">
        <v>2070</v>
      </c>
      <c r="H74" s="554">
        <v>1557</v>
      </c>
      <c r="I74" s="554">
        <v>1047</v>
      </c>
      <c r="J74" s="554">
        <v>672</v>
      </c>
      <c r="K74" s="554">
        <v>485</v>
      </c>
      <c r="L74" s="554">
        <v>306</v>
      </c>
      <c r="M74" s="554">
        <f t="shared" si="8"/>
        <v>25211</v>
      </c>
      <c r="N74" s="554">
        <f t="shared" si="9"/>
        <v>22936</v>
      </c>
      <c r="O74" s="554">
        <f t="shared" si="10"/>
        <v>48147</v>
      </c>
      <c r="P74" s="586" t="s">
        <v>310</v>
      </c>
      <c r="Q74" s="1061"/>
    </row>
    <row r="75" spans="1:17" ht="20.25" customHeight="1">
      <c r="A75" s="1086"/>
      <c r="B75" s="229" t="s">
        <v>754</v>
      </c>
      <c r="C75" s="554">
        <v>9345</v>
      </c>
      <c r="D75" s="554">
        <v>8238</v>
      </c>
      <c r="E75" s="554">
        <v>5609</v>
      </c>
      <c r="F75" s="554">
        <v>5533</v>
      </c>
      <c r="G75" s="554">
        <v>2067</v>
      </c>
      <c r="H75" s="554">
        <v>1961</v>
      </c>
      <c r="I75" s="554">
        <v>934</v>
      </c>
      <c r="J75" s="554">
        <v>649</v>
      </c>
      <c r="K75" s="554">
        <v>479</v>
      </c>
      <c r="L75" s="554">
        <v>238</v>
      </c>
      <c r="M75" s="554">
        <f t="shared" si="8"/>
        <v>18434</v>
      </c>
      <c r="N75" s="554">
        <f t="shared" si="9"/>
        <v>16619</v>
      </c>
      <c r="O75" s="554">
        <f t="shared" si="10"/>
        <v>35053</v>
      </c>
      <c r="P75" s="586" t="s">
        <v>311</v>
      </c>
      <c r="Q75" s="1061"/>
    </row>
    <row r="76" spans="1:17" ht="20.25" customHeight="1">
      <c r="A76" s="1081" t="s">
        <v>63</v>
      </c>
      <c r="B76" s="1081"/>
      <c r="C76" s="554">
        <v>12382</v>
      </c>
      <c r="D76" s="554">
        <v>10260</v>
      </c>
      <c r="E76" s="554">
        <v>7570</v>
      </c>
      <c r="F76" s="554">
        <v>6873</v>
      </c>
      <c r="G76" s="554">
        <v>4072</v>
      </c>
      <c r="H76" s="554">
        <v>3549</v>
      </c>
      <c r="I76" s="78">
        <v>2141</v>
      </c>
      <c r="J76" s="554">
        <v>1771</v>
      </c>
      <c r="K76" s="554">
        <v>1039</v>
      </c>
      <c r="L76" s="78">
        <v>702</v>
      </c>
      <c r="M76" s="554">
        <f t="shared" si="8"/>
        <v>27204</v>
      </c>
      <c r="N76" s="554">
        <f t="shared" si="9"/>
        <v>23155</v>
      </c>
      <c r="O76" s="554">
        <f t="shared" si="10"/>
        <v>50359</v>
      </c>
      <c r="P76" s="1056" t="s">
        <v>297</v>
      </c>
      <c r="Q76" s="1056"/>
    </row>
    <row r="77" spans="1:17" ht="20.25" customHeight="1">
      <c r="A77" s="1081" t="s">
        <v>64</v>
      </c>
      <c r="B77" s="1081"/>
      <c r="C77" s="554">
        <v>15446</v>
      </c>
      <c r="D77" s="554">
        <v>12999</v>
      </c>
      <c r="E77" s="554">
        <v>11437</v>
      </c>
      <c r="F77" s="554">
        <v>11249</v>
      </c>
      <c r="G77" s="554">
        <v>5674</v>
      </c>
      <c r="H77" s="554">
        <v>4527</v>
      </c>
      <c r="I77" s="554">
        <v>3434</v>
      </c>
      <c r="J77" s="554">
        <v>2751</v>
      </c>
      <c r="K77" s="554">
        <v>3081</v>
      </c>
      <c r="L77" s="554">
        <v>1782</v>
      </c>
      <c r="M77" s="554">
        <f t="shared" si="8"/>
        <v>39072</v>
      </c>
      <c r="N77" s="554">
        <f t="shared" si="9"/>
        <v>33308</v>
      </c>
      <c r="O77" s="554">
        <f t="shared" si="10"/>
        <v>72380</v>
      </c>
      <c r="P77" s="1056" t="s">
        <v>186</v>
      </c>
      <c r="Q77" s="1056"/>
    </row>
    <row r="78" spans="1:17" ht="20.25" customHeight="1">
      <c r="A78" s="1081" t="s">
        <v>65</v>
      </c>
      <c r="B78" s="1081"/>
      <c r="C78" s="554">
        <v>12133</v>
      </c>
      <c r="D78" s="554">
        <v>11267</v>
      </c>
      <c r="E78" s="554">
        <v>6091</v>
      </c>
      <c r="F78" s="554">
        <v>5449</v>
      </c>
      <c r="G78" s="554">
        <v>3651</v>
      </c>
      <c r="H78" s="554">
        <v>3056</v>
      </c>
      <c r="I78" s="554">
        <v>2242</v>
      </c>
      <c r="J78" s="554">
        <v>1734</v>
      </c>
      <c r="K78" s="554">
        <v>1380</v>
      </c>
      <c r="L78" s="554">
        <v>1032</v>
      </c>
      <c r="M78" s="554">
        <f t="shared" si="8"/>
        <v>25497</v>
      </c>
      <c r="N78" s="554">
        <f t="shared" si="9"/>
        <v>22538</v>
      </c>
      <c r="O78" s="554">
        <f t="shared" si="10"/>
        <v>48035</v>
      </c>
      <c r="P78" s="1056" t="s">
        <v>187</v>
      </c>
      <c r="Q78" s="1056"/>
    </row>
    <row r="79" spans="1:17" ht="20.25" customHeight="1">
      <c r="A79" s="1081" t="s">
        <v>66</v>
      </c>
      <c r="B79" s="1081"/>
      <c r="C79" s="554">
        <v>14293</v>
      </c>
      <c r="D79" s="554">
        <v>13702</v>
      </c>
      <c r="E79" s="554">
        <v>6119</v>
      </c>
      <c r="F79" s="554">
        <v>5928</v>
      </c>
      <c r="G79" s="554">
        <v>3458</v>
      </c>
      <c r="H79" s="554">
        <v>2897</v>
      </c>
      <c r="I79" s="554">
        <v>2012</v>
      </c>
      <c r="J79" s="554">
        <v>1406</v>
      </c>
      <c r="K79" s="554">
        <v>1176</v>
      </c>
      <c r="L79" s="554">
        <v>611</v>
      </c>
      <c r="M79" s="554">
        <f t="shared" si="8"/>
        <v>27058</v>
      </c>
      <c r="N79" s="554">
        <f t="shared" si="9"/>
        <v>24544</v>
      </c>
      <c r="O79" s="554">
        <f t="shared" si="10"/>
        <v>51602</v>
      </c>
      <c r="P79" s="1056" t="s">
        <v>303</v>
      </c>
      <c r="Q79" s="1056"/>
    </row>
    <row r="80" spans="1:17" ht="20.25" customHeight="1">
      <c r="A80" s="1081" t="s">
        <v>134</v>
      </c>
      <c r="B80" s="1081"/>
      <c r="C80" s="554">
        <v>13480</v>
      </c>
      <c r="D80" s="554">
        <v>11339</v>
      </c>
      <c r="E80" s="554">
        <v>5816</v>
      </c>
      <c r="F80" s="554">
        <v>5329</v>
      </c>
      <c r="G80" s="554">
        <v>2594</v>
      </c>
      <c r="H80" s="554">
        <v>2306</v>
      </c>
      <c r="I80" s="554">
        <v>1379</v>
      </c>
      <c r="J80" s="554">
        <v>1033</v>
      </c>
      <c r="K80" s="554">
        <v>750</v>
      </c>
      <c r="L80" s="554">
        <v>441</v>
      </c>
      <c r="M80" s="554">
        <f t="shared" si="8"/>
        <v>24019</v>
      </c>
      <c r="N80" s="554">
        <f t="shared" si="9"/>
        <v>20448</v>
      </c>
      <c r="O80" s="554">
        <f t="shared" si="10"/>
        <v>44467</v>
      </c>
      <c r="P80" s="1056" t="s">
        <v>304</v>
      </c>
      <c r="Q80" s="1056"/>
    </row>
    <row r="81" spans="1:17" ht="20.25" customHeight="1">
      <c r="A81" s="1081" t="s">
        <v>68</v>
      </c>
      <c r="B81" s="1081"/>
      <c r="C81" s="554">
        <v>6548</v>
      </c>
      <c r="D81" s="554">
        <v>5668</v>
      </c>
      <c r="E81" s="554">
        <v>4820</v>
      </c>
      <c r="F81" s="554">
        <v>4567</v>
      </c>
      <c r="G81" s="554">
        <v>2813</v>
      </c>
      <c r="H81" s="554">
        <v>2009</v>
      </c>
      <c r="I81" s="554">
        <v>1560</v>
      </c>
      <c r="J81" s="554">
        <v>847</v>
      </c>
      <c r="K81" s="554">
        <v>1070</v>
      </c>
      <c r="L81" s="554">
        <v>352</v>
      </c>
      <c r="M81" s="554">
        <f t="shared" si="8"/>
        <v>16811</v>
      </c>
      <c r="N81" s="554">
        <f t="shared" si="9"/>
        <v>13443</v>
      </c>
      <c r="O81" s="554">
        <f t="shared" si="10"/>
        <v>30254</v>
      </c>
      <c r="P81" s="1056" t="s">
        <v>305</v>
      </c>
      <c r="Q81" s="1056"/>
    </row>
    <row r="82" spans="1:17" ht="20.25" customHeight="1">
      <c r="A82" s="1081" t="s">
        <v>69</v>
      </c>
      <c r="B82" s="1081"/>
      <c r="C82" s="554">
        <v>11227</v>
      </c>
      <c r="D82" s="554">
        <v>9242</v>
      </c>
      <c r="E82" s="554">
        <v>7846</v>
      </c>
      <c r="F82" s="554">
        <v>7287</v>
      </c>
      <c r="G82" s="554">
        <v>4263</v>
      </c>
      <c r="H82" s="554">
        <v>2989</v>
      </c>
      <c r="I82" s="554">
        <v>2471</v>
      </c>
      <c r="J82" s="554">
        <v>1327</v>
      </c>
      <c r="K82" s="554">
        <v>1539</v>
      </c>
      <c r="L82" s="554">
        <v>505</v>
      </c>
      <c r="M82" s="554">
        <f t="shared" si="8"/>
        <v>27346</v>
      </c>
      <c r="N82" s="554">
        <f t="shared" si="9"/>
        <v>21350</v>
      </c>
      <c r="O82" s="554">
        <f t="shared" si="10"/>
        <v>48696</v>
      </c>
      <c r="P82" s="1056" t="s">
        <v>191</v>
      </c>
      <c r="Q82" s="1056"/>
    </row>
    <row r="83" spans="1:17" ht="20.25" customHeight="1">
      <c r="A83" s="1081" t="s">
        <v>70</v>
      </c>
      <c r="B83" s="1081"/>
      <c r="C83" s="554">
        <v>15080</v>
      </c>
      <c r="D83" s="554">
        <v>12011</v>
      </c>
      <c r="E83" s="554">
        <v>12017</v>
      </c>
      <c r="F83" s="554">
        <v>11583</v>
      </c>
      <c r="G83" s="554">
        <v>6430</v>
      </c>
      <c r="H83" s="554">
        <v>5058</v>
      </c>
      <c r="I83" s="554">
        <v>4058</v>
      </c>
      <c r="J83" s="554">
        <v>2289</v>
      </c>
      <c r="K83" s="554">
        <v>2793</v>
      </c>
      <c r="L83" s="554">
        <v>1151</v>
      </c>
      <c r="M83" s="554">
        <f t="shared" si="8"/>
        <v>40378</v>
      </c>
      <c r="N83" s="554">
        <f t="shared" si="9"/>
        <v>32092</v>
      </c>
      <c r="O83" s="554">
        <f t="shared" si="10"/>
        <v>72470</v>
      </c>
      <c r="P83" s="1056" t="s">
        <v>192</v>
      </c>
      <c r="Q83" s="1056"/>
    </row>
    <row r="84" spans="1:17" ht="20.25" customHeight="1">
      <c r="A84" s="1081" t="s">
        <v>71</v>
      </c>
      <c r="B84" s="1081"/>
      <c r="C84" s="554">
        <v>9073</v>
      </c>
      <c r="D84" s="554">
        <v>6470</v>
      </c>
      <c r="E84" s="554">
        <v>6261</v>
      </c>
      <c r="F84" s="554">
        <v>5031</v>
      </c>
      <c r="G84" s="554">
        <v>3268</v>
      </c>
      <c r="H84" s="554">
        <v>2513</v>
      </c>
      <c r="I84" s="554">
        <v>1614</v>
      </c>
      <c r="J84" s="554">
        <v>1230</v>
      </c>
      <c r="K84" s="554">
        <v>1018</v>
      </c>
      <c r="L84" s="554">
        <v>415</v>
      </c>
      <c r="M84" s="554">
        <f t="shared" si="8"/>
        <v>21234</v>
      </c>
      <c r="N84" s="554">
        <f t="shared" si="9"/>
        <v>15659</v>
      </c>
      <c r="O84" s="554">
        <f t="shared" si="10"/>
        <v>36893</v>
      </c>
      <c r="P84" s="1056" t="s">
        <v>193</v>
      </c>
      <c r="Q84" s="1056"/>
    </row>
    <row r="85" spans="1:17" ht="20.25" customHeight="1" thickBot="1">
      <c r="A85" s="1083" t="s">
        <v>72</v>
      </c>
      <c r="B85" s="1083"/>
      <c r="C85" s="558">
        <v>25865</v>
      </c>
      <c r="D85" s="558">
        <v>22382</v>
      </c>
      <c r="E85" s="558">
        <v>14066</v>
      </c>
      <c r="F85" s="558">
        <v>15604</v>
      </c>
      <c r="G85" s="558">
        <v>6266</v>
      </c>
      <c r="H85" s="558">
        <v>5781</v>
      </c>
      <c r="I85" s="558">
        <v>3191</v>
      </c>
      <c r="J85" s="558">
        <v>2292</v>
      </c>
      <c r="K85" s="558">
        <v>1582</v>
      </c>
      <c r="L85" s="558">
        <v>862</v>
      </c>
      <c r="M85" s="558">
        <f t="shared" si="8"/>
        <v>50970</v>
      </c>
      <c r="N85" s="558">
        <f t="shared" si="9"/>
        <v>46921</v>
      </c>
      <c r="O85" s="558">
        <f t="shared" si="10"/>
        <v>97891</v>
      </c>
      <c r="P85" s="1062" t="s">
        <v>298</v>
      </c>
      <c r="Q85" s="1062"/>
    </row>
    <row r="86" spans="1:17" ht="20.25" customHeight="1" thickBot="1">
      <c r="A86" s="1076" t="s">
        <v>32</v>
      </c>
      <c r="B86" s="1076"/>
      <c r="C86" s="403">
        <f>SUM(C66:C85)</f>
        <v>279371</v>
      </c>
      <c r="D86" s="403">
        <f t="shared" ref="D86:O86" si="11">SUM(D66:D85)</f>
        <v>243680</v>
      </c>
      <c r="E86" s="403">
        <f t="shared" si="11"/>
        <v>142111</v>
      </c>
      <c r="F86" s="403">
        <f t="shared" si="11"/>
        <v>132348</v>
      </c>
      <c r="G86" s="403">
        <f t="shared" si="11"/>
        <v>70625</v>
      </c>
      <c r="H86" s="403">
        <f t="shared" si="11"/>
        <v>57178</v>
      </c>
      <c r="I86" s="403">
        <f t="shared" si="11"/>
        <v>40014</v>
      </c>
      <c r="J86" s="403">
        <f t="shared" si="11"/>
        <v>29339</v>
      </c>
      <c r="K86" s="403">
        <f t="shared" si="11"/>
        <v>24783</v>
      </c>
      <c r="L86" s="403">
        <f t="shared" si="11"/>
        <v>12958</v>
      </c>
      <c r="M86" s="403">
        <f t="shared" si="11"/>
        <v>556904</v>
      </c>
      <c r="N86" s="403">
        <f t="shared" si="11"/>
        <v>475503</v>
      </c>
      <c r="O86" s="403">
        <f t="shared" si="11"/>
        <v>1032407</v>
      </c>
      <c r="P86" s="1104" t="s">
        <v>175</v>
      </c>
      <c r="Q86" s="1104"/>
    </row>
    <row r="87" spans="1:17" ht="13.5" thickTop="1">
      <c r="C87" s="463"/>
      <c r="D87" s="463"/>
      <c r="E87" s="463"/>
      <c r="F87" s="463"/>
      <c r="G87" s="463"/>
      <c r="H87" s="463"/>
      <c r="I87" s="463"/>
      <c r="J87" s="463"/>
      <c r="K87" s="463"/>
      <c r="L87" s="463"/>
      <c r="M87" s="463"/>
      <c r="N87" s="463"/>
      <c r="O87" s="463"/>
      <c r="P87" s="459"/>
      <c r="Q87" s="458"/>
    </row>
    <row r="88" spans="1:17">
      <c r="C88" s="463"/>
      <c r="D88" s="463"/>
      <c r="E88" s="463"/>
      <c r="F88" s="463"/>
      <c r="G88" s="463"/>
      <c r="H88" s="463"/>
      <c r="I88" s="463"/>
      <c r="J88" s="463"/>
      <c r="K88" s="463"/>
      <c r="L88" s="463"/>
      <c r="M88" s="463"/>
      <c r="N88" s="463"/>
      <c r="O88" s="463"/>
      <c r="P88" s="459"/>
      <c r="Q88" s="458"/>
    </row>
    <row r="89" spans="1:17">
      <c r="C89" s="463"/>
      <c r="D89" s="463"/>
      <c r="E89" s="463"/>
      <c r="F89" s="463"/>
      <c r="G89" s="463"/>
      <c r="H89" s="463"/>
      <c r="I89" s="463"/>
      <c r="J89" s="463"/>
      <c r="K89" s="463"/>
      <c r="L89" s="463"/>
      <c r="M89" s="463"/>
      <c r="N89" s="463"/>
      <c r="O89" s="463"/>
      <c r="P89" s="459"/>
      <c r="Q89" s="458"/>
    </row>
    <row r="90" spans="1:17">
      <c r="P90" s="459"/>
      <c r="Q90" s="458"/>
    </row>
    <row r="91" spans="1:17">
      <c r="P91" s="459"/>
      <c r="Q91" s="458"/>
    </row>
    <row r="92" spans="1:17">
      <c r="P92" s="459"/>
      <c r="Q92" s="458"/>
    </row>
    <row r="93" spans="1:17">
      <c r="P93" s="459"/>
      <c r="Q93" s="458"/>
    </row>
    <row r="94" spans="1:17">
      <c r="P94" s="459"/>
      <c r="Q94" s="458"/>
    </row>
    <row r="95" spans="1:17">
      <c r="P95" s="459"/>
      <c r="Q95" s="458"/>
    </row>
    <row r="96" spans="1:17">
      <c r="P96" s="459"/>
      <c r="Q96" s="458"/>
    </row>
    <row r="97" spans="3:17">
      <c r="P97" s="459"/>
      <c r="Q97" s="458"/>
    </row>
    <row r="98" spans="3:17"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</row>
    <row r="99" spans="3:17"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</row>
    <row r="100" spans="3:17"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</row>
    <row r="101" spans="3:17"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</row>
  </sheetData>
  <protectedRanges>
    <protectedRange sqref="F18:L18 F47:L47 F76:L76" name="نطاق1"/>
  </protectedRanges>
  <mergeCells count="147">
    <mergeCell ref="A84:B84"/>
    <mergeCell ref="P84:Q84"/>
    <mergeCell ref="A85:B85"/>
    <mergeCell ref="P85:Q85"/>
    <mergeCell ref="A86:B86"/>
    <mergeCell ref="P86:Q86"/>
    <mergeCell ref="A81:B81"/>
    <mergeCell ref="P81:Q81"/>
    <mergeCell ref="A82:B82"/>
    <mergeCell ref="P82:Q82"/>
    <mergeCell ref="A83:B83"/>
    <mergeCell ref="P83:Q83"/>
    <mergeCell ref="A78:B78"/>
    <mergeCell ref="P78:Q78"/>
    <mergeCell ref="A79:B79"/>
    <mergeCell ref="P79:Q79"/>
    <mergeCell ref="A80:B80"/>
    <mergeCell ref="P80:Q80"/>
    <mergeCell ref="A70:A75"/>
    <mergeCell ref="Q70:Q75"/>
    <mergeCell ref="A76:B76"/>
    <mergeCell ref="P76:Q76"/>
    <mergeCell ref="A77:B77"/>
    <mergeCell ref="P77:Q77"/>
    <mergeCell ref="A67:B67"/>
    <mergeCell ref="P67:Q67"/>
    <mergeCell ref="A68:B68"/>
    <mergeCell ref="P68:Q68"/>
    <mergeCell ref="A69:B69"/>
    <mergeCell ref="P69:Q69"/>
    <mergeCell ref="M62:O62"/>
    <mergeCell ref="P62:Q65"/>
    <mergeCell ref="C63:D63"/>
    <mergeCell ref="E63:F63"/>
    <mergeCell ref="G63:H63"/>
    <mergeCell ref="I63:J63"/>
    <mergeCell ref="K63:L63"/>
    <mergeCell ref="A66:B66"/>
    <mergeCell ref="P61:Q61"/>
    <mergeCell ref="A62:B65"/>
    <mergeCell ref="C62:D62"/>
    <mergeCell ref="E62:F62"/>
    <mergeCell ref="G62:H62"/>
    <mergeCell ref="I62:J62"/>
    <mergeCell ref="K62:L62"/>
    <mergeCell ref="A59:Q59"/>
    <mergeCell ref="A60:Q60"/>
    <mergeCell ref="A61:C61"/>
    <mergeCell ref="A55:B55"/>
    <mergeCell ref="P55:Q55"/>
    <mergeCell ref="A56:B56"/>
    <mergeCell ref="P56:Q56"/>
    <mergeCell ref="A57:B57"/>
    <mergeCell ref="P57:Q57"/>
    <mergeCell ref="A52:B52"/>
    <mergeCell ref="P52:Q52"/>
    <mergeCell ref="A53:B53"/>
    <mergeCell ref="P53:Q53"/>
    <mergeCell ref="A54:B54"/>
    <mergeCell ref="P54:Q54"/>
    <mergeCell ref="A49:B49"/>
    <mergeCell ref="P49:Q49"/>
    <mergeCell ref="A50:B50"/>
    <mergeCell ref="P50:Q50"/>
    <mergeCell ref="A51:B51"/>
    <mergeCell ref="P51:Q51"/>
    <mergeCell ref="A41:A46"/>
    <mergeCell ref="Q41:Q46"/>
    <mergeCell ref="A47:B47"/>
    <mergeCell ref="P47:Q47"/>
    <mergeCell ref="A48:B48"/>
    <mergeCell ref="P48:Q48"/>
    <mergeCell ref="A38:B38"/>
    <mergeCell ref="P38:Q38"/>
    <mergeCell ref="A39:B39"/>
    <mergeCell ref="P39:Q39"/>
    <mergeCell ref="A40:B40"/>
    <mergeCell ref="P40:Q40"/>
    <mergeCell ref="M33:O33"/>
    <mergeCell ref="P33:Q36"/>
    <mergeCell ref="C34:D34"/>
    <mergeCell ref="E34:F34"/>
    <mergeCell ref="G34:H34"/>
    <mergeCell ref="I34:J34"/>
    <mergeCell ref="K34:L34"/>
    <mergeCell ref="P37:Q37"/>
    <mergeCell ref="A37:B37"/>
    <mergeCell ref="P32:Q32"/>
    <mergeCell ref="A33:B36"/>
    <mergeCell ref="C33:D33"/>
    <mergeCell ref="E33:F33"/>
    <mergeCell ref="G33:H33"/>
    <mergeCell ref="I33:J33"/>
    <mergeCell ref="K33:L33"/>
    <mergeCell ref="A30:Q30"/>
    <mergeCell ref="A31:Q31"/>
    <mergeCell ref="A32:C32"/>
    <mergeCell ref="A26:B26"/>
    <mergeCell ref="P26:Q26"/>
    <mergeCell ref="A27:B27"/>
    <mergeCell ref="P27:Q27"/>
    <mergeCell ref="A28:B28"/>
    <mergeCell ref="P28:Q28"/>
    <mergeCell ref="A23:B23"/>
    <mergeCell ref="P23:Q23"/>
    <mergeCell ref="A24:B24"/>
    <mergeCell ref="P24:Q24"/>
    <mergeCell ref="A25:B25"/>
    <mergeCell ref="P25:Q25"/>
    <mergeCell ref="A20:B20"/>
    <mergeCell ref="P20:Q20"/>
    <mergeCell ref="A21:B21"/>
    <mergeCell ref="P21:Q21"/>
    <mergeCell ref="A22:B22"/>
    <mergeCell ref="P22:Q22"/>
    <mergeCell ref="A12:A17"/>
    <mergeCell ref="Q12:Q17"/>
    <mergeCell ref="A18:B18"/>
    <mergeCell ref="P18:Q18"/>
    <mergeCell ref="A19:B19"/>
    <mergeCell ref="P19:Q19"/>
    <mergeCell ref="A9:B9"/>
    <mergeCell ref="P9:Q9"/>
    <mergeCell ref="A10:B10"/>
    <mergeCell ref="P10:Q10"/>
    <mergeCell ref="A11:B11"/>
    <mergeCell ref="P11:Q11"/>
    <mergeCell ref="M4:O4"/>
    <mergeCell ref="P4:Q7"/>
    <mergeCell ref="C5:D5"/>
    <mergeCell ref="E5:F5"/>
    <mergeCell ref="G5:H5"/>
    <mergeCell ref="I5:J5"/>
    <mergeCell ref="K5:L5"/>
    <mergeCell ref="M5:O5"/>
    <mergeCell ref="P8:Q8"/>
    <mergeCell ref="A8:B8"/>
    <mergeCell ref="P3:Q3"/>
    <mergeCell ref="A4:B7"/>
    <mergeCell ref="C4:D4"/>
    <mergeCell ref="E4:F4"/>
    <mergeCell ref="G4:H4"/>
    <mergeCell ref="I4:J4"/>
    <mergeCell ref="K4:L4"/>
    <mergeCell ref="A1:Q1"/>
    <mergeCell ref="A2:Q2"/>
    <mergeCell ref="A3:C3"/>
  </mergeCells>
  <printOptions horizontalCentered="1"/>
  <pageMargins left="1" right="1" top="1" bottom="1" header="1" footer="1"/>
  <pageSetup paperSize="9" scale="80" firstPageNumber="43" orientation="landscape" useFirstPageNumber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FF00"/>
  </sheetPr>
  <dimension ref="A1:R93"/>
  <sheetViews>
    <sheetView rightToLeft="1" view="pageBreakPreview" zoomScale="80" zoomScaleNormal="75" zoomScaleSheetLayoutView="80" workbookViewId="0">
      <selection activeCell="W24" sqref="V21:W24"/>
    </sheetView>
  </sheetViews>
  <sheetFormatPr defaultRowHeight="12.75"/>
  <cols>
    <col min="1" max="1" width="4.85546875" style="91" customWidth="1"/>
    <col min="2" max="2" width="11.28515625" style="91" customWidth="1"/>
    <col min="3" max="15" width="8.7109375" style="91" customWidth="1"/>
    <col min="16" max="16" width="14.7109375" style="146" customWidth="1"/>
    <col min="17" max="17" width="4.42578125" style="146" customWidth="1"/>
    <col min="18" max="16384" width="9.140625" style="91"/>
  </cols>
  <sheetData>
    <row r="1" spans="1:17" ht="24.75" customHeight="1">
      <c r="A1" s="1138" t="s">
        <v>1131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</row>
    <row r="2" spans="1:17" ht="21.75" customHeight="1">
      <c r="A2" s="1139" t="s">
        <v>1132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</row>
    <row r="3" spans="1:17" ht="21.75" customHeight="1" thickBot="1">
      <c r="A3" s="1100" t="s">
        <v>980</v>
      </c>
      <c r="B3" s="1100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61"/>
      <c r="P3" s="1116" t="s">
        <v>711</v>
      </c>
      <c r="Q3" s="1116"/>
    </row>
    <row r="4" spans="1:17" ht="19.5" customHeight="1" thickTop="1">
      <c r="A4" s="1072" t="s">
        <v>40</v>
      </c>
      <c r="B4" s="1072"/>
      <c r="C4" s="1102" t="s">
        <v>77</v>
      </c>
      <c r="D4" s="1072"/>
      <c r="E4" s="1102" t="s">
        <v>79</v>
      </c>
      <c r="F4" s="1072"/>
      <c r="G4" s="1102" t="s">
        <v>85</v>
      </c>
      <c r="H4" s="1072"/>
      <c r="I4" s="1102" t="s">
        <v>86</v>
      </c>
      <c r="J4" s="1072"/>
      <c r="K4" s="1102" t="s">
        <v>87</v>
      </c>
      <c r="L4" s="1102"/>
      <c r="M4" s="1102" t="s">
        <v>32</v>
      </c>
      <c r="N4" s="1102"/>
      <c r="O4" s="1102"/>
      <c r="P4" s="1074" t="s">
        <v>174</v>
      </c>
      <c r="Q4" s="1074"/>
    </row>
    <row r="5" spans="1:17" ht="19.5" customHeight="1">
      <c r="A5" s="1092"/>
      <c r="B5" s="1092"/>
      <c r="C5" s="1126" t="s">
        <v>215</v>
      </c>
      <c r="D5" s="1092"/>
      <c r="E5" s="1126" t="s">
        <v>216</v>
      </c>
      <c r="F5" s="1092"/>
      <c r="G5" s="1126" t="s">
        <v>217</v>
      </c>
      <c r="H5" s="1092"/>
      <c r="I5" s="1126" t="s">
        <v>218</v>
      </c>
      <c r="J5" s="1092"/>
      <c r="K5" s="1126" t="s">
        <v>226</v>
      </c>
      <c r="L5" s="1092"/>
      <c r="M5" s="1126" t="s">
        <v>390</v>
      </c>
      <c r="N5" s="1126"/>
      <c r="O5" s="1126"/>
      <c r="P5" s="1096"/>
      <c r="Q5" s="1096"/>
    </row>
    <row r="6" spans="1:17" ht="19.5" customHeight="1">
      <c r="A6" s="1092"/>
      <c r="B6" s="1092"/>
      <c r="C6" s="558" t="s">
        <v>128</v>
      </c>
      <c r="D6" s="558" t="s">
        <v>34</v>
      </c>
      <c r="E6" s="558" t="s">
        <v>128</v>
      </c>
      <c r="F6" s="558" t="s">
        <v>34</v>
      </c>
      <c r="G6" s="558" t="s">
        <v>128</v>
      </c>
      <c r="H6" s="558" t="s">
        <v>34</v>
      </c>
      <c r="I6" s="558" t="s">
        <v>128</v>
      </c>
      <c r="J6" s="558" t="s">
        <v>34</v>
      </c>
      <c r="K6" s="558" t="s">
        <v>128</v>
      </c>
      <c r="L6" s="558" t="s">
        <v>34</v>
      </c>
      <c r="M6" s="558" t="s">
        <v>128</v>
      </c>
      <c r="N6" s="558" t="s">
        <v>34</v>
      </c>
      <c r="O6" s="558" t="s">
        <v>32</v>
      </c>
      <c r="P6" s="1096"/>
      <c r="Q6" s="1096"/>
    </row>
    <row r="7" spans="1:17" ht="19.5" customHeight="1" thickBot="1">
      <c r="A7" s="1073"/>
      <c r="B7" s="1073"/>
      <c r="C7" s="577" t="s">
        <v>180</v>
      </c>
      <c r="D7" s="577" t="s">
        <v>179</v>
      </c>
      <c r="E7" s="577" t="s">
        <v>180</v>
      </c>
      <c r="F7" s="577" t="s">
        <v>179</v>
      </c>
      <c r="G7" s="577" t="s">
        <v>180</v>
      </c>
      <c r="H7" s="577" t="s">
        <v>179</v>
      </c>
      <c r="I7" s="577" t="s">
        <v>180</v>
      </c>
      <c r="J7" s="577" t="s">
        <v>179</v>
      </c>
      <c r="K7" s="577" t="s">
        <v>180</v>
      </c>
      <c r="L7" s="577" t="s">
        <v>179</v>
      </c>
      <c r="M7" s="577" t="s">
        <v>180</v>
      </c>
      <c r="N7" s="577" t="s">
        <v>179</v>
      </c>
      <c r="O7" s="577" t="s">
        <v>175</v>
      </c>
      <c r="P7" s="1075"/>
      <c r="Q7" s="1075"/>
    </row>
    <row r="8" spans="1:17" ht="19.5" customHeight="1">
      <c r="A8" s="1110" t="s">
        <v>52</v>
      </c>
      <c r="B8" s="1110"/>
      <c r="C8" s="558">
        <v>16979</v>
      </c>
      <c r="D8" s="558">
        <v>14050</v>
      </c>
      <c r="E8" s="558">
        <v>11702</v>
      </c>
      <c r="F8" s="558">
        <v>7999</v>
      </c>
      <c r="G8" s="558">
        <v>8386</v>
      </c>
      <c r="H8" s="558">
        <v>4387</v>
      </c>
      <c r="I8" s="558">
        <v>4904</v>
      </c>
      <c r="J8" s="558">
        <v>1926</v>
      </c>
      <c r="K8" s="558">
        <v>2341</v>
      </c>
      <c r="L8" s="558">
        <v>706</v>
      </c>
      <c r="M8" s="558">
        <f>SUM(C8,E8,G8,I8,K8)</f>
        <v>44312</v>
      </c>
      <c r="N8" s="558">
        <f>SUM(D8,F8,H8,J8,L8)</f>
        <v>29068</v>
      </c>
      <c r="O8" s="558">
        <f>SUM(M8:N8)</f>
        <v>73380</v>
      </c>
      <c r="P8" s="1130" t="s">
        <v>671</v>
      </c>
      <c r="Q8" s="1130"/>
    </row>
    <row r="9" spans="1:17" ht="19.5" customHeight="1">
      <c r="A9" s="1081" t="s">
        <v>53</v>
      </c>
      <c r="B9" s="1081"/>
      <c r="C9" s="78">
        <v>5779</v>
      </c>
      <c r="D9" s="78">
        <v>2262</v>
      </c>
      <c r="E9" s="78">
        <v>3232</v>
      </c>
      <c r="F9" s="78">
        <v>2690</v>
      </c>
      <c r="G9" s="78">
        <v>3852</v>
      </c>
      <c r="H9" s="78">
        <v>3710</v>
      </c>
      <c r="I9" s="78">
        <v>6411</v>
      </c>
      <c r="J9" s="78">
        <v>3976</v>
      </c>
      <c r="K9" s="78">
        <v>1467</v>
      </c>
      <c r="L9" s="78">
        <v>4418</v>
      </c>
      <c r="M9" s="554">
        <f t="shared" ref="M9:M27" si="0">SUM(C9,E9,G9,I9,K9)</f>
        <v>20741</v>
      </c>
      <c r="N9" s="554">
        <f t="shared" ref="N9:N27" si="1">SUM(D9,F9,H9,J9,L9)</f>
        <v>17056</v>
      </c>
      <c r="O9" s="554">
        <f t="shared" ref="O9:O27" si="2">SUM(M9:N9)</f>
        <v>37797</v>
      </c>
      <c r="P9" s="1059" t="s">
        <v>302</v>
      </c>
      <c r="Q9" s="1059"/>
    </row>
    <row r="10" spans="1:17" ht="19.5" customHeight="1">
      <c r="A10" s="1081" t="s">
        <v>54</v>
      </c>
      <c r="B10" s="1081"/>
      <c r="C10" s="78">
        <v>8091</v>
      </c>
      <c r="D10" s="78">
        <v>7219</v>
      </c>
      <c r="E10" s="78">
        <v>5477</v>
      </c>
      <c r="F10" s="78">
        <v>5165</v>
      </c>
      <c r="G10" s="78">
        <v>2499</v>
      </c>
      <c r="H10" s="78">
        <v>1552</v>
      </c>
      <c r="I10" s="78">
        <v>1039</v>
      </c>
      <c r="J10" s="78">
        <v>578</v>
      </c>
      <c r="K10" s="78">
        <v>382</v>
      </c>
      <c r="L10" s="78">
        <v>177</v>
      </c>
      <c r="M10" s="554">
        <f t="shared" si="0"/>
        <v>17488</v>
      </c>
      <c r="N10" s="554">
        <f t="shared" si="1"/>
        <v>14691</v>
      </c>
      <c r="O10" s="554">
        <f t="shared" si="2"/>
        <v>32179</v>
      </c>
      <c r="P10" s="1056" t="s">
        <v>184</v>
      </c>
      <c r="Q10" s="1056"/>
    </row>
    <row r="11" spans="1:17" ht="19.5" customHeight="1">
      <c r="A11" s="1081" t="s">
        <v>55</v>
      </c>
      <c r="B11" s="1081"/>
      <c r="C11" s="78">
        <v>12809</v>
      </c>
      <c r="D11" s="78">
        <v>12149</v>
      </c>
      <c r="E11" s="78">
        <v>3704</v>
      </c>
      <c r="F11" s="78">
        <v>2826</v>
      </c>
      <c r="G11" s="78">
        <v>1772</v>
      </c>
      <c r="H11" s="78">
        <v>1187</v>
      </c>
      <c r="I11" s="78">
        <v>895</v>
      </c>
      <c r="J11" s="78">
        <v>452</v>
      </c>
      <c r="K11" s="78">
        <v>406</v>
      </c>
      <c r="L11" s="78">
        <v>167</v>
      </c>
      <c r="M11" s="554">
        <f t="shared" si="0"/>
        <v>19586</v>
      </c>
      <c r="N11" s="554">
        <f t="shared" si="1"/>
        <v>16781</v>
      </c>
      <c r="O11" s="554">
        <f t="shared" si="2"/>
        <v>36367</v>
      </c>
      <c r="P11" s="1056" t="s">
        <v>185</v>
      </c>
      <c r="Q11" s="1056"/>
    </row>
    <row r="12" spans="1:17" ht="19.5" customHeight="1">
      <c r="A12" s="1086" t="s">
        <v>295</v>
      </c>
      <c r="B12" s="559" t="s">
        <v>262</v>
      </c>
      <c r="C12" s="78">
        <v>11871</v>
      </c>
      <c r="D12" s="78">
        <v>12513</v>
      </c>
      <c r="E12" s="78">
        <v>1839</v>
      </c>
      <c r="F12" s="78">
        <v>1574</v>
      </c>
      <c r="G12" s="78">
        <v>937</v>
      </c>
      <c r="H12" s="78">
        <v>803</v>
      </c>
      <c r="I12" s="78">
        <v>405</v>
      </c>
      <c r="J12" s="78">
        <v>293</v>
      </c>
      <c r="K12" s="78">
        <v>202</v>
      </c>
      <c r="L12" s="78">
        <v>77</v>
      </c>
      <c r="M12" s="554">
        <f t="shared" si="0"/>
        <v>15254</v>
      </c>
      <c r="N12" s="554">
        <f t="shared" si="1"/>
        <v>15260</v>
      </c>
      <c r="O12" s="554">
        <f t="shared" si="2"/>
        <v>30514</v>
      </c>
      <c r="P12" s="586" t="s">
        <v>306</v>
      </c>
      <c r="Q12" s="1061" t="s">
        <v>173</v>
      </c>
    </row>
    <row r="13" spans="1:17" ht="19.5" customHeight="1">
      <c r="A13" s="1086"/>
      <c r="B13" s="559" t="s">
        <v>263</v>
      </c>
      <c r="C13" s="78">
        <v>22125</v>
      </c>
      <c r="D13" s="78">
        <v>20625</v>
      </c>
      <c r="E13" s="78">
        <v>4465</v>
      </c>
      <c r="F13" s="78">
        <v>3263</v>
      </c>
      <c r="G13" s="78">
        <v>2252</v>
      </c>
      <c r="H13" s="78">
        <v>1534</v>
      </c>
      <c r="I13" s="78">
        <v>1090</v>
      </c>
      <c r="J13" s="78">
        <v>605</v>
      </c>
      <c r="K13" s="78">
        <v>379</v>
      </c>
      <c r="L13" s="78">
        <v>131</v>
      </c>
      <c r="M13" s="554">
        <f t="shared" si="0"/>
        <v>30311</v>
      </c>
      <c r="N13" s="554">
        <f t="shared" si="1"/>
        <v>26158</v>
      </c>
      <c r="O13" s="554">
        <f t="shared" si="2"/>
        <v>56469</v>
      </c>
      <c r="P13" s="586" t="s">
        <v>307</v>
      </c>
      <c r="Q13" s="1061"/>
    </row>
    <row r="14" spans="1:17" ht="19.5" customHeight="1">
      <c r="A14" s="1086"/>
      <c r="B14" s="559" t="s">
        <v>264</v>
      </c>
      <c r="C14" s="78">
        <v>6762</v>
      </c>
      <c r="D14" s="78">
        <v>6507</v>
      </c>
      <c r="E14" s="78">
        <v>4220</v>
      </c>
      <c r="F14" s="78">
        <v>4409</v>
      </c>
      <c r="G14" s="78">
        <v>1932</v>
      </c>
      <c r="H14" s="78">
        <v>1447</v>
      </c>
      <c r="I14" s="78">
        <v>949</v>
      </c>
      <c r="J14" s="78">
        <v>635</v>
      </c>
      <c r="K14" s="78">
        <v>365</v>
      </c>
      <c r="L14" s="78">
        <v>159</v>
      </c>
      <c r="M14" s="554">
        <f t="shared" si="0"/>
        <v>14228</v>
      </c>
      <c r="N14" s="554">
        <f t="shared" si="1"/>
        <v>13157</v>
      </c>
      <c r="O14" s="554">
        <f t="shared" si="2"/>
        <v>27385</v>
      </c>
      <c r="P14" s="586" t="s">
        <v>308</v>
      </c>
      <c r="Q14" s="1061"/>
    </row>
    <row r="15" spans="1:17" ht="19.5" customHeight="1">
      <c r="A15" s="1086"/>
      <c r="B15" s="559" t="s">
        <v>752</v>
      </c>
      <c r="C15" s="78">
        <v>5361</v>
      </c>
      <c r="D15" s="78">
        <v>5046</v>
      </c>
      <c r="E15" s="78">
        <v>3011</v>
      </c>
      <c r="F15" s="78">
        <v>2724</v>
      </c>
      <c r="G15" s="78">
        <v>993</v>
      </c>
      <c r="H15" s="78">
        <v>726</v>
      </c>
      <c r="I15" s="78">
        <v>426</v>
      </c>
      <c r="J15" s="78">
        <v>353</v>
      </c>
      <c r="K15" s="78">
        <v>224</v>
      </c>
      <c r="L15" s="78">
        <v>93</v>
      </c>
      <c r="M15" s="554">
        <f t="shared" si="0"/>
        <v>10015</v>
      </c>
      <c r="N15" s="554">
        <f t="shared" si="1"/>
        <v>8942</v>
      </c>
      <c r="O15" s="554">
        <f t="shared" si="2"/>
        <v>18957</v>
      </c>
      <c r="P15" s="586" t="s">
        <v>309</v>
      </c>
      <c r="Q15" s="1061"/>
    </row>
    <row r="16" spans="1:17" ht="19.5" customHeight="1">
      <c r="A16" s="1086"/>
      <c r="B16" s="559" t="s">
        <v>753</v>
      </c>
      <c r="C16" s="78">
        <v>13773</v>
      </c>
      <c r="D16" s="78">
        <v>13424</v>
      </c>
      <c r="E16" s="78">
        <v>3217</v>
      </c>
      <c r="F16" s="78">
        <v>2442</v>
      </c>
      <c r="G16" s="78">
        <v>1927</v>
      </c>
      <c r="H16" s="78">
        <v>1319</v>
      </c>
      <c r="I16" s="78">
        <v>910</v>
      </c>
      <c r="J16" s="78">
        <v>447</v>
      </c>
      <c r="K16" s="78">
        <v>335</v>
      </c>
      <c r="L16" s="78">
        <v>204</v>
      </c>
      <c r="M16" s="554">
        <f t="shared" si="0"/>
        <v>20162</v>
      </c>
      <c r="N16" s="554">
        <f t="shared" si="1"/>
        <v>17836</v>
      </c>
      <c r="O16" s="554">
        <f t="shared" si="2"/>
        <v>37998</v>
      </c>
      <c r="P16" s="586" t="s">
        <v>310</v>
      </c>
      <c r="Q16" s="1061"/>
    </row>
    <row r="17" spans="1:18" ht="19.5" customHeight="1">
      <c r="A17" s="1086"/>
      <c r="B17" s="559" t="s">
        <v>754</v>
      </c>
      <c r="C17" s="78">
        <v>6763</v>
      </c>
      <c r="D17" s="78">
        <v>6216</v>
      </c>
      <c r="E17" s="78">
        <v>4110</v>
      </c>
      <c r="F17" s="78">
        <v>4115</v>
      </c>
      <c r="G17" s="78">
        <v>1613</v>
      </c>
      <c r="H17" s="78">
        <v>1314</v>
      </c>
      <c r="I17" s="472">
        <v>787</v>
      </c>
      <c r="J17" s="78">
        <v>472</v>
      </c>
      <c r="K17" s="78">
        <v>319</v>
      </c>
      <c r="L17" s="78">
        <v>207</v>
      </c>
      <c r="M17" s="554">
        <f t="shared" si="0"/>
        <v>13592</v>
      </c>
      <c r="N17" s="554">
        <f t="shared" si="1"/>
        <v>12324</v>
      </c>
      <c r="O17" s="554">
        <f t="shared" si="2"/>
        <v>25916</v>
      </c>
      <c r="P17" s="586" t="s">
        <v>311</v>
      </c>
      <c r="Q17" s="1061"/>
    </row>
    <row r="18" spans="1:18" ht="19.5" customHeight="1">
      <c r="A18" s="1081" t="s">
        <v>63</v>
      </c>
      <c r="B18" s="1081"/>
      <c r="C18" s="554">
        <v>9839</v>
      </c>
      <c r="D18" s="554">
        <v>7944</v>
      </c>
      <c r="E18" s="554">
        <v>6365</v>
      </c>
      <c r="F18" s="554">
        <v>5412</v>
      </c>
      <c r="G18" s="554">
        <v>3446</v>
      </c>
      <c r="H18" s="78">
        <v>2909</v>
      </c>
      <c r="I18" s="554">
        <v>1874</v>
      </c>
      <c r="J18" s="554">
        <v>1338</v>
      </c>
      <c r="K18" s="78">
        <v>1038</v>
      </c>
      <c r="L18" s="554">
        <v>590</v>
      </c>
      <c r="M18" s="554">
        <f t="shared" si="0"/>
        <v>22562</v>
      </c>
      <c r="N18" s="554">
        <f t="shared" si="1"/>
        <v>18193</v>
      </c>
      <c r="O18" s="554">
        <f t="shared" si="2"/>
        <v>40755</v>
      </c>
      <c r="P18" s="1056" t="s">
        <v>322</v>
      </c>
      <c r="Q18" s="1056"/>
    </row>
    <row r="19" spans="1:18" ht="19.5" customHeight="1">
      <c r="A19" s="1081" t="s">
        <v>64</v>
      </c>
      <c r="B19" s="1081"/>
      <c r="C19" s="78">
        <v>11569</v>
      </c>
      <c r="D19" s="78">
        <v>10355</v>
      </c>
      <c r="E19" s="78">
        <v>7611</v>
      </c>
      <c r="F19" s="78">
        <v>8293</v>
      </c>
      <c r="G19" s="78">
        <v>3502</v>
      </c>
      <c r="H19" s="78">
        <v>2791</v>
      </c>
      <c r="I19" s="78">
        <v>2136</v>
      </c>
      <c r="J19" s="78">
        <v>1346</v>
      </c>
      <c r="K19" s="78">
        <v>1110</v>
      </c>
      <c r="L19" s="78">
        <v>570</v>
      </c>
      <c r="M19" s="554">
        <f t="shared" si="0"/>
        <v>25928</v>
      </c>
      <c r="N19" s="554">
        <f t="shared" si="1"/>
        <v>23355</v>
      </c>
      <c r="O19" s="554">
        <f t="shared" si="2"/>
        <v>49283</v>
      </c>
      <c r="P19" s="1056" t="s">
        <v>186</v>
      </c>
      <c r="Q19" s="1056"/>
    </row>
    <row r="20" spans="1:18" ht="19.5" customHeight="1">
      <c r="A20" s="1081" t="s">
        <v>65</v>
      </c>
      <c r="B20" s="1081"/>
      <c r="C20" s="78">
        <v>9100</v>
      </c>
      <c r="D20" s="78">
        <v>8192</v>
      </c>
      <c r="E20" s="78">
        <v>3863</v>
      </c>
      <c r="F20" s="78">
        <v>3474</v>
      </c>
      <c r="G20" s="78">
        <v>2363</v>
      </c>
      <c r="H20" s="78">
        <v>1754</v>
      </c>
      <c r="I20" s="78">
        <v>1442</v>
      </c>
      <c r="J20" s="78">
        <v>1063</v>
      </c>
      <c r="K20" s="78">
        <v>639</v>
      </c>
      <c r="L20" s="78">
        <v>452</v>
      </c>
      <c r="M20" s="554">
        <f t="shared" si="0"/>
        <v>17407</v>
      </c>
      <c r="N20" s="554">
        <f t="shared" si="1"/>
        <v>14935</v>
      </c>
      <c r="O20" s="554">
        <f t="shared" si="2"/>
        <v>32342</v>
      </c>
      <c r="P20" s="1056" t="s">
        <v>187</v>
      </c>
      <c r="Q20" s="1056"/>
      <c r="R20" s="186"/>
    </row>
    <row r="21" spans="1:18" ht="19.5" customHeight="1">
      <c r="A21" s="1081" t="s">
        <v>66</v>
      </c>
      <c r="B21" s="1081"/>
      <c r="C21" s="78">
        <v>11122</v>
      </c>
      <c r="D21" s="78">
        <v>10408</v>
      </c>
      <c r="E21" s="78">
        <v>4508</v>
      </c>
      <c r="F21" s="78">
        <v>4400</v>
      </c>
      <c r="G21" s="78">
        <v>2392</v>
      </c>
      <c r="H21" s="78">
        <v>2053</v>
      </c>
      <c r="I21" s="78">
        <v>1427</v>
      </c>
      <c r="J21" s="78">
        <v>1001</v>
      </c>
      <c r="K21" s="78">
        <v>813</v>
      </c>
      <c r="L21" s="78">
        <v>332</v>
      </c>
      <c r="M21" s="554">
        <f t="shared" si="0"/>
        <v>20262</v>
      </c>
      <c r="N21" s="554">
        <f t="shared" si="1"/>
        <v>18194</v>
      </c>
      <c r="O21" s="554">
        <f t="shared" si="2"/>
        <v>38456</v>
      </c>
      <c r="P21" s="1056" t="s">
        <v>303</v>
      </c>
      <c r="Q21" s="1056"/>
    </row>
    <row r="22" spans="1:18" ht="19.5" customHeight="1">
      <c r="A22" s="1081" t="s">
        <v>134</v>
      </c>
      <c r="B22" s="1081"/>
      <c r="C22" s="78">
        <v>10274</v>
      </c>
      <c r="D22" s="78">
        <v>8475</v>
      </c>
      <c r="E22" s="78">
        <v>3830</v>
      </c>
      <c r="F22" s="78">
        <v>3538</v>
      </c>
      <c r="G22" s="78">
        <v>1725</v>
      </c>
      <c r="H22" s="78">
        <v>1516</v>
      </c>
      <c r="I22" s="78">
        <v>846</v>
      </c>
      <c r="J22" s="78">
        <v>556</v>
      </c>
      <c r="K22" s="78">
        <v>308</v>
      </c>
      <c r="L22" s="78">
        <v>155</v>
      </c>
      <c r="M22" s="554">
        <f t="shared" si="0"/>
        <v>16983</v>
      </c>
      <c r="N22" s="554">
        <f t="shared" si="1"/>
        <v>14240</v>
      </c>
      <c r="O22" s="554">
        <f t="shared" si="2"/>
        <v>31223</v>
      </c>
      <c r="P22" s="1056" t="s">
        <v>304</v>
      </c>
      <c r="Q22" s="1056"/>
    </row>
    <row r="23" spans="1:18" ht="19.5" customHeight="1">
      <c r="A23" s="1081" t="s">
        <v>68</v>
      </c>
      <c r="B23" s="1081"/>
      <c r="C23" s="78">
        <v>4628</v>
      </c>
      <c r="D23" s="78">
        <v>4127</v>
      </c>
      <c r="E23" s="78">
        <v>3004</v>
      </c>
      <c r="F23" s="78">
        <v>3199</v>
      </c>
      <c r="G23" s="78">
        <v>1537</v>
      </c>
      <c r="H23" s="78">
        <v>1271</v>
      </c>
      <c r="I23" s="78">
        <v>994</v>
      </c>
      <c r="J23" s="78">
        <v>481</v>
      </c>
      <c r="K23" s="78">
        <v>466</v>
      </c>
      <c r="L23" s="78">
        <v>160</v>
      </c>
      <c r="M23" s="554">
        <f t="shared" si="0"/>
        <v>10629</v>
      </c>
      <c r="N23" s="554">
        <f t="shared" si="1"/>
        <v>9238</v>
      </c>
      <c r="O23" s="554">
        <f t="shared" si="2"/>
        <v>19867</v>
      </c>
      <c r="P23" s="1056" t="s">
        <v>305</v>
      </c>
      <c r="Q23" s="1056"/>
    </row>
    <row r="24" spans="1:18" ht="19.5" customHeight="1">
      <c r="A24" s="1081" t="s">
        <v>69</v>
      </c>
      <c r="B24" s="1081"/>
      <c r="C24" s="78">
        <v>7543</v>
      </c>
      <c r="D24" s="78">
        <v>6574</v>
      </c>
      <c r="E24" s="78">
        <v>4654</v>
      </c>
      <c r="F24" s="78">
        <v>4621</v>
      </c>
      <c r="G24" s="78">
        <v>2467</v>
      </c>
      <c r="H24" s="78">
        <v>1731</v>
      </c>
      <c r="I24" s="78">
        <v>1417</v>
      </c>
      <c r="J24" s="78">
        <v>752</v>
      </c>
      <c r="K24" s="78">
        <v>719</v>
      </c>
      <c r="L24" s="78">
        <v>437</v>
      </c>
      <c r="M24" s="554">
        <f t="shared" si="0"/>
        <v>16800</v>
      </c>
      <c r="N24" s="554">
        <f t="shared" si="1"/>
        <v>14115</v>
      </c>
      <c r="O24" s="554">
        <f t="shared" si="2"/>
        <v>30915</v>
      </c>
      <c r="P24" s="1056" t="s">
        <v>191</v>
      </c>
      <c r="Q24" s="1056"/>
    </row>
    <row r="25" spans="1:18" ht="19.5" customHeight="1">
      <c r="A25" s="1081" t="s">
        <v>70</v>
      </c>
      <c r="B25" s="1081"/>
      <c r="C25" s="78">
        <v>10766</v>
      </c>
      <c r="D25" s="78">
        <v>9090</v>
      </c>
      <c r="E25" s="78">
        <v>8123</v>
      </c>
      <c r="F25" s="78">
        <v>8023</v>
      </c>
      <c r="G25" s="78">
        <v>4517</v>
      </c>
      <c r="H25" s="78">
        <v>3295</v>
      </c>
      <c r="I25" s="78">
        <v>2379</v>
      </c>
      <c r="J25" s="78">
        <v>1429</v>
      </c>
      <c r="K25" s="78">
        <v>1440</v>
      </c>
      <c r="L25" s="78">
        <v>722</v>
      </c>
      <c r="M25" s="554">
        <f t="shared" si="0"/>
        <v>27225</v>
      </c>
      <c r="N25" s="554">
        <f t="shared" si="1"/>
        <v>22559</v>
      </c>
      <c r="O25" s="554">
        <f t="shared" si="2"/>
        <v>49784</v>
      </c>
      <c r="P25" s="1056" t="s">
        <v>192</v>
      </c>
      <c r="Q25" s="1056"/>
    </row>
    <row r="26" spans="1:18" ht="19.5" customHeight="1">
      <c r="A26" s="1081" t="s">
        <v>71</v>
      </c>
      <c r="B26" s="1081"/>
      <c r="C26" s="78">
        <v>6564</v>
      </c>
      <c r="D26" s="78">
        <v>5233</v>
      </c>
      <c r="E26" s="78">
        <v>3354</v>
      </c>
      <c r="F26" s="78">
        <v>3508</v>
      </c>
      <c r="G26" s="78">
        <v>1732</v>
      </c>
      <c r="H26" s="78">
        <v>1669</v>
      </c>
      <c r="I26" s="78">
        <v>790</v>
      </c>
      <c r="J26" s="78">
        <v>684</v>
      </c>
      <c r="K26" s="78">
        <v>390</v>
      </c>
      <c r="L26" s="78">
        <v>170</v>
      </c>
      <c r="M26" s="554">
        <f t="shared" si="0"/>
        <v>12830</v>
      </c>
      <c r="N26" s="554">
        <f t="shared" si="1"/>
        <v>11264</v>
      </c>
      <c r="O26" s="554">
        <f t="shared" si="2"/>
        <v>24094</v>
      </c>
      <c r="P26" s="1056" t="s">
        <v>193</v>
      </c>
      <c r="Q26" s="1056"/>
    </row>
    <row r="27" spans="1:18" ht="19.5" customHeight="1" thickBot="1">
      <c r="A27" s="1083" t="s">
        <v>72</v>
      </c>
      <c r="B27" s="1083"/>
      <c r="C27" s="173">
        <v>18829</v>
      </c>
      <c r="D27" s="173">
        <v>16957</v>
      </c>
      <c r="E27" s="173">
        <v>9891</v>
      </c>
      <c r="F27" s="173">
        <v>11526</v>
      </c>
      <c r="G27" s="173">
        <v>4144</v>
      </c>
      <c r="H27" s="173">
        <v>3423</v>
      </c>
      <c r="I27" s="173">
        <v>2080</v>
      </c>
      <c r="J27" s="173">
        <v>1543</v>
      </c>
      <c r="K27" s="173">
        <v>765</v>
      </c>
      <c r="L27" s="173">
        <v>616</v>
      </c>
      <c r="M27" s="558">
        <f t="shared" si="0"/>
        <v>35709</v>
      </c>
      <c r="N27" s="558">
        <f t="shared" si="1"/>
        <v>34065</v>
      </c>
      <c r="O27" s="558">
        <f t="shared" si="2"/>
        <v>69774</v>
      </c>
      <c r="P27" s="1062" t="s">
        <v>361</v>
      </c>
      <c r="Q27" s="1062"/>
    </row>
    <row r="28" spans="1:18" ht="19.5" customHeight="1" thickBot="1">
      <c r="A28" s="1076" t="s">
        <v>32</v>
      </c>
      <c r="B28" s="1076"/>
      <c r="C28" s="400">
        <f>SUM(C8:C27)</f>
        <v>210547</v>
      </c>
      <c r="D28" s="400">
        <f t="shared" ref="D28:O28" si="3">SUM(D8:D27)</f>
        <v>187366</v>
      </c>
      <c r="E28" s="400">
        <f t="shared" si="3"/>
        <v>100180</v>
      </c>
      <c r="F28" s="400">
        <f t="shared" si="3"/>
        <v>93201</v>
      </c>
      <c r="G28" s="400">
        <f t="shared" si="3"/>
        <v>53988</v>
      </c>
      <c r="H28" s="400">
        <f t="shared" si="3"/>
        <v>40391</v>
      </c>
      <c r="I28" s="400">
        <f t="shared" si="3"/>
        <v>33201</v>
      </c>
      <c r="J28" s="400">
        <f t="shared" si="3"/>
        <v>19930</v>
      </c>
      <c r="K28" s="400">
        <f t="shared" si="3"/>
        <v>14108</v>
      </c>
      <c r="L28" s="400">
        <f t="shared" si="3"/>
        <v>10543</v>
      </c>
      <c r="M28" s="400">
        <f t="shared" si="3"/>
        <v>412024</v>
      </c>
      <c r="N28" s="400">
        <f t="shared" si="3"/>
        <v>351431</v>
      </c>
      <c r="O28" s="400">
        <f t="shared" si="3"/>
        <v>763455</v>
      </c>
      <c r="P28" s="1104" t="s">
        <v>175</v>
      </c>
      <c r="Q28" s="1104"/>
    </row>
    <row r="29" spans="1:18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58"/>
      <c r="Q29" s="458"/>
    </row>
    <row r="30" spans="1:18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58"/>
      <c r="Q30" s="458"/>
    </row>
    <row r="31" spans="1:18">
      <c r="P31" s="458"/>
      <c r="Q31" s="458"/>
    </row>
    <row r="32" spans="1:18">
      <c r="P32" s="458"/>
      <c r="Q32" s="458"/>
    </row>
    <row r="33" spans="16:17">
      <c r="P33" s="458"/>
      <c r="Q33" s="458"/>
    </row>
    <row r="34" spans="16:17">
      <c r="P34" s="458"/>
      <c r="Q34" s="458"/>
    </row>
    <row r="35" spans="16:17">
      <c r="P35" s="458"/>
      <c r="Q35" s="458"/>
    </row>
    <row r="36" spans="16:17">
      <c r="P36" s="458"/>
      <c r="Q36" s="458"/>
    </row>
    <row r="37" spans="16:17">
      <c r="P37" s="458"/>
      <c r="Q37" s="458"/>
    </row>
    <row r="38" spans="16:17">
      <c r="P38" s="458"/>
      <c r="Q38" s="458"/>
    </row>
    <row r="39" spans="16:17">
      <c r="P39" s="458"/>
      <c r="Q39" s="458"/>
    </row>
    <row r="40" spans="16:17">
      <c r="P40" s="458"/>
      <c r="Q40" s="458"/>
    </row>
    <row r="41" spans="16:17">
      <c r="P41" s="458"/>
      <c r="Q41" s="458"/>
    </row>
    <row r="42" spans="16:17">
      <c r="P42" s="458"/>
      <c r="Q42" s="458"/>
    </row>
    <row r="43" spans="16:17">
      <c r="P43" s="458"/>
      <c r="Q43" s="458"/>
    </row>
    <row r="44" spans="16:17">
      <c r="P44" s="458"/>
      <c r="Q44" s="458"/>
    </row>
    <row r="45" spans="16:17">
      <c r="P45" s="458"/>
      <c r="Q45" s="458"/>
    </row>
    <row r="46" spans="16:17">
      <c r="P46" s="458"/>
      <c r="Q46" s="458"/>
    </row>
    <row r="47" spans="16:17">
      <c r="P47" s="458"/>
      <c r="Q47" s="458"/>
    </row>
    <row r="48" spans="16:17">
      <c r="P48" s="458"/>
      <c r="Q48" s="458"/>
    </row>
    <row r="49" spans="16:17">
      <c r="P49" s="458"/>
      <c r="Q49" s="458"/>
    </row>
    <row r="50" spans="16:17">
      <c r="P50" s="458"/>
      <c r="Q50" s="458"/>
    </row>
    <row r="90" spans="3:14"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</row>
    <row r="91" spans="3:14"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</row>
    <row r="92" spans="3:14"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</row>
    <row r="93" spans="3:14"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</row>
  </sheetData>
  <protectedRanges>
    <protectedRange sqref="E18:L18" name="نطاق1"/>
  </protectedRanges>
  <mergeCells count="50">
    <mergeCell ref="A20:B20"/>
    <mergeCell ref="P20:Q20"/>
    <mergeCell ref="A21:B21"/>
    <mergeCell ref="P21:Q21"/>
    <mergeCell ref="A22:B22"/>
    <mergeCell ref="P22:Q22"/>
    <mergeCell ref="A28:B28"/>
    <mergeCell ref="P28:Q28"/>
    <mergeCell ref="A23:B23"/>
    <mergeCell ref="P23:Q23"/>
    <mergeCell ref="A24:B24"/>
    <mergeCell ref="P24:Q24"/>
    <mergeCell ref="A25:B25"/>
    <mergeCell ref="P25:Q25"/>
    <mergeCell ref="A26:B26"/>
    <mergeCell ref="P26:Q26"/>
    <mergeCell ref="A27:B27"/>
    <mergeCell ref="P27:Q27"/>
    <mergeCell ref="K5:L5"/>
    <mergeCell ref="M5:O5"/>
    <mergeCell ref="P19:Q19"/>
    <mergeCell ref="A9:B9"/>
    <mergeCell ref="P9:Q9"/>
    <mergeCell ref="A10:B10"/>
    <mergeCell ref="P10:Q10"/>
    <mergeCell ref="A11:B11"/>
    <mergeCell ref="P11:Q11"/>
    <mergeCell ref="P8:Q8"/>
    <mergeCell ref="A12:A17"/>
    <mergeCell ref="Q12:Q17"/>
    <mergeCell ref="A18:B18"/>
    <mergeCell ref="P18:Q18"/>
    <mergeCell ref="A19:B19"/>
    <mergeCell ref="A8:B8"/>
    <mergeCell ref="A3:B3"/>
    <mergeCell ref="P3:Q3"/>
    <mergeCell ref="A1:Q1"/>
    <mergeCell ref="A2:Q2"/>
    <mergeCell ref="A4:B7"/>
    <mergeCell ref="C4:D4"/>
    <mergeCell ref="E4:F4"/>
    <mergeCell ref="G4:H4"/>
    <mergeCell ref="I4:J4"/>
    <mergeCell ref="K4:L4"/>
    <mergeCell ref="M4:O4"/>
    <mergeCell ref="P4:Q7"/>
    <mergeCell ref="C5:D5"/>
    <mergeCell ref="E5:F5"/>
    <mergeCell ref="G5:H5"/>
    <mergeCell ref="I5:J5"/>
  </mergeCells>
  <printOptions horizontalCentered="1"/>
  <pageMargins left="1" right="1" top="1" bottom="1" header="1" footer="1"/>
  <pageSetup paperSize="9" scale="80" firstPageNumber="46" orientation="landscape" useFirstPageNumber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FF00"/>
  </sheetPr>
  <dimension ref="A1:T119"/>
  <sheetViews>
    <sheetView rightToLeft="1" view="pageBreakPreview" zoomScale="80" zoomScaleSheetLayoutView="80" workbookViewId="0">
      <selection activeCell="U12" sqref="U12"/>
    </sheetView>
  </sheetViews>
  <sheetFormatPr defaultRowHeight="12.75"/>
  <cols>
    <col min="1" max="1" width="4.5703125" style="98" customWidth="1"/>
    <col min="2" max="2" width="9.28515625" style="98" customWidth="1"/>
    <col min="3" max="9" width="7.42578125" style="98" customWidth="1"/>
    <col min="10" max="17" width="8.7109375" style="98" customWidth="1"/>
    <col min="18" max="18" width="15" style="98" customWidth="1"/>
    <col min="19" max="19" width="4.7109375" style="98" customWidth="1"/>
    <col min="20" max="16384" width="9.140625" style="98"/>
  </cols>
  <sheetData>
    <row r="1" spans="1:20" ht="27.75" customHeight="1">
      <c r="A1" s="1165" t="s">
        <v>806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</row>
    <row r="2" spans="1:20" ht="21.75" customHeight="1">
      <c r="A2" s="1139" t="s">
        <v>807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0" s="161" customFormat="1" ht="21" customHeight="1" thickBot="1">
      <c r="A3" s="1100" t="s">
        <v>981</v>
      </c>
      <c r="B3" s="110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7"/>
      <c r="Q3" s="167"/>
      <c r="R3" s="1116" t="s">
        <v>712</v>
      </c>
      <c r="S3" s="1116"/>
    </row>
    <row r="4" spans="1:20" s="97" customFormat="1" ht="20.100000000000001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  <c r="T4" s="740"/>
    </row>
    <row r="5" spans="1:20" s="97" customFormat="1" ht="20.100000000000001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4" t="s">
        <v>175</v>
      </c>
      <c r="P5" s="1094"/>
      <c r="Q5" s="1094"/>
      <c r="R5" s="1096"/>
      <c r="S5" s="1096"/>
      <c r="T5" s="740"/>
    </row>
    <row r="6" spans="1:20" s="97" customFormat="1" ht="20.100000000000001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  <c r="T6" s="740"/>
    </row>
    <row r="7" spans="1:20" s="97" customFormat="1" ht="20.100000000000001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  <c r="T7" s="740"/>
    </row>
    <row r="8" spans="1:20" s="97" customFormat="1" ht="19.5" customHeight="1">
      <c r="A8" s="1110" t="s">
        <v>52</v>
      </c>
      <c r="B8" s="1110"/>
      <c r="C8" s="557">
        <v>8673</v>
      </c>
      <c r="D8" s="557">
        <v>7110</v>
      </c>
      <c r="E8" s="557">
        <v>7508</v>
      </c>
      <c r="F8" s="557">
        <v>5806</v>
      </c>
      <c r="G8" s="557">
        <v>6450</v>
      </c>
      <c r="H8" s="557">
        <v>4812</v>
      </c>
      <c r="I8" s="557">
        <v>7724</v>
      </c>
      <c r="J8" s="557">
        <v>5729</v>
      </c>
      <c r="K8" s="557">
        <v>15335</v>
      </c>
      <c r="L8" s="557">
        <v>10207</v>
      </c>
      <c r="M8" s="557">
        <v>19200</v>
      </c>
      <c r="N8" s="557">
        <v>8868</v>
      </c>
      <c r="O8" s="558">
        <f>SUM(C8,E8,G8,I8,K8,M8)</f>
        <v>64890</v>
      </c>
      <c r="P8" s="558">
        <f>SUM(D8,F8,H8,J8,L8,N8)</f>
        <v>42532</v>
      </c>
      <c r="Q8" s="558">
        <f>SUM(O8:P8)</f>
        <v>107422</v>
      </c>
      <c r="R8" s="1111" t="s">
        <v>671</v>
      </c>
      <c r="S8" s="1111"/>
      <c r="T8" s="740"/>
    </row>
    <row r="9" spans="1:20" ht="19.5" customHeight="1">
      <c r="A9" s="1081" t="s">
        <v>53</v>
      </c>
      <c r="B9" s="1081"/>
      <c r="C9" s="408">
        <v>3563</v>
      </c>
      <c r="D9" s="408">
        <v>2983</v>
      </c>
      <c r="E9" s="408">
        <v>2212</v>
      </c>
      <c r="F9" s="408">
        <v>1543</v>
      </c>
      <c r="G9" s="408">
        <v>1647</v>
      </c>
      <c r="H9" s="408">
        <v>1038</v>
      </c>
      <c r="I9" s="408">
        <v>1860</v>
      </c>
      <c r="J9" s="408">
        <v>1015</v>
      </c>
      <c r="K9" s="408">
        <v>3094</v>
      </c>
      <c r="L9" s="408">
        <v>1960</v>
      </c>
      <c r="M9" s="408">
        <v>1220</v>
      </c>
      <c r="N9" s="408">
        <v>453</v>
      </c>
      <c r="O9" s="408">
        <f t="shared" ref="O9:O27" si="0">SUM(C9,E9,G9,I9,K9,M9)</f>
        <v>13596</v>
      </c>
      <c r="P9" s="408">
        <f t="shared" ref="P9:P27" si="1">SUM(D9,F9,H9,J9,L9,N9)</f>
        <v>8992</v>
      </c>
      <c r="Q9" s="408">
        <f t="shared" ref="Q9:Q27" si="2">SUM(O9:P9)</f>
        <v>22588</v>
      </c>
      <c r="R9" s="1059" t="s">
        <v>302</v>
      </c>
      <c r="S9" s="1059"/>
      <c r="T9" s="473"/>
    </row>
    <row r="10" spans="1:20" ht="19.5" customHeight="1">
      <c r="A10" s="1081" t="s">
        <v>54</v>
      </c>
      <c r="B10" s="1081"/>
      <c r="C10" s="408">
        <v>1508</v>
      </c>
      <c r="D10" s="408">
        <v>694</v>
      </c>
      <c r="E10" s="408">
        <v>1066</v>
      </c>
      <c r="F10" s="408">
        <v>352</v>
      </c>
      <c r="G10" s="408">
        <v>1233</v>
      </c>
      <c r="H10" s="408">
        <v>901</v>
      </c>
      <c r="I10" s="408">
        <v>1947</v>
      </c>
      <c r="J10" s="408">
        <v>795</v>
      </c>
      <c r="K10" s="408">
        <v>3764</v>
      </c>
      <c r="L10" s="408">
        <v>2271</v>
      </c>
      <c r="M10" s="408">
        <v>1734</v>
      </c>
      <c r="N10" s="408">
        <v>681</v>
      </c>
      <c r="O10" s="408">
        <f t="shared" si="0"/>
        <v>11252</v>
      </c>
      <c r="P10" s="408">
        <f t="shared" si="1"/>
        <v>5694</v>
      </c>
      <c r="Q10" s="408">
        <f t="shared" si="2"/>
        <v>16946</v>
      </c>
      <c r="R10" s="1056" t="s">
        <v>184</v>
      </c>
      <c r="S10" s="1056"/>
      <c r="T10" s="473"/>
    </row>
    <row r="11" spans="1:20" ht="19.5" customHeight="1">
      <c r="A11" s="1081" t="s">
        <v>55</v>
      </c>
      <c r="B11" s="1081"/>
      <c r="C11" s="408">
        <v>5569</v>
      </c>
      <c r="D11" s="408">
        <v>4126</v>
      </c>
      <c r="E11" s="408">
        <v>3799</v>
      </c>
      <c r="F11" s="408">
        <v>2915</v>
      </c>
      <c r="G11" s="408">
        <v>3497</v>
      </c>
      <c r="H11" s="408">
        <v>2393</v>
      </c>
      <c r="I11" s="408">
        <v>3891</v>
      </c>
      <c r="J11" s="408">
        <v>2640</v>
      </c>
      <c r="K11" s="408">
        <v>8199</v>
      </c>
      <c r="L11" s="408">
        <v>5003</v>
      </c>
      <c r="M11" s="408">
        <v>3702</v>
      </c>
      <c r="N11" s="408">
        <v>1752</v>
      </c>
      <c r="O11" s="408">
        <f t="shared" si="0"/>
        <v>28657</v>
      </c>
      <c r="P11" s="408">
        <f t="shared" si="1"/>
        <v>18829</v>
      </c>
      <c r="Q11" s="408">
        <f t="shared" si="2"/>
        <v>47486</v>
      </c>
      <c r="R11" s="1056" t="s">
        <v>185</v>
      </c>
      <c r="S11" s="1056"/>
      <c r="T11" s="473"/>
    </row>
    <row r="12" spans="1:20" ht="19.5" customHeight="1">
      <c r="A12" s="1086" t="s">
        <v>295</v>
      </c>
      <c r="B12" s="229" t="s">
        <v>262</v>
      </c>
      <c r="C12" s="408">
        <v>3126</v>
      </c>
      <c r="D12" s="408">
        <v>2490</v>
      </c>
      <c r="E12" s="408">
        <v>2126</v>
      </c>
      <c r="F12" s="408">
        <v>1776</v>
      </c>
      <c r="G12" s="408">
        <v>1709</v>
      </c>
      <c r="H12" s="408">
        <v>1349</v>
      </c>
      <c r="I12" s="408">
        <v>2373</v>
      </c>
      <c r="J12" s="408">
        <v>1526</v>
      </c>
      <c r="K12" s="408">
        <v>4969</v>
      </c>
      <c r="L12" s="408">
        <v>3369</v>
      </c>
      <c r="M12" s="408">
        <v>1625</v>
      </c>
      <c r="N12" s="408">
        <v>989</v>
      </c>
      <c r="O12" s="408">
        <f t="shared" si="0"/>
        <v>15928</v>
      </c>
      <c r="P12" s="408">
        <f t="shared" si="1"/>
        <v>11499</v>
      </c>
      <c r="Q12" s="408">
        <f t="shared" si="2"/>
        <v>27427</v>
      </c>
      <c r="R12" s="586" t="s">
        <v>306</v>
      </c>
      <c r="S12" s="1061" t="s">
        <v>173</v>
      </c>
      <c r="T12" s="473"/>
    </row>
    <row r="13" spans="1:20" ht="19.5" customHeight="1">
      <c r="A13" s="1086"/>
      <c r="B13" s="229" t="s">
        <v>263</v>
      </c>
      <c r="C13" s="408">
        <v>5365</v>
      </c>
      <c r="D13" s="408">
        <v>4129</v>
      </c>
      <c r="E13" s="408">
        <v>4444</v>
      </c>
      <c r="F13" s="408">
        <v>2944</v>
      </c>
      <c r="G13" s="408">
        <v>4377</v>
      </c>
      <c r="H13" s="408">
        <v>2482</v>
      </c>
      <c r="I13" s="408">
        <v>5309</v>
      </c>
      <c r="J13" s="408">
        <v>2681</v>
      </c>
      <c r="K13" s="408">
        <v>10784</v>
      </c>
      <c r="L13" s="408">
        <v>7156</v>
      </c>
      <c r="M13" s="408">
        <v>4204</v>
      </c>
      <c r="N13" s="408">
        <v>2337</v>
      </c>
      <c r="O13" s="408">
        <f t="shared" si="0"/>
        <v>34483</v>
      </c>
      <c r="P13" s="408">
        <f t="shared" si="1"/>
        <v>21729</v>
      </c>
      <c r="Q13" s="408">
        <f t="shared" si="2"/>
        <v>56212</v>
      </c>
      <c r="R13" s="586" t="s">
        <v>307</v>
      </c>
      <c r="S13" s="1061"/>
      <c r="T13" s="473"/>
    </row>
    <row r="14" spans="1:20" ht="19.5" customHeight="1">
      <c r="A14" s="1086"/>
      <c r="B14" s="229" t="s">
        <v>264</v>
      </c>
      <c r="C14" s="408">
        <v>2726</v>
      </c>
      <c r="D14" s="408">
        <v>2276</v>
      </c>
      <c r="E14" s="408">
        <v>1979</v>
      </c>
      <c r="F14" s="408">
        <v>1722</v>
      </c>
      <c r="G14" s="408">
        <v>2077</v>
      </c>
      <c r="H14" s="408">
        <v>1389</v>
      </c>
      <c r="I14" s="408">
        <v>2626</v>
      </c>
      <c r="J14" s="408">
        <v>1576</v>
      </c>
      <c r="K14" s="408">
        <v>6221</v>
      </c>
      <c r="L14" s="408">
        <v>3796</v>
      </c>
      <c r="M14" s="408">
        <v>2613</v>
      </c>
      <c r="N14" s="408">
        <v>1687</v>
      </c>
      <c r="O14" s="408">
        <f t="shared" si="0"/>
        <v>18242</v>
      </c>
      <c r="P14" s="408">
        <f t="shared" si="1"/>
        <v>12446</v>
      </c>
      <c r="Q14" s="408">
        <f t="shared" si="2"/>
        <v>30688</v>
      </c>
      <c r="R14" s="586" t="s">
        <v>308</v>
      </c>
      <c r="S14" s="1061"/>
      <c r="T14" s="473"/>
    </row>
    <row r="15" spans="1:20" ht="19.5" customHeight="1">
      <c r="A15" s="1086"/>
      <c r="B15" s="229" t="s">
        <v>752</v>
      </c>
      <c r="C15" s="408">
        <v>2123</v>
      </c>
      <c r="D15" s="408">
        <v>1700</v>
      </c>
      <c r="E15" s="408">
        <v>1494</v>
      </c>
      <c r="F15" s="408">
        <v>826</v>
      </c>
      <c r="G15" s="408">
        <v>1166</v>
      </c>
      <c r="H15" s="408">
        <v>706</v>
      </c>
      <c r="I15" s="408">
        <v>1354</v>
      </c>
      <c r="J15" s="408">
        <v>765</v>
      </c>
      <c r="K15" s="408">
        <v>3022</v>
      </c>
      <c r="L15" s="408">
        <v>1788</v>
      </c>
      <c r="M15" s="408">
        <v>931</v>
      </c>
      <c r="N15" s="408">
        <v>471</v>
      </c>
      <c r="O15" s="408">
        <f t="shared" si="0"/>
        <v>10090</v>
      </c>
      <c r="P15" s="408">
        <f t="shared" si="1"/>
        <v>6256</v>
      </c>
      <c r="Q15" s="408">
        <f t="shared" si="2"/>
        <v>16346</v>
      </c>
      <c r="R15" s="586" t="s">
        <v>309</v>
      </c>
      <c r="S15" s="1061"/>
      <c r="T15" s="473"/>
    </row>
    <row r="16" spans="1:20" ht="19.5" customHeight="1">
      <c r="A16" s="1086"/>
      <c r="B16" s="229" t="s">
        <v>753</v>
      </c>
      <c r="C16" s="408">
        <v>2984</v>
      </c>
      <c r="D16" s="408">
        <v>2185</v>
      </c>
      <c r="E16" s="408">
        <v>2329</v>
      </c>
      <c r="F16" s="408">
        <v>1636</v>
      </c>
      <c r="G16" s="408">
        <v>2229</v>
      </c>
      <c r="H16" s="408">
        <v>1370</v>
      </c>
      <c r="I16" s="408">
        <v>2627</v>
      </c>
      <c r="J16" s="408">
        <v>1667</v>
      </c>
      <c r="K16" s="408">
        <v>7223</v>
      </c>
      <c r="L16" s="408">
        <v>4376</v>
      </c>
      <c r="M16" s="408">
        <v>4380</v>
      </c>
      <c r="N16" s="408">
        <v>2298</v>
      </c>
      <c r="O16" s="408">
        <f t="shared" si="0"/>
        <v>21772</v>
      </c>
      <c r="P16" s="408">
        <f t="shared" si="1"/>
        <v>13532</v>
      </c>
      <c r="Q16" s="408">
        <f t="shared" si="2"/>
        <v>35304</v>
      </c>
      <c r="R16" s="586" t="s">
        <v>310</v>
      </c>
      <c r="S16" s="1061"/>
      <c r="T16" s="473"/>
    </row>
    <row r="17" spans="1:20" ht="19.5" customHeight="1">
      <c r="A17" s="1086"/>
      <c r="B17" s="229" t="s">
        <v>754</v>
      </c>
      <c r="C17" s="408">
        <v>3112</v>
      </c>
      <c r="D17" s="408">
        <v>2623</v>
      </c>
      <c r="E17" s="408">
        <v>2040</v>
      </c>
      <c r="F17" s="408">
        <v>1639</v>
      </c>
      <c r="G17" s="408">
        <v>1950</v>
      </c>
      <c r="H17" s="408">
        <v>1678</v>
      </c>
      <c r="I17" s="408">
        <v>2987</v>
      </c>
      <c r="J17" s="408">
        <v>1517</v>
      </c>
      <c r="K17" s="408">
        <v>5504</v>
      </c>
      <c r="L17" s="408">
        <v>3475</v>
      </c>
      <c r="M17" s="408">
        <v>1372</v>
      </c>
      <c r="N17" s="408">
        <v>3259</v>
      </c>
      <c r="O17" s="408">
        <f t="shared" si="0"/>
        <v>16965</v>
      </c>
      <c r="P17" s="408">
        <f t="shared" si="1"/>
        <v>14191</v>
      </c>
      <c r="Q17" s="408">
        <f t="shared" si="2"/>
        <v>31156</v>
      </c>
      <c r="R17" s="586" t="s">
        <v>311</v>
      </c>
      <c r="S17" s="1061"/>
      <c r="T17" s="473"/>
    </row>
    <row r="18" spans="1:20" ht="19.5" customHeight="1">
      <c r="A18" s="1081" t="s">
        <v>63</v>
      </c>
      <c r="B18" s="1081"/>
      <c r="C18" s="408">
        <v>6035</v>
      </c>
      <c r="D18" s="408">
        <v>5256</v>
      </c>
      <c r="E18" s="408">
        <v>3328</v>
      </c>
      <c r="F18" s="408">
        <v>2462</v>
      </c>
      <c r="G18" s="408">
        <v>2448</v>
      </c>
      <c r="H18" s="408">
        <v>1615</v>
      </c>
      <c r="I18" s="78">
        <v>2322</v>
      </c>
      <c r="J18" s="408">
        <v>1420</v>
      </c>
      <c r="K18" s="408">
        <v>3963</v>
      </c>
      <c r="L18" s="78">
        <v>2656</v>
      </c>
      <c r="M18" s="408">
        <v>3134</v>
      </c>
      <c r="N18" s="408">
        <v>1373</v>
      </c>
      <c r="O18" s="408">
        <f t="shared" si="0"/>
        <v>21230</v>
      </c>
      <c r="P18" s="408">
        <f t="shared" si="1"/>
        <v>14782</v>
      </c>
      <c r="Q18" s="408">
        <f t="shared" si="2"/>
        <v>36012</v>
      </c>
      <c r="R18" s="1056" t="s">
        <v>322</v>
      </c>
      <c r="S18" s="1056"/>
      <c r="T18" s="473"/>
    </row>
    <row r="19" spans="1:20" ht="19.5" customHeight="1">
      <c r="A19" s="1081" t="s">
        <v>64</v>
      </c>
      <c r="B19" s="1081"/>
      <c r="C19" s="408">
        <v>6483</v>
      </c>
      <c r="D19" s="408">
        <v>5512</v>
      </c>
      <c r="E19" s="408">
        <v>4449</v>
      </c>
      <c r="F19" s="408">
        <v>3245</v>
      </c>
      <c r="G19" s="408">
        <v>4265</v>
      </c>
      <c r="H19" s="408">
        <v>3370</v>
      </c>
      <c r="I19" s="408">
        <v>4913</v>
      </c>
      <c r="J19" s="408">
        <v>3276</v>
      </c>
      <c r="K19" s="408">
        <v>8350</v>
      </c>
      <c r="L19" s="408">
        <v>5791</v>
      </c>
      <c r="M19" s="408">
        <v>2147</v>
      </c>
      <c r="N19" s="408">
        <v>1580</v>
      </c>
      <c r="O19" s="408">
        <f t="shared" si="0"/>
        <v>30607</v>
      </c>
      <c r="P19" s="408">
        <f t="shared" si="1"/>
        <v>22774</v>
      </c>
      <c r="Q19" s="408">
        <f t="shared" si="2"/>
        <v>53381</v>
      </c>
      <c r="R19" s="1056" t="s">
        <v>186</v>
      </c>
      <c r="S19" s="1056"/>
      <c r="T19" s="473"/>
    </row>
    <row r="20" spans="1:20" ht="19.5" customHeight="1">
      <c r="A20" s="1081" t="s">
        <v>65</v>
      </c>
      <c r="B20" s="1081"/>
      <c r="C20" s="408">
        <v>4854</v>
      </c>
      <c r="D20" s="408">
        <v>4228</v>
      </c>
      <c r="E20" s="408">
        <v>3449</v>
      </c>
      <c r="F20" s="408">
        <v>2896</v>
      </c>
      <c r="G20" s="408">
        <v>3331</v>
      </c>
      <c r="H20" s="408">
        <v>2352</v>
      </c>
      <c r="I20" s="408">
        <v>5242</v>
      </c>
      <c r="J20" s="408">
        <v>3288</v>
      </c>
      <c r="K20" s="408">
        <v>10527</v>
      </c>
      <c r="L20" s="408">
        <v>7443</v>
      </c>
      <c r="M20" s="408">
        <v>4550</v>
      </c>
      <c r="N20" s="408">
        <v>2221</v>
      </c>
      <c r="O20" s="408">
        <f t="shared" si="0"/>
        <v>31953</v>
      </c>
      <c r="P20" s="408">
        <f t="shared" si="1"/>
        <v>22428</v>
      </c>
      <c r="Q20" s="408">
        <f t="shared" si="2"/>
        <v>54381</v>
      </c>
      <c r="R20" s="1056" t="s">
        <v>187</v>
      </c>
      <c r="S20" s="1056"/>
      <c r="T20" s="473"/>
    </row>
    <row r="21" spans="1:20" ht="19.5" customHeight="1">
      <c r="A21" s="1081" t="s">
        <v>66</v>
      </c>
      <c r="B21" s="1081"/>
      <c r="C21" s="408">
        <v>5544</v>
      </c>
      <c r="D21" s="408">
        <v>4667</v>
      </c>
      <c r="E21" s="408">
        <v>4113</v>
      </c>
      <c r="F21" s="408">
        <v>2884</v>
      </c>
      <c r="G21" s="408">
        <v>3912</v>
      </c>
      <c r="H21" s="408">
        <v>2649</v>
      </c>
      <c r="I21" s="408">
        <v>5039</v>
      </c>
      <c r="J21" s="408">
        <v>3096</v>
      </c>
      <c r="K21" s="408">
        <v>8709</v>
      </c>
      <c r="L21" s="408">
        <v>5988</v>
      </c>
      <c r="M21" s="408">
        <v>4458</v>
      </c>
      <c r="N21" s="408">
        <v>2475</v>
      </c>
      <c r="O21" s="408">
        <f t="shared" si="0"/>
        <v>31775</v>
      </c>
      <c r="P21" s="408">
        <f t="shared" si="1"/>
        <v>21759</v>
      </c>
      <c r="Q21" s="408">
        <f t="shared" si="2"/>
        <v>53534</v>
      </c>
      <c r="R21" s="1056" t="s">
        <v>303</v>
      </c>
      <c r="S21" s="1056"/>
      <c r="T21" s="473"/>
    </row>
    <row r="22" spans="1:20" ht="19.5" customHeight="1">
      <c r="A22" s="1081" t="s">
        <v>134</v>
      </c>
      <c r="B22" s="1081"/>
      <c r="C22" s="408">
        <v>3324</v>
      </c>
      <c r="D22" s="408">
        <v>2645</v>
      </c>
      <c r="E22" s="408">
        <v>2552</v>
      </c>
      <c r="F22" s="408">
        <v>2120</v>
      </c>
      <c r="G22" s="408">
        <v>2534</v>
      </c>
      <c r="H22" s="408">
        <v>1557</v>
      </c>
      <c r="I22" s="408">
        <v>2958</v>
      </c>
      <c r="J22" s="408">
        <v>1863</v>
      </c>
      <c r="K22" s="408">
        <v>6682</v>
      </c>
      <c r="L22" s="408">
        <v>4598</v>
      </c>
      <c r="M22" s="408">
        <v>2267</v>
      </c>
      <c r="N22" s="408">
        <v>1107</v>
      </c>
      <c r="O22" s="408">
        <f t="shared" si="0"/>
        <v>20317</v>
      </c>
      <c r="P22" s="408">
        <f t="shared" si="1"/>
        <v>13890</v>
      </c>
      <c r="Q22" s="408">
        <f t="shared" si="2"/>
        <v>34207</v>
      </c>
      <c r="R22" s="1056" t="s">
        <v>304</v>
      </c>
      <c r="S22" s="1056"/>
      <c r="T22" s="473"/>
    </row>
    <row r="23" spans="1:20" ht="19.5" customHeight="1">
      <c r="A23" s="1081" t="s">
        <v>68</v>
      </c>
      <c r="B23" s="1081"/>
      <c r="C23" s="408">
        <v>2884</v>
      </c>
      <c r="D23" s="408">
        <v>1922</v>
      </c>
      <c r="E23" s="408">
        <v>2413</v>
      </c>
      <c r="F23" s="408">
        <v>1523</v>
      </c>
      <c r="G23" s="408">
        <v>2455</v>
      </c>
      <c r="H23" s="408">
        <v>1098</v>
      </c>
      <c r="I23" s="408">
        <v>3054</v>
      </c>
      <c r="J23" s="408">
        <v>1248</v>
      </c>
      <c r="K23" s="408">
        <v>6142</v>
      </c>
      <c r="L23" s="408">
        <v>3169</v>
      </c>
      <c r="M23" s="408">
        <v>1337</v>
      </c>
      <c r="N23" s="408">
        <v>506</v>
      </c>
      <c r="O23" s="408">
        <f t="shared" si="0"/>
        <v>18285</v>
      </c>
      <c r="P23" s="408">
        <f t="shared" si="1"/>
        <v>9466</v>
      </c>
      <c r="Q23" s="408">
        <f t="shared" si="2"/>
        <v>27751</v>
      </c>
      <c r="R23" s="1056" t="s">
        <v>305</v>
      </c>
      <c r="S23" s="1056"/>
      <c r="T23" s="473"/>
    </row>
    <row r="24" spans="1:20" ht="19.5" customHeight="1">
      <c r="A24" s="1081" t="s">
        <v>69</v>
      </c>
      <c r="B24" s="1081"/>
      <c r="C24" s="408">
        <v>5023</v>
      </c>
      <c r="D24" s="408">
        <v>3848</v>
      </c>
      <c r="E24" s="408">
        <v>3421</v>
      </c>
      <c r="F24" s="408">
        <v>2107</v>
      </c>
      <c r="G24" s="408">
        <v>3076</v>
      </c>
      <c r="H24" s="408">
        <v>1589</v>
      </c>
      <c r="I24" s="408">
        <v>4040</v>
      </c>
      <c r="J24" s="408">
        <v>2125</v>
      </c>
      <c r="K24" s="408">
        <v>9406</v>
      </c>
      <c r="L24" s="408">
        <v>5045</v>
      </c>
      <c r="M24" s="408">
        <v>1677</v>
      </c>
      <c r="N24" s="408">
        <v>592</v>
      </c>
      <c r="O24" s="408">
        <f t="shared" si="0"/>
        <v>26643</v>
      </c>
      <c r="P24" s="408">
        <f t="shared" si="1"/>
        <v>15306</v>
      </c>
      <c r="Q24" s="408">
        <f t="shared" si="2"/>
        <v>41949</v>
      </c>
      <c r="R24" s="1056" t="s">
        <v>191</v>
      </c>
      <c r="S24" s="1056"/>
      <c r="T24" s="473"/>
    </row>
    <row r="25" spans="1:20" ht="19.5" customHeight="1">
      <c r="A25" s="1081" t="s">
        <v>70</v>
      </c>
      <c r="B25" s="1081"/>
      <c r="C25" s="408">
        <v>7090</v>
      </c>
      <c r="D25" s="408">
        <v>5492</v>
      </c>
      <c r="E25" s="408">
        <v>4994</v>
      </c>
      <c r="F25" s="408">
        <v>3191</v>
      </c>
      <c r="G25" s="408">
        <v>4777</v>
      </c>
      <c r="H25" s="408">
        <v>2289</v>
      </c>
      <c r="I25" s="408">
        <v>5825</v>
      </c>
      <c r="J25" s="408">
        <v>2986</v>
      </c>
      <c r="K25" s="408">
        <v>12720</v>
      </c>
      <c r="L25" s="408">
        <v>7005</v>
      </c>
      <c r="M25" s="408">
        <v>3605</v>
      </c>
      <c r="N25" s="408">
        <v>1269</v>
      </c>
      <c r="O25" s="408">
        <f t="shared" si="0"/>
        <v>39011</v>
      </c>
      <c r="P25" s="408">
        <f t="shared" si="1"/>
        <v>22232</v>
      </c>
      <c r="Q25" s="408">
        <f t="shared" si="2"/>
        <v>61243</v>
      </c>
      <c r="R25" s="1056" t="s">
        <v>192</v>
      </c>
      <c r="S25" s="1056"/>
      <c r="T25" s="473"/>
    </row>
    <row r="26" spans="1:20" ht="19.5" customHeight="1">
      <c r="A26" s="1081" t="s">
        <v>71</v>
      </c>
      <c r="B26" s="1081"/>
      <c r="C26" s="408">
        <v>2712</v>
      </c>
      <c r="D26" s="408">
        <v>2584</v>
      </c>
      <c r="E26" s="408">
        <v>2593</v>
      </c>
      <c r="F26" s="408">
        <v>2446</v>
      </c>
      <c r="G26" s="408">
        <v>2665</v>
      </c>
      <c r="H26" s="408">
        <v>1281</v>
      </c>
      <c r="I26" s="408">
        <v>3093</v>
      </c>
      <c r="J26" s="408">
        <v>2036</v>
      </c>
      <c r="K26" s="408">
        <v>4758</v>
      </c>
      <c r="L26" s="408">
        <v>4953</v>
      </c>
      <c r="M26" s="408">
        <v>864</v>
      </c>
      <c r="N26" s="408">
        <v>263</v>
      </c>
      <c r="O26" s="408">
        <f t="shared" si="0"/>
        <v>16685</v>
      </c>
      <c r="P26" s="408">
        <f t="shared" si="1"/>
        <v>13563</v>
      </c>
      <c r="Q26" s="408">
        <f t="shared" si="2"/>
        <v>30248</v>
      </c>
      <c r="R26" s="1056" t="s">
        <v>193</v>
      </c>
      <c r="S26" s="1056"/>
      <c r="T26" s="473"/>
    </row>
    <row r="27" spans="1:20" ht="19.5" customHeight="1" thickBot="1">
      <c r="A27" s="1083" t="s">
        <v>72</v>
      </c>
      <c r="B27" s="1083"/>
      <c r="C27" s="413">
        <v>6272</v>
      </c>
      <c r="D27" s="413">
        <v>5015</v>
      </c>
      <c r="E27" s="413">
        <v>5789</v>
      </c>
      <c r="F27" s="413">
        <v>4409</v>
      </c>
      <c r="G27" s="413">
        <v>5876</v>
      </c>
      <c r="H27" s="413">
        <v>3776</v>
      </c>
      <c r="I27" s="413">
        <v>7489</v>
      </c>
      <c r="J27" s="413">
        <v>4788</v>
      </c>
      <c r="K27" s="413">
        <v>15564</v>
      </c>
      <c r="L27" s="413">
        <v>10055</v>
      </c>
      <c r="M27" s="413">
        <v>4312</v>
      </c>
      <c r="N27" s="413">
        <v>1969</v>
      </c>
      <c r="O27" s="409">
        <f t="shared" si="0"/>
        <v>45302</v>
      </c>
      <c r="P27" s="409">
        <f t="shared" si="1"/>
        <v>30012</v>
      </c>
      <c r="Q27" s="409">
        <f t="shared" si="2"/>
        <v>75314</v>
      </c>
      <c r="R27" s="1062" t="s">
        <v>361</v>
      </c>
      <c r="S27" s="1062"/>
      <c r="T27" s="473"/>
    </row>
    <row r="28" spans="1:20" ht="19.5" customHeight="1" thickBot="1">
      <c r="A28" s="1076" t="s">
        <v>32</v>
      </c>
      <c r="B28" s="1076"/>
      <c r="C28" s="403">
        <f>SUM(C8:C27)</f>
        <v>88970</v>
      </c>
      <c r="D28" s="403">
        <f t="shared" ref="D28:Q28" si="3">SUM(D8:D27)</f>
        <v>71485</v>
      </c>
      <c r="E28" s="403">
        <f t="shared" si="3"/>
        <v>66098</v>
      </c>
      <c r="F28" s="403">
        <f t="shared" si="3"/>
        <v>48442</v>
      </c>
      <c r="G28" s="403">
        <f t="shared" si="3"/>
        <v>61674</v>
      </c>
      <c r="H28" s="403">
        <f t="shared" si="3"/>
        <v>39694</v>
      </c>
      <c r="I28" s="403">
        <f t="shared" si="3"/>
        <v>76673</v>
      </c>
      <c r="J28" s="403">
        <f t="shared" si="3"/>
        <v>46037</v>
      </c>
      <c r="K28" s="403">
        <f t="shared" si="3"/>
        <v>154936</v>
      </c>
      <c r="L28" s="403">
        <f t="shared" si="3"/>
        <v>100104</v>
      </c>
      <c r="M28" s="403">
        <f t="shared" si="3"/>
        <v>69332</v>
      </c>
      <c r="N28" s="403">
        <f t="shared" si="3"/>
        <v>36150</v>
      </c>
      <c r="O28" s="403">
        <f t="shared" si="3"/>
        <v>517683</v>
      </c>
      <c r="P28" s="403">
        <f t="shared" si="3"/>
        <v>341912</v>
      </c>
      <c r="Q28" s="403">
        <f t="shared" si="3"/>
        <v>859595</v>
      </c>
      <c r="R28" s="1104" t="s">
        <v>175</v>
      </c>
      <c r="S28" s="1104"/>
      <c r="T28" s="473"/>
    </row>
    <row r="29" spans="1:20" ht="13.5" thickTop="1"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473"/>
      <c r="S29" s="473"/>
      <c r="T29" s="473"/>
    </row>
    <row r="30" spans="1:20">
      <c r="R30" s="473"/>
      <c r="S30" s="473"/>
      <c r="T30" s="473"/>
    </row>
    <row r="31" spans="1:20">
      <c r="R31" s="473"/>
      <c r="S31" s="473"/>
      <c r="T31" s="473"/>
    </row>
    <row r="32" spans="1:20">
      <c r="R32" s="473"/>
      <c r="S32" s="473"/>
      <c r="T32" s="473"/>
    </row>
    <row r="33" spans="17:20">
      <c r="R33" s="473"/>
      <c r="S33" s="473"/>
      <c r="T33" s="473"/>
    </row>
    <row r="34" spans="17:20">
      <c r="Q34" s="203"/>
      <c r="R34" s="473"/>
      <c r="S34" s="473"/>
      <c r="T34" s="473"/>
    </row>
    <row r="35" spans="17:20">
      <c r="R35" s="473"/>
      <c r="S35" s="473"/>
      <c r="T35" s="473"/>
    </row>
    <row r="36" spans="17:20">
      <c r="R36" s="473"/>
      <c r="S36" s="473"/>
      <c r="T36" s="473"/>
    </row>
    <row r="37" spans="17:20">
      <c r="R37" s="473"/>
      <c r="S37" s="473"/>
      <c r="T37" s="473"/>
    </row>
    <row r="38" spans="17:20">
      <c r="R38" s="473"/>
      <c r="S38" s="473"/>
      <c r="T38" s="473"/>
    </row>
    <row r="39" spans="17:20">
      <c r="R39" s="473"/>
      <c r="S39" s="473"/>
      <c r="T39" s="473"/>
    </row>
    <row r="40" spans="17:20">
      <c r="R40" s="473"/>
      <c r="S40" s="473"/>
      <c r="T40" s="473"/>
    </row>
    <row r="41" spans="17:20">
      <c r="R41" s="473"/>
      <c r="S41" s="473"/>
      <c r="T41" s="473"/>
    </row>
    <row r="42" spans="17:20">
      <c r="R42" s="473"/>
      <c r="S42" s="473"/>
      <c r="T42" s="473"/>
    </row>
    <row r="43" spans="17:20">
      <c r="R43" s="473"/>
      <c r="S43" s="473"/>
      <c r="T43" s="473"/>
    </row>
    <row r="44" spans="17:20">
      <c r="R44" s="473"/>
      <c r="S44" s="473"/>
      <c r="T44" s="473"/>
    </row>
    <row r="45" spans="17:20">
      <c r="R45" s="473"/>
      <c r="S45" s="473"/>
      <c r="T45" s="473"/>
    </row>
    <row r="46" spans="17:20">
      <c r="R46" s="473"/>
      <c r="S46" s="473"/>
      <c r="T46" s="473"/>
    </row>
    <row r="47" spans="17:20">
      <c r="R47" s="473"/>
      <c r="S47" s="473"/>
      <c r="T47" s="473"/>
    </row>
    <row r="48" spans="17:20">
      <c r="R48" s="473"/>
      <c r="S48" s="473"/>
      <c r="T48" s="473"/>
    </row>
    <row r="49" spans="18:20">
      <c r="R49" s="473"/>
      <c r="S49" s="473"/>
      <c r="T49" s="473"/>
    </row>
    <row r="50" spans="18:20">
      <c r="R50" s="473"/>
      <c r="S50" s="473"/>
      <c r="T50" s="473"/>
    </row>
    <row r="51" spans="18:20">
      <c r="R51" s="473"/>
      <c r="S51" s="473"/>
      <c r="T51" s="473"/>
    </row>
    <row r="52" spans="18:20">
      <c r="R52" s="473"/>
      <c r="S52" s="473"/>
      <c r="T52" s="473"/>
    </row>
    <row r="53" spans="18:20">
      <c r="R53" s="473"/>
      <c r="S53" s="473"/>
      <c r="T53" s="473"/>
    </row>
    <row r="54" spans="18:20">
      <c r="R54" s="473"/>
      <c r="S54" s="473"/>
      <c r="T54" s="473"/>
    </row>
    <row r="55" spans="18:20">
      <c r="R55" s="473"/>
      <c r="S55" s="473"/>
      <c r="T55" s="473"/>
    </row>
    <row r="56" spans="18:20">
      <c r="R56" s="473"/>
      <c r="S56" s="473"/>
      <c r="T56" s="473"/>
    </row>
    <row r="57" spans="18:20">
      <c r="R57" s="473"/>
      <c r="S57" s="473"/>
      <c r="T57" s="473"/>
    </row>
    <row r="58" spans="18:20">
      <c r="R58" s="473"/>
      <c r="S58" s="473"/>
      <c r="T58" s="473"/>
    </row>
    <row r="59" spans="18:20">
      <c r="R59" s="473"/>
      <c r="S59" s="473"/>
      <c r="T59" s="473"/>
    </row>
    <row r="60" spans="18:20">
      <c r="R60" s="473"/>
      <c r="S60" s="473"/>
      <c r="T60" s="473"/>
    </row>
    <row r="61" spans="18:20">
      <c r="R61" s="473"/>
      <c r="S61" s="473"/>
      <c r="T61" s="473"/>
    </row>
    <row r="62" spans="18:20">
      <c r="R62" s="473"/>
      <c r="S62" s="473"/>
      <c r="T62" s="473"/>
    </row>
    <row r="63" spans="18:20">
      <c r="R63" s="473"/>
      <c r="S63" s="473"/>
      <c r="T63" s="473"/>
    </row>
    <row r="64" spans="18:20">
      <c r="R64" s="473"/>
      <c r="S64" s="473"/>
      <c r="T64" s="473"/>
    </row>
    <row r="116" spans="3:15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</row>
    <row r="117" spans="3:15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</row>
    <row r="118" spans="3:15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</row>
    <row r="119" spans="3:15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</row>
  </sheetData>
  <protectedRanges>
    <protectedRange sqref="F18:N18" name="نطاق1"/>
  </protectedRanges>
  <mergeCells count="52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2:A17"/>
    <mergeCell ref="S12:S17"/>
    <mergeCell ref="A18:B18"/>
    <mergeCell ref="R18:S18"/>
    <mergeCell ref="A19:B19"/>
    <mergeCell ref="R19:S19"/>
    <mergeCell ref="O5:Q5"/>
    <mergeCell ref="A9:B9"/>
    <mergeCell ref="R9:S9"/>
    <mergeCell ref="A10:B10"/>
    <mergeCell ref="R10:S10"/>
    <mergeCell ref="R8:S8"/>
    <mergeCell ref="A8:B8"/>
    <mergeCell ref="A11:B11"/>
    <mergeCell ref="R11:S11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M5:N5"/>
    <mergeCell ref="A4:B7"/>
    <mergeCell ref="C4:D4"/>
    <mergeCell ref="E4:F4"/>
    <mergeCell ref="G4:H4"/>
    <mergeCell ref="I4:J4"/>
    <mergeCell ref="A3:B3"/>
    <mergeCell ref="R3:S3"/>
    <mergeCell ref="A1:S1"/>
    <mergeCell ref="A2:S2"/>
  </mergeCells>
  <printOptions horizontalCentered="1"/>
  <pageMargins left="1" right="1" top="1" bottom="1" header="1" footer="1"/>
  <pageSetup paperSize="9" scale="80" firstPageNumber="47" orientation="landscape" useFirstPageNumber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FFFF00"/>
  </sheetPr>
  <dimension ref="A1:S119"/>
  <sheetViews>
    <sheetView rightToLeft="1" view="pageBreakPreview" zoomScale="90" zoomScaleSheetLayoutView="90" workbookViewId="0">
      <selection activeCell="K11" sqref="K11"/>
    </sheetView>
  </sheetViews>
  <sheetFormatPr defaultRowHeight="12.75"/>
  <cols>
    <col min="1" max="1" width="4.42578125" style="98" customWidth="1"/>
    <col min="2" max="2" width="10.5703125" style="98" customWidth="1"/>
    <col min="3" max="10" width="7.28515625" style="98" customWidth="1"/>
    <col min="11" max="11" width="8.7109375" style="98" customWidth="1"/>
    <col min="12" max="14" width="7.28515625" style="98" customWidth="1"/>
    <col min="15" max="17" width="9.140625" style="98" customWidth="1"/>
    <col min="18" max="18" width="14" style="98" customWidth="1"/>
    <col min="19" max="19" width="4.42578125" style="98" customWidth="1"/>
    <col min="20" max="16384" width="9.140625" style="98"/>
  </cols>
  <sheetData>
    <row r="1" spans="1:19" ht="24" customHeight="1">
      <c r="A1" s="1138" t="s">
        <v>808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4" customHeight="1">
      <c r="A2" s="1139" t="s">
        <v>809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75" customFormat="1" ht="21" customHeight="1" thickBot="1">
      <c r="A3" s="1148" t="s">
        <v>1133</v>
      </c>
      <c r="B3" s="1148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R3" s="1116" t="s">
        <v>982</v>
      </c>
      <c r="S3" s="1116"/>
    </row>
    <row r="4" spans="1:19" s="97" customFormat="1" ht="19.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s="97" customFormat="1" ht="19.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4" t="s">
        <v>175</v>
      </c>
      <c r="P5" s="1094"/>
      <c r="Q5" s="1094"/>
      <c r="R5" s="1096"/>
      <c r="S5" s="1096"/>
    </row>
    <row r="6" spans="1:19" s="97" customFormat="1" ht="19.5" customHeight="1">
      <c r="A6" s="1092"/>
      <c r="B6" s="1092"/>
      <c r="C6" s="55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s="97" customFormat="1" ht="19.5" customHeight="1" thickBot="1">
      <c r="A7" s="1073"/>
      <c r="B7" s="1073"/>
      <c r="C7" s="532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19" s="97" customFormat="1" ht="19.5" customHeight="1">
      <c r="A8" s="227" t="s">
        <v>52</v>
      </c>
      <c r="B8" s="227"/>
      <c r="C8" s="558">
        <v>6167</v>
      </c>
      <c r="D8" s="558">
        <v>5116</v>
      </c>
      <c r="E8" s="558">
        <v>5917</v>
      </c>
      <c r="F8" s="558">
        <v>4561</v>
      </c>
      <c r="G8" s="558">
        <v>5334</v>
      </c>
      <c r="H8" s="558">
        <v>3983</v>
      </c>
      <c r="I8" s="558">
        <v>6389</v>
      </c>
      <c r="J8" s="558">
        <v>4688</v>
      </c>
      <c r="K8" s="558">
        <v>13547</v>
      </c>
      <c r="L8" s="558">
        <v>8807</v>
      </c>
      <c r="M8" s="558">
        <v>17438</v>
      </c>
      <c r="N8" s="558">
        <v>7697</v>
      </c>
      <c r="O8" s="558">
        <f>SUM(C8,E8,G8,I8,K8,M8)</f>
        <v>54792</v>
      </c>
      <c r="P8" s="558">
        <f>SUM(D8,F8,H8,J8,L8,N8)</f>
        <v>34852</v>
      </c>
      <c r="Q8" s="558">
        <f>SUM(O8:P8)</f>
        <v>89644</v>
      </c>
      <c r="R8" s="552"/>
      <c r="S8" s="560" t="s">
        <v>671</v>
      </c>
    </row>
    <row r="9" spans="1:19" ht="19.5" customHeight="1">
      <c r="A9" s="1081" t="s">
        <v>53</v>
      </c>
      <c r="B9" s="1081"/>
      <c r="C9" s="554">
        <v>3154</v>
      </c>
      <c r="D9" s="554">
        <v>2670</v>
      </c>
      <c r="E9" s="554">
        <v>1978</v>
      </c>
      <c r="F9" s="554">
        <v>1409</v>
      </c>
      <c r="G9" s="554">
        <v>1456</v>
      </c>
      <c r="H9" s="554">
        <v>915</v>
      </c>
      <c r="I9" s="554">
        <v>1697</v>
      </c>
      <c r="J9" s="554">
        <v>881</v>
      </c>
      <c r="K9" s="554">
        <v>2817</v>
      </c>
      <c r="L9" s="554">
        <v>1738</v>
      </c>
      <c r="M9" s="554">
        <v>1114</v>
      </c>
      <c r="N9" s="554">
        <v>399</v>
      </c>
      <c r="O9" s="554">
        <f t="shared" ref="O9:O27" si="0">SUM(C9,E9,G9,I9,K9,M9)</f>
        <v>12216</v>
      </c>
      <c r="P9" s="554">
        <f t="shared" ref="P9:P27" si="1">SUM(D9,F9,H9,J9,L9,N9)</f>
        <v>8012</v>
      </c>
      <c r="Q9" s="554">
        <f t="shared" ref="Q9:Q27" si="2">SUM(O9:P9)</f>
        <v>20228</v>
      </c>
      <c r="R9" s="1059" t="s">
        <v>302</v>
      </c>
      <c r="S9" s="1059"/>
    </row>
    <row r="10" spans="1:19" ht="19.5" customHeight="1">
      <c r="A10" s="1081" t="s">
        <v>54</v>
      </c>
      <c r="B10" s="1081"/>
      <c r="C10" s="554">
        <v>1328</v>
      </c>
      <c r="D10" s="554">
        <v>496</v>
      </c>
      <c r="E10" s="554">
        <v>1031</v>
      </c>
      <c r="F10" s="554">
        <v>323</v>
      </c>
      <c r="G10" s="554">
        <v>1171</v>
      </c>
      <c r="H10" s="554">
        <v>830</v>
      </c>
      <c r="I10" s="554">
        <v>1849</v>
      </c>
      <c r="J10" s="554">
        <v>708</v>
      </c>
      <c r="K10" s="554">
        <v>3579</v>
      </c>
      <c r="L10" s="554">
        <v>2014</v>
      </c>
      <c r="M10" s="554">
        <v>1651</v>
      </c>
      <c r="N10" s="554">
        <v>587</v>
      </c>
      <c r="O10" s="554">
        <f t="shared" si="0"/>
        <v>10609</v>
      </c>
      <c r="P10" s="554">
        <f t="shared" si="1"/>
        <v>4958</v>
      </c>
      <c r="Q10" s="554">
        <f t="shared" si="2"/>
        <v>15567</v>
      </c>
      <c r="R10" s="1056" t="s">
        <v>184</v>
      </c>
      <c r="S10" s="1056"/>
    </row>
    <row r="11" spans="1:19" ht="19.5" customHeight="1">
      <c r="A11" s="1081" t="s">
        <v>55</v>
      </c>
      <c r="B11" s="1081"/>
      <c r="C11" s="554">
        <v>3449</v>
      </c>
      <c r="D11" s="554">
        <v>2706</v>
      </c>
      <c r="E11" s="554">
        <v>2518</v>
      </c>
      <c r="F11" s="554">
        <v>1736</v>
      </c>
      <c r="G11" s="554">
        <v>2096</v>
      </c>
      <c r="H11" s="554">
        <v>1289</v>
      </c>
      <c r="I11" s="554">
        <v>2655</v>
      </c>
      <c r="J11" s="554">
        <v>1297</v>
      </c>
      <c r="K11" s="554">
        <v>6412</v>
      </c>
      <c r="L11" s="554">
        <v>3373</v>
      </c>
      <c r="M11" s="554">
        <v>2237</v>
      </c>
      <c r="N11" s="554">
        <v>814</v>
      </c>
      <c r="O11" s="554">
        <f t="shared" si="0"/>
        <v>19367</v>
      </c>
      <c r="P11" s="554">
        <f t="shared" si="1"/>
        <v>11215</v>
      </c>
      <c r="Q11" s="554">
        <f t="shared" si="2"/>
        <v>30582</v>
      </c>
      <c r="R11" s="1056" t="s">
        <v>185</v>
      </c>
      <c r="S11" s="1056"/>
    </row>
    <row r="12" spans="1:19" ht="19.5" customHeight="1">
      <c r="A12" s="1086" t="s">
        <v>295</v>
      </c>
      <c r="B12" s="229" t="s">
        <v>262</v>
      </c>
      <c r="C12" s="554">
        <v>1708</v>
      </c>
      <c r="D12" s="554">
        <v>1210</v>
      </c>
      <c r="E12" s="554">
        <v>1331</v>
      </c>
      <c r="F12" s="554">
        <v>818</v>
      </c>
      <c r="G12" s="554">
        <v>1123</v>
      </c>
      <c r="H12" s="554">
        <v>647</v>
      </c>
      <c r="I12" s="554">
        <v>1624</v>
      </c>
      <c r="J12" s="554">
        <v>760</v>
      </c>
      <c r="K12" s="554">
        <v>4022</v>
      </c>
      <c r="L12" s="554">
        <v>2324</v>
      </c>
      <c r="M12" s="554">
        <v>960</v>
      </c>
      <c r="N12" s="554">
        <v>376</v>
      </c>
      <c r="O12" s="554">
        <f t="shared" si="0"/>
        <v>10768</v>
      </c>
      <c r="P12" s="554">
        <f t="shared" si="1"/>
        <v>6135</v>
      </c>
      <c r="Q12" s="554">
        <f t="shared" si="2"/>
        <v>16903</v>
      </c>
      <c r="R12" s="586" t="s">
        <v>306</v>
      </c>
      <c r="S12" s="1061" t="s">
        <v>173</v>
      </c>
    </row>
    <row r="13" spans="1:19" ht="19.5" customHeight="1">
      <c r="A13" s="1086"/>
      <c r="B13" s="229" t="s">
        <v>263</v>
      </c>
      <c r="C13" s="554">
        <v>3857</v>
      </c>
      <c r="D13" s="554">
        <v>2816</v>
      </c>
      <c r="E13" s="554">
        <v>3501</v>
      </c>
      <c r="F13" s="554">
        <v>2138</v>
      </c>
      <c r="G13" s="554">
        <v>3397</v>
      </c>
      <c r="H13" s="554">
        <v>1762</v>
      </c>
      <c r="I13" s="554">
        <v>4152</v>
      </c>
      <c r="J13" s="554">
        <v>1827</v>
      </c>
      <c r="K13" s="554">
        <v>8965</v>
      </c>
      <c r="L13" s="554">
        <v>5412</v>
      </c>
      <c r="M13" s="554">
        <v>3598</v>
      </c>
      <c r="N13" s="554">
        <v>1653</v>
      </c>
      <c r="O13" s="554">
        <f t="shared" si="0"/>
        <v>27470</v>
      </c>
      <c r="P13" s="554">
        <f t="shared" si="1"/>
        <v>15608</v>
      </c>
      <c r="Q13" s="554">
        <f t="shared" si="2"/>
        <v>43078</v>
      </c>
      <c r="R13" s="586" t="s">
        <v>307</v>
      </c>
      <c r="S13" s="1061"/>
    </row>
    <row r="14" spans="1:19" ht="19.5" customHeight="1">
      <c r="A14" s="1086"/>
      <c r="B14" s="229" t="s">
        <v>264</v>
      </c>
      <c r="C14" s="554">
        <v>1794</v>
      </c>
      <c r="D14" s="554">
        <v>1403</v>
      </c>
      <c r="E14" s="554">
        <v>1475</v>
      </c>
      <c r="F14" s="554">
        <v>1251</v>
      </c>
      <c r="G14" s="554">
        <v>1598</v>
      </c>
      <c r="H14" s="554">
        <v>910</v>
      </c>
      <c r="I14" s="554">
        <v>2106</v>
      </c>
      <c r="J14" s="554">
        <v>1091</v>
      </c>
      <c r="K14" s="554">
        <v>5300</v>
      </c>
      <c r="L14" s="554">
        <v>3031</v>
      </c>
      <c r="M14" s="554">
        <v>2265</v>
      </c>
      <c r="N14" s="554">
        <v>1188</v>
      </c>
      <c r="O14" s="554">
        <f t="shared" si="0"/>
        <v>14538</v>
      </c>
      <c r="P14" s="554">
        <f t="shared" si="1"/>
        <v>8874</v>
      </c>
      <c r="Q14" s="554">
        <f t="shared" si="2"/>
        <v>23412</v>
      </c>
      <c r="R14" s="586" t="s">
        <v>308</v>
      </c>
      <c r="S14" s="1061"/>
    </row>
    <row r="15" spans="1:19" ht="19.5" customHeight="1">
      <c r="A15" s="1086"/>
      <c r="B15" s="229" t="s">
        <v>752</v>
      </c>
      <c r="C15" s="554">
        <v>1450</v>
      </c>
      <c r="D15" s="554">
        <v>885</v>
      </c>
      <c r="E15" s="554">
        <v>957</v>
      </c>
      <c r="F15" s="554">
        <v>526</v>
      </c>
      <c r="G15" s="554">
        <v>802</v>
      </c>
      <c r="H15" s="554">
        <v>436</v>
      </c>
      <c r="I15" s="554">
        <v>994</v>
      </c>
      <c r="J15" s="554">
        <v>533</v>
      </c>
      <c r="K15" s="554">
        <v>2457</v>
      </c>
      <c r="L15" s="554">
        <v>1156</v>
      </c>
      <c r="M15" s="554">
        <v>811</v>
      </c>
      <c r="N15" s="554">
        <v>326</v>
      </c>
      <c r="O15" s="554">
        <f t="shared" si="0"/>
        <v>7471</v>
      </c>
      <c r="P15" s="554">
        <f t="shared" si="1"/>
        <v>3862</v>
      </c>
      <c r="Q15" s="554">
        <f t="shared" si="2"/>
        <v>11333</v>
      </c>
      <c r="R15" s="586" t="s">
        <v>309</v>
      </c>
      <c r="S15" s="1061"/>
    </row>
    <row r="16" spans="1:19" ht="19.5" customHeight="1">
      <c r="A16" s="1086"/>
      <c r="B16" s="229" t="s">
        <v>753</v>
      </c>
      <c r="C16" s="554">
        <v>2162</v>
      </c>
      <c r="D16" s="554">
        <v>1572</v>
      </c>
      <c r="E16" s="554">
        <v>1866</v>
      </c>
      <c r="F16" s="554">
        <v>1212</v>
      </c>
      <c r="G16" s="554">
        <v>1771</v>
      </c>
      <c r="H16" s="554">
        <v>995</v>
      </c>
      <c r="I16" s="554">
        <v>2115</v>
      </c>
      <c r="J16" s="554">
        <v>1137</v>
      </c>
      <c r="K16" s="554">
        <v>6027</v>
      </c>
      <c r="L16" s="554">
        <v>3241</v>
      </c>
      <c r="M16" s="554">
        <v>3856</v>
      </c>
      <c r="N16" s="554">
        <v>1693</v>
      </c>
      <c r="O16" s="554">
        <f t="shared" si="0"/>
        <v>17797</v>
      </c>
      <c r="P16" s="554">
        <f t="shared" si="1"/>
        <v>9850</v>
      </c>
      <c r="Q16" s="554">
        <f t="shared" si="2"/>
        <v>27647</v>
      </c>
      <c r="R16" s="586" t="s">
        <v>310</v>
      </c>
      <c r="S16" s="1061"/>
    </row>
    <row r="17" spans="1:19" ht="19.5" customHeight="1">
      <c r="A17" s="1086"/>
      <c r="B17" s="229" t="s">
        <v>754</v>
      </c>
      <c r="C17" s="554">
        <v>1838</v>
      </c>
      <c r="D17" s="554">
        <v>1284</v>
      </c>
      <c r="E17" s="554">
        <v>1430</v>
      </c>
      <c r="F17" s="554">
        <v>915</v>
      </c>
      <c r="G17" s="554">
        <v>1513</v>
      </c>
      <c r="H17" s="554">
        <v>893</v>
      </c>
      <c r="I17" s="554">
        <v>2435</v>
      </c>
      <c r="J17" s="554">
        <v>1101</v>
      </c>
      <c r="K17" s="554">
        <v>4514</v>
      </c>
      <c r="L17" s="554">
        <v>2665</v>
      </c>
      <c r="M17" s="554">
        <v>1134</v>
      </c>
      <c r="N17" s="554">
        <v>1240</v>
      </c>
      <c r="O17" s="554">
        <f t="shared" si="0"/>
        <v>12864</v>
      </c>
      <c r="P17" s="554">
        <f t="shared" si="1"/>
        <v>8098</v>
      </c>
      <c r="Q17" s="554">
        <f t="shared" si="2"/>
        <v>20962</v>
      </c>
      <c r="R17" s="586" t="s">
        <v>311</v>
      </c>
      <c r="S17" s="1061"/>
    </row>
    <row r="18" spans="1:19" ht="19.5" customHeight="1">
      <c r="A18" s="1081" t="s">
        <v>63</v>
      </c>
      <c r="B18" s="1081"/>
      <c r="C18" s="554">
        <v>5156</v>
      </c>
      <c r="D18" s="554">
        <v>4583</v>
      </c>
      <c r="E18" s="554">
        <v>2951</v>
      </c>
      <c r="F18" s="554">
        <v>2174</v>
      </c>
      <c r="G18" s="554">
        <v>2108</v>
      </c>
      <c r="H18" s="554">
        <v>1414</v>
      </c>
      <c r="I18" s="78">
        <v>1980</v>
      </c>
      <c r="J18" s="554">
        <v>1193</v>
      </c>
      <c r="K18" s="554">
        <v>3570</v>
      </c>
      <c r="L18" s="78">
        <v>2327</v>
      </c>
      <c r="M18" s="554">
        <v>2942</v>
      </c>
      <c r="N18" s="554">
        <v>1192</v>
      </c>
      <c r="O18" s="554">
        <f t="shared" si="0"/>
        <v>18707</v>
      </c>
      <c r="P18" s="554">
        <f t="shared" si="1"/>
        <v>12883</v>
      </c>
      <c r="Q18" s="554">
        <f t="shared" si="2"/>
        <v>31590</v>
      </c>
      <c r="R18" s="1056" t="s">
        <v>322</v>
      </c>
      <c r="S18" s="1056"/>
    </row>
    <row r="19" spans="1:19" ht="19.5" customHeight="1">
      <c r="A19" s="1081" t="s">
        <v>64</v>
      </c>
      <c r="B19" s="1081"/>
      <c r="C19" s="554">
        <v>4630</v>
      </c>
      <c r="D19" s="554">
        <v>4044</v>
      </c>
      <c r="E19" s="554">
        <v>3154</v>
      </c>
      <c r="F19" s="554">
        <v>2001</v>
      </c>
      <c r="G19" s="554">
        <v>3032</v>
      </c>
      <c r="H19" s="554">
        <v>2064</v>
      </c>
      <c r="I19" s="554">
        <v>3332</v>
      </c>
      <c r="J19" s="554">
        <v>1483</v>
      </c>
      <c r="K19" s="554">
        <v>5980</v>
      </c>
      <c r="L19" s="554">
        <v>3092</v>
      </c>
      <c r="M19" s="554">
        <v>1741</v>
      </c>
      <c r="N19" s="554">
        <v>963</v>
      </c>
      <c r="O19" s="554">
        <f t="shared" si="0"/>
        <v>21869</v>
      </c>
      <c r="P19" s="554">
        <f t="shared" si="1"/>
        <v>13647</v>
      </c>
      <c r="Q19" s="554">
        <f t="shared" si="2"/>
        <v>35516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554">
        <v>3456</v>
      </c>
      <c r="D20" s="554">
        <v>3257</v>
      </c>
      <c r="E20" s="554">
        <v>2699</v>
      </c>
      <c r="F20" s="554">
        <v>2259</v>
      </c>
      <c r="G20" s="554">
        <v>2583</v>
      </c>
      <c r="H20" s="554">
        <v>1749</v>
      </c>
      <c r="I20" s="554">
        <v>4130</v>
      </c>
      <c r="J20" s="554">
        <v>2501</v>
      </c>
      <c r="K20" s="554">
        <v>8764</v>
      </c>
      <c r="L20" s="554">
        <v>6035</v>
      </c>
      <c r="M20" s="554">
        <v>3681</v>
      </c>
      <c r="N20" s="554">
        <v>1628</v>
      </c>
      <c r="O20" s="554">
        <f t="shared" si="0"/>
        <v>25313</v>
      </c>
      <c r="P20" s="554">
        <f t="shared" si="1"/>
        <v>17429</v>
      </c>
      <c r="Q20" s="554">
        <f t="shared" si="2"/>
        <v>42742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554">
        <v>3850</v>
      </c>
      <c r="D21" s="554">
        <v>3483</v>
      </c>
      <c r="E21" s="554">
        <v>3265</v>
      </c>
      <c r="F21" s="554">
        <v>2361</v>
      </c>
      <c r="G21" s="554">
        <v>3008</v>
      </c>
      <c r="H21" s="554">
        <v>2078</v>
      </c>
      <c r="I21" s="554">
        <v>3953</v>
      </c>
      <c r="J21" s="554">
        <v>2316</v>
      </c>
      <c r="K21" s="554">
        <v>6929</v>
      </c>
      <c r="L21" s="554">
        <v>4653</v>
      </c>
      <c r="M21" s="554">
        <v>3482</v>
      </c>
      <c r="N21" s="554">
        <v>1620</v>
      </c>
      <c r="O21" s="554">
        <f t="shared" si="0"/>
        <v>24487</v>
      </c>
      <c r="P21" s="554">
        <f t="shared" si="1"/>
        <v>16511</v>
      </c>
      <c r="Q21" s="554">
        <f t="shared" si="2"/>
        <v>40998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554">
        <v>2613</v>
      </c>
      <c r="D22" s="554">
        <v>2164</v>
      </c>
      <c r="E22" s="554">
        <v>2009</v>
      </c>
      <c r="F22" s="554">
        <v>1489</v>
      </c>
      <c r="G22" s="554">
        <v>2176</v>
      </c>
      <c r="H22" s="554">
        <v>1134</v>
      </c>
      <c r="I22" s="554">
        <v>2596</v>
      </c>
      <c r="J22" s="554">
        <v>1469</v>
      </c>
      <c r="K22" s="554">
        <v>5786</v>
      </c>
      <c r="L22" s="554">
        <v>3767</v>
      </c>
      <c r="M22" s="554">
        <v>1729</v>
      </c>
      <c r="N22" s="554">
        <v>496</v>
      </c>
      <c r="O22" s="554">
        <f t="shared" si="0"/>
        <v>16909</v>
      </c>
      <c r="P22" s="554">
        <f t="shared" si="1"/>
        <v>10519</v>
      </c>
      <c r="Q22" s="554">
        <f t="shared" si="2"/>
        <v>27428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554">
        <v>2175</v>
      </c>
      <c r="D23" s="554">
        <v>1545</v>
      </c>
      <c r="E23" s="554">
        <v>2000</v>
      </c>
      <c r="F23" s="554">
        <v>1092</v>
      </c>
      <c r="G23" s="554">
        <v>1879</v>
      </c>
      <c r="H23" s="554">
        <v>905</v>
      </c>
      <c r="I23" s="554">
        <v>2558</v>
      </c>
      <c r="J23" s="554">
        <v>1156</v>
      </c>
      <c r="K23" s="554">
        <v>5076</v>
      </c>
      <c r="L23" s="554">
        <v>2771</v>
      </c>
      <c r="M23" s="554">
        <v>1134</v>
      </c>
      <c r="N23" s="554">
        <v>378</v>
      </c>
      <c r="O23" s="554">
        <f t="shared" si="0"/>
        <v>14822</v>
      </c>
      <c r="P23" s="554">
        <f t="shared" si="1"/>
        <v>7847</v>
      </c>
      <c r="Q23" s="554">
        <f t="shared" si="2"/>
        <v>22669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554">
        <v>4488</v>
      </c>
      <c r="D24" s="554">
        <v>3514</v>
      </c>
      <c r="E24" s="554">
        <v>3230</v>
      </c>
      <c r="F24" s="554">
        <v>1958</v>
      </c>
      <c r="G24" s="554">
        <v>2895</v>
      </c>
      <c r="H24" s="554">
        <v>1459</v>
      </c>
      <c r="I24" s="554">
        <v>3851</v>
      </c>
      <c r="J24" s="554">
        <v>1947</v>
      </c>
      <c r="K24" s="554">
        <v>9060</v>
      </c>
      <c r="L24" s="554">
        <v>4707</v>
      </c>
      <c r="M24" s="554">
        <v>1593</v>
      </c>
      <c r="N24" s="554">
        <v>535</v>
      </c>
      <c r="O24" s="554">
        <f t="shared" si="0"/>
        <v>25117</v>
      </c>
      <c r="P24" s="554">
        <f t="shared" si="1"/>
        <v>14120</v>
      </c>
      <c r="Q24" s="554">
        <f t="shared" si="2"/>
        <v>39237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554">
        <v>6235</v>
      </c>
      <c r="D25" s="554">
        <v>4922</v>
      </c>
      <c r="E25" s="554">
        <v>4933</v>
      </c>
      <c r="F25" s="554">
        <v>3140</v>
      </c>
      <c r="G25" s="554">
        <v>4382</v>
      </c>
      <c r="H25" s="554">
        <v>2046</v>
      </c>
      <c r="I25" s="554">
        <v>5379</v>
      </c>
      <c r="J25" s="554">
        <v>2645</v>
      </c>
      <c r="K25" s="554">
        <v>11955</v>
      </c>
      <c r="L25" s="554">
        <v>6524</v>
      </c>
      <c r="M25" s="554">
        <v>3364</v>
      </c>
      <c r="N25" s="554">
        <v>1136</v>
      </c>
      <c r="O25" s="554">
        <f t="shared" si="0"/>
        <v>36248</v>
      </c>
      <c r="P25" s="554">
        <f t="shared" si="1"/>
        <v>20413</v>
      </c>
      <c r="Q25" s="554">
        <f t="shared" si="2"/>
        <v>56661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554">
        <v>1914</v>
      </c>
      <c r="D26" s="554">
        <v>2144</v>
      </c>
      <c r="E26" s="554">
        <v>2410</v>
      </c>
      <c r="F26" s="554">
        <v>2316</v>
      </c>
      <c r="G26" s="554">
        <v>2544</v>
      </c>
      <c r="H26" s="554">
        <v>1188</v>
      </c>
      <c r="I26" s="554">
        <v>2911</v>
      </c>
      <c r="J26" s="554">
        <v>1949</v>
      </c>
      <c r="K26" s="554">
        <v>4573</v>
      </c>
      <c r="L26" s="554">
        <v>4763</v>
      </c>
      <c r="M26" s="554">
        <v>828</v>
      </c>
      <c r="N26" s="554">
        <v>214</v>
      </c>
      <c r="O26" s="554">
        <f t="shared" si="0"/>
        <v>15180</v>
      </c>
      <c r="P26" s="554">
        <f t="shared" si="1"/>
        <v>12574</v>
      </c>
      <c r="Q26" s="554">
        <f t="shared" si="2"/>
        <v>27754</v>
      </c>
      <c r="R26" s="1056" t="s">
        <v>193</v>
      </c>
      <c r="S26" s="1056"/>
    </row>
    <row r="27" spans="1:19" ht="19.5" customHeight="1" thickBot="1">
      <c r="A27" s="1083" t="s">
        <v>72</v>
      </c>
      <c r="B27" s="1083"/>
      <c r="C27" s="558">
        <v>4731</v>
      </c>
      <c r="D27" s="558">
        <v>3912</v>
      </c>
      <c r="E27" s="558">
        <v>4855</v>
      </c>
      <c r="F27" s="558">
        <v>3654</v>
      </c>
      <c r="G27" s="558">
        <v>5017</v>
      </c>
      <c r="H27" s="558">
        <v>3099</v>
      </c>
      <c r="I27" s="558">
        <v>6337</v>
      </c>
      <c r="J27" s="558">
        <v>3994</v>
      </c>
      <c r="K27" s="558">
        <v>13579</v>
      </c>
      <c r="L27" s="558">
        <v>8660</v>
      </c>
      <c r="M27" s="558">
        <v>3721</v>
      </c>
      <c r="N27" s="558">
        <v>1459</v>
      </c>
      <c r="O27" s="558">
        <f t="shared" si="0"/>
        <v>38240</v>
      </c>
      <c r="P27" s="558">
        <f t="shared" si="1"/>
        <v>24778</v>
      </c>
      <c r="Q27" s="558">
        <f t="shared" si="2"/>
        <v>63018</v>
      </c>
      <c r="R27" s="1062" t="s">
        <v>361</v>
      </c>
      <c r="S27" s="1062"/>
    </row>
    <row r="28" spans="1:19" ht="19.5" customHeight="1" thickBot="1">
      <c r="A28" s="1076" t="s">
        <v>32</v>
      </c>
      <c r="B28" s="1076"/>
      <c r="C28" s="403">
        <f>SUM(C8:C27)</f>
        <v>66155</v>
      </c>
      <c r="D28" s="403">
        <f t="shared" ref="D28:Q28" si="3">SUM(D8:D27)</f>
        <v>53726</v>
      </c>
      <c r="E28" s="403">
        <f t="shared" si="3"/>
        <v>53510</v>
      </c>
      <c r="F28" s="403">
        <f t="shared" si="3"/>
        <v>37333</v>
      </c>
      <c r="G28" s="403">
        <f t="shared" si="3"/>
        <v>49885</v>
      </c>
      <c r="H28" s="403">
        <f t="shared" si="3"/>
        <v>29796</v>
      </c>
      <c r="I28" s="403">
        <f t="shared" si="3"/>
        <v>63043</v>
      </c>
      <c r="J28" s="403">
        <f t="shared" si="3"/>
        <v>34676</v>
      </c>
      <c r="K28" s="403">
        <f t="shared" si="3"/>
        <v>132912</v>
      </c>
      <c r="L28" s="403">
        <f t="shared" si="3"/>
        <v>81060</v>
      </c>
      <c r="M28" s="403">
        <f t="shared" si="3"/>
        <v>59279</v>
      </c>
      <c r="N28" s="403">
        <f t="shared" si="3"/>
        <v>25594</v>
      </c>
      <c r="O28" s="403">
        <f t="shared" si="3"/>
        <v>424784</v>
      </c>
      <c r="P28" s="403">
        <f t="shared" si="3"/>
        <v>262185</v>
      </c>
      <c r="Q28" s="403">
        <f t="shared" si="3"/>
        <v>686969</v>
      </c>
      <c r="R28" s="1104" t="s">
        <v>175</v>
      </c>
      <c r="S28" s="1104"/>
    </row>
    <row r="29" spans="1:19" ht="13.5" thickTop="1">
      <c r="R29" s="473"/>
      <c r="S29" s="473"/>
    </row>
    <row r="30" spans="1:19">
      <c r="R30" s="473"/>
      <c r="S30" s="473"/>
    </row>
    <row r="31" spans="1:19">
      <c r="R31" s="473"/>
      <c r="S31" s="473"/>
    </row>
    <row r="32" spans="1:19">
      <c r="R32" s="473"/>
      <c r="S32" s="473"/>
    </row>
    <row r="33" spans="18:19">
      <c r="R33" s="473"/>
      <c r="S33" s="473"/>
    </row>
    <row r="34" spans="18:19">
      <c r="R34" s="473"/>
      <c r="S34" s="473"/>
    </row>
    <row r="35" spans="18:19">
      <c r="R35" s="473"/>
      <c r="S35" s="473"/>
    </row>
    <row r="36" spans="18:19">
      <c r="R36" s="473"/>
      <c r="S36" s="473"/>
    </row>
    <row r="37" spans="18:19">
      <c r="R37" s="473"/>
      <c r="S37" s="473"/>
    </row>
    <row r="116" spans="3:15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</row>
    <row r="117" spans="3:15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</row>
    <row r="118" spans="3:15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</row>
    <row r="119" spans="3:15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</row>
  </sheetData>
  <protectedRanges>
    <protectedRange sqref="F18:N18" name="نطاق1"/>
  </protectedRanges>
  <mergeCells count="50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2:A17"/>
    <mergeCell ref="S12:S17"/>
    <mergeCell ref="A18:B18"/>
    <mergeCell ref="R18:S18"/>
    <mergeCell ref="A19:B19"/>
    <mergeCell ref="R19:S19"/>
    <mergeCell ref="O5:Q5"/>
    <mergeCell ref="A9:B9"/>
    <mergeCell ref="R9:S9"/>
    <mergeCell ref="A10:B10"/>
    <mergeCell ref="R10:S10"/>
    <mergeCell ref="A11:B11"/>
    <mergeCell ref="R11:S11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M5:N5"/>
    <mergeCell ref="A4:B7"/>
    <mergeCell ref="C4:D4"/>
    <mergeCell ref="E4:F4"/>
    <mergeCell ref="G4:H4"/>
    <mergeCell ref="I4:J4"/>
    <mergeCell ref="A2:S2"/>
    <mergeCell ref="A3:B3"/>
    <mergeCell ref="R3:S3"/>
    <mergeCell ref="A1:S1"/>
  </mergeCells>
  <printOptions horizontalCentered="1"/>
  <pageMargins left="1" right="1" top="1" bottom="1" header="1" footer="1"/>
  <pageSetup paperSize="9" scale="80" firstPageNumber="48" orientation="landscape" useFirstPageNumber="1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S119"/>
  <sheetViews>
    <sheetView rightToLeft="1" view="pageBreakPreview" zoomScale="80" zoomScaleSheetLayoutView="80" workbookViewId="0">
      <selection activeCell="T1" sqref="T1"/>
    </sheetView>
  </sheetViews>
  <sheetFormatPr defaultRowHeight="12.75"/>
  <cols>
    <col min="1" max="1" width="4.5703125" style="98" customWidth="1"/>
    <col min="2" max="2" width="10.140625" style="98" customWidth="1"/>
    <col min="3" max="15" width="8" style="98" customWidth="1"/>
    <col min="16" max="16" width="7.5703125" style="98" customWidth="1"/>
    <col min="17" max="17" width="10.140625" style="98" customWidth="1"/>
    <col min="18" max="18" width="14.5703125" style="98" customWidth="1"/>
    <col min="19" max="19" width="4.7109375" style="98" customWidth="1"/>
    <col min="20" max="16384" width="9.140625" style="98"/>
  </cols>
  <sheetData>
    <row r="1" spans="1:19" ht="24" customHeight="1">
      <c r="A1" s="1165" t="s">
        <v>810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38"/>
      <c r="S1" s="231"/>
    </row>
    <row r="2" spans="1:19" ht="21" customHeight="1">
      <c r="A2" s="1138" t="s">
        <v>811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19" s="75" customFormat="1" ht="21" customHeight="1" thickBot="1">
      <c r="A3" s="1148" t="s">
        <v>1134</v>
      </c>
      <c r="B3" s="1148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R3" s="1116" t="s">
        <v>983</v>
      </c>
      <c r="S3" s="1116"/>
    </row>
    <row r="4" spans="1:19" s="97" customFormat="1" ht="17.2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226"/>
      <c r="R4" s="1074" t="s">
        <v>174</v>
      </c>
      <c r="S4" s="1074"/>
    </row>
    <row r="5" spans="1:19" s="97" customFormat="1" ht="17.2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4" t="s">
        <v>175</v>
      </c>
      <c r="P5" s="1094"/>
      <c r="Q5" s="1114"/>
      <c r="R5" s="1096"/>
      <c r="S5" s="1096"/>
    </row>
    <row r="6" spans="1:19" s="97" customFormat="1" ht="19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s="97" customFormat="1" ht="19.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19" s="97" customFormat="1" ht="20.100000000000001" customHeight="1">
      <c r="A8" s="1110" t="s">
        <v>52</v>
      </c>
      <c r="B8" s="1110"/>
      <c r="C8" s="558">
        <v>2085</v>
      </c>
      <c r="D8" s="558">
        <v>1607</v>
      </c>
      <c r="E8" s="558">
        <v>1381</v>
      </c>
      <c r="F8" s="558">
        <v>951</v>
      </c>
      <c r="G8" s="558">
        <v>936</v>
      </c>
      <c r="H8" s="558">
        <v>690</v>
      </c>
      <c r="I8" s="558">
        <v>1049</v>
      </c>
      <c r="J8" s="558">
        <v>807</v>
      </c>
      <c r="K8" s="558">
        <v>1542</v>
      </c>
      <c r="L8" s="558">
        <v>1183</v>
      </c>
      <c r="M8" s="558">
        <v>1489</v>
      </c>
      <c r="N8" s="558">
        <v>941</v>
      </c>
      <c r="O8" s="558">
        <f>SUM(C8,E8,G8,I8,K8,M8)</f>
        <v>8482</v>
      </c>
      <c r="P8" s="558">
        <f>SUM(D8,F8,H8,J8,L8,N8)</f>
        <v>6179</v>
      </c>
      <c r="Q8" s="558">
        <f>SUM(O8:P8)</f>
        <v>14661</v>
      </c>
      <c r="R8" s="1111" t="s">
        <v>671</v>
      </c>
      <c r="S8" s="1111"/>
    </row>
    <row r="9" spans="1:19" ht="20.100000000000001" customHeight="1">
      <c r="A9" s="1081" t="s">
        <v>53</v>
      </c>
      <c r="B9" s="1081"/>
      <c r="C9" s="554">
        <v>307</v>
      </c>
      <c r="D9" s="554">
        <v>189</v>
      </c>
      <c r="E9" s="554">
        <v>159</v>
      </c>
      <c r="F9" s="554">
        <v>81</v>
      </c>
      <c r="G9" s="554">
        <v>122</v>
      </c>
      <c r="H9" s="554">
        <v>90</v>
      </c>
      <c r="I9" s="554">
        <v>98</v>
      </c>
      <c r="J9" s="554">
        <v>93</v>
      </c>
      <c r="K9" s="554">
        <v>197</v>
      </c>
      <c r="L9" s="554">
        <v>136</v>
      </c>
      <c r="M9" s="554">
        <v>61</v>
      </c>
      <c r="N9" s="554">
        <v>41</v>
      </c>
      <c r="O9" s="554">
        <f t="shared" ref="O9:O27" si="0">SUM(C9,E9,G9,I9,K9,M9)</f>
        <v>944</v>
      </c>
      <c r="P9" s="554">
        <f t="shared" ref="P9:P27" si="1">SUM(D9,F9,H9,J9,L9,N9)</f>
        <v>630</v>
      </c>
      <c r="Q9" s="554">
        <f t="shared" ref="Q9:Q27" si="2">SUM(O9:P9)</f>
        <v>1574</v>
      </c>
      <c r="R9" s="1059" t="s">
        <v>302</v>
      </c>
      <c r="S9" s="1059"/>
    </row>
    <row r="10" spans="1:19" ht="20.100000000000001" customHeight="1">
      <c r="A10" s="1081" t="s">
        <v>54</v>
      </c>
      <c r="B10" s="1081"/>
      <c r="C10" s="554">
        <v>134</v>
      </c>
      <c r="D10" s="554">
        <v>156</v>
      </c>
      <c r="E10" s="554">
        <v>19</v>
      </c>
      <c r="F10" s="554">
        <v>11</v>
      </c>
      <c r="G10" s="554">
        <v>43</v>
      </c>
      <c r="H10" s="554">
        <v>56</v>
      </c>
      <c r="I10" s="554">
        <v>75</v>
      </c>
      <c r="J10" s="554">
        <v>64</v>
      </c>
      <c r="K10" s="554">
        <v>150</v>
      </c>
      <c r="L10" s="554">
        <v>219</v>
      </c>
      <c r="M10" s="554">
        <v>40</v>
      </c>
      <c r="N10" s="554">
        <v>51</v>
      </c>
      <c r="O10" s="554">
        <f t="shared" si="0"/>
        <v>461</v>
      </c>
      <c r="P10" s="554">
        <f t="shared" si="1"/>
        <v>557</v>
      </c>
      <c r="Q10" s="554">
        <f t="shared" si="2"/>
        <v>1018</v>
      </c>
      <c r="R10" s="1056" t="s">
        <v>184</v>
      </c>
      <c r="S10" s="1056"/>
    </row>
    <row r="11" spans="1:19" ht="20.100000000000001" customHeight="1">
      <c r="A11" s="1081" t="s">
        <v>55</v>
      </c>
      <c r="B11" s="1081"/>
      <c r="C11" s="554">
        <v>438</v>
      </c>
      <c r="D11" s="554">
        <v>266</v>
      </c>
      <c r="E11" s="554">
        <v>180</v>
      </c>
      <c r="F11" s="554">
        <v>141</v>
      </c>
      <c r="G11" s="554">
        <v>160</v>
      </c>
      <c r="H11" s="554">
        <v>109</v>
      </c>
      <c r="I11" s="554">
        <v>214</v>
      </c>
      <c r="J11" s="554">
        <v>130</v>
      </c>
      <c r="K11" s="554">
        <v>444</v>
      </c>
      <c r="L11" s="554">
        <v>309</v>
      </c>
      <c r="M11" s="554">
        <v>101</v>
      </c>
      <c r="N11" s="554">
        <v>100</v>
      </c>
      <c r="O11" s="554">
        <f t="shared" si="0"/>
        <v>1537</v>
      </c>
      <c r="P11" s="554">
        <f t="shared" si="1"/>
        <v>1055</v>
      </c>
      <c r="Q11" s="554">
        <f t="shared" si="2"/>
        <v>2592</v>
      </c>
      <c r="R11" s="1056" t="s">
        <v>185</v>
      </c>
      <c r="S11" s="1056"/>
    </row>
    <row r="12" spans="1:19" ht="20.100000000000001" customHeight="1">
      <c r="A12" s="1086" t="s">
        <v>295</v>
      </c>
      <c r="B12" s="229" t="s">
        <v>262</v>
      </c>
      <c r="C12" s="554">
        <v>953</v>
      </c>
      <c r="D12" s="554">
        <v>820</v>
      </c>
      <c r="E12" s="554">
        <v>583</v>
      </c>
      <c r="F12" s="554">
        <v>660</v>
      </c>
      <c r="G12" s="554">
        <v>470</v>
      </c>
      <c r="H12" s="554">
        <v>474</v>
      </c>
      <c r="I12" s="554">
        <v>619</v>
      </c>
      <c r="J12" s="554">
        <v>558</v>
      </c>
      <c r="K12" s="554">
        <v>702</v>
      </c>
      <c r="L12" s="554">
        <v>726</v>
      </c>
      <c r="M12" s="554">
        <v>466</v>
      </c>
      <c r="N12" s="554">
        <v>452</v>
      </c>
      <c r="O12" s="554">
        <f t="shared" si="0"/>
        <v>3793</v>
      </c>
      <c r="P12" s="554">
        <f t="shared" si="1"/>
        <v>3690</v>
      </c>
      <c r="Q12" s="554">
        <f t="shared" si="2"/>
        <v>7483</v>
      </c>
      <c r="R12" s="586" t="s">
        <v>306</v>
      </c>
      <c r="S12" s="1061" t="s">
        <v>173</v>
      </c>
    </row>
    <row r="13" spans="1:19" ht="20.100000000000001" customHeight="1">
      <c r="A13" s="1086"/>
      <c r="B13" s="229" t="s">
        <v>263</v>
      </c>
      <c r="C13" s="554">
        <v>1306</v>
      </c>
      <c r="D13" s="554">
        <v>1059</v>
      </c>
      <c r="E13" s="554">
        <v>837</v>
      </c>
      <c r="F13" s="554">
        <v>644</v>
      </c>
      <c r="G13" s="554">
        <v>882</v>
      </c>
      <c r="H13" s="554">
        <v>605</v>
      </c>
      <c r="I13" s="554">
        <v>1021</v>
      </c>
      <c r="J13" s="554">
        <v>703</v>
      </c>
      <c r="K13" s="554">
        <v>1657</v>
      </c>
      <c r="L13" s="554">
        <v>1548</v>
      </c>
      <c r="M13" s="554">
        <v>544</v>
      </c>
      <c r="N13" s="554">
        <v>554</v>
      </c>
      <c r="O13" s="554">
        <f t="shared" si="0"/>
        <v>6247</v>
      </c>
      <c r="P13" s="554">
        <f t="shared" si="1"/>
        <v>5113</v>
      </c>
      <c r="Q13" s="554">
        <f t="shared" si="2"/>
        <v>11360</v>
      </c>
      <c r="R13" s="586" t="s">
        <v>307</v>
      </c>
      <c r="S13" s="1061"/>
    </row>
    <row r="14" spans="1:19" ht="20.100000000000001" customHeight="1">
      <c r="A14" s="1086"/>
      <c r="B14" s="229" t="s">
        <v>264</v>
      </c>
      <c r="C14" s="554">
        <v>931</v>
      </c>
      <c r="D14" s="554">
        <v>871</v>
      </c>
      <c r="E14" s="554">
        <v>503</v>
      </c>
      <c r="F14" s="554">
        <v>469</v>
      </c>
      <c r="G14" s="554">
        <v>470</v>
      </c>
      <c r="H14" s="554">
        <v>477</v>
      </c>
      <c r="I14" s="554">
        <v>516</v>
      </c>
      <c r="J14" s="554">
        <v>481</v>
      </c>
      <c r="K14" s="554">
        <v>908</v>
      </c>
      <c r="L14" s="554">
        <v>764</v>
      </c>
      <c r="M14" s="554">
        <v>348</v>
      </c>
      <c r="N14" s="554">
        <v>499</v>
      </c>
      <c r="O14" s="554">
        <f t="shared" si="0"/>
        <v>3676</v>
      </c>
      <c r="P14" s="554">
        <f t="shared" si="1"/>
        <v>3561</v>
      </c>
      <c r="Q14" s="554">
        <f t="shared" si="2"/>
        <v>7237</v>
      </c>
      <c r="R14" s="586" t="s">
        <v>308</v>
      </c>
      <c r="S14" s="1061"/>
    </row>
    <row r="15" spans="1:19" ht="20.100000000000001" customHeight="1">
      <c r="A15" s="1086"/>
      <c r="B15" s="229" t="s">
        <v>752</v>
      </c>
      <c r="C15" s="554">
        <v>385</v>
      </c>
      <c r="D15" s="554">
        <v>766</v>
      </c>
      <c r="E15" s="554">
        <v>495</v>
      </c>
      <c r="F15" s="554">
        <v>279</v>
      </c>
      <c r="G15" s="554">
        <v>338</v>
      </c>
      <c r="H15" s="554">
        <v>255</v>
      </c>
      <c r="I15" s="554">
        <v>341</v>
      </c>
      <c r="J15" s="554">
        <v>212</v>
      </c>
      <c r="K15" s="554">
        <v>534</v>
      </c>
      <c r="L15" s="554">
        <v>606</v>
      </c>
      <c r="M15" s="554">
        <v>114</v>
      </c>
      <c r="N15" s="554">
        <v>129</v>
      </c>
      <c r="O15" s="554">
        <f t="shared" si="0"/>
        <v>2207</v>
      </c>
      <c r="P15" s="554">
        <f t="shared" si="1"/>
        <v>2247</v>
      </c>
      <c r="Q15" s="554">
        <f t="shared" si="2"/>
        <v>4454</v>
      </c>
      <c r="R15" s="586" t="s">
        <v>309</v>
      </c>
      <c r="S15" s="1061"/>
    </row>
    <row r="16" spans="1:19" ht="20.100000000000001" customHeight="1">
      <c r="A16" s="1086"/>
      <c r="B16" s="229" t="s">
        <v>753</v>
      </c>
      <c r="C16" s="554">
        <v>785</v>
      </c>
      <c r="D16" s="554">
        <v>577</v>
      </c>
      <c r="E16" s="554">
        <v>443</v>
      </c>
      <c r="F16" s="554">
        <v>397</v>
      </c>
      <c r="G16" s="554">
        <v>444</v>
      </c>
      <c r="H16" s="554">
        <v>361</v>
      </c>
      <c r="I16" s="554">
        <v>496</v>
      </c>
      <c r="J16" s="554">
        <v>506</v>
      </c>
      <c r="K16" s="554">
        <v>1173</v>
      </c>
      <c r="L16" s="554">
        <v>1062</v>
      </c>
      <c r="M16" s="554">
        <v>514</v>
      </c>
      <c r="N16" s="554">
        <v>571</v>
      </c>
      <c r="O16" s="554">
        <f t="shared" si="0"/>
        <v>3855</v>
      </c>
      <c r="P16" s="554">
        <f t="shared" si="1"/>
        <v>3474</v>
      </c>
      <c r="Q16" s="554">
        <f t="shared" si="2"/>
        <v>7329</v>
      </c>
      <c r="R16" s="586" t="s">
        <v>310</v>
      </c>
      <c r="S16" s="1061"/>
    </row>
    <row r="17" spans="1:19" ht="20.100000000000001" customHeight="1">
      <c r="A17" s="1086"/>
      <c r="B17" s="229" t="s">
        <v>754</v>
      </c>
      <c r="C17" s="554">
        <v>652</v>
      </c>
      <c r="D17" s="554">
        <v>576</v>
      </c>
      <c r="E17" s="554">
        <v>348</v>
      </c>
      <c r="F17" s="554">
        <v>331</v>
      </c>
      <c r="G17" s="554">
        <v>356</v>
      </c>
      <c r="H17" s="554">
        <v>321</v>
      </c>
      <c r="I17" s="554">
        <v>436</v>
      </c>
      <c r="J17" s="554">
        <v>376</v>
      </c>
      <c r="K17" s="554">
        <v>777</v>
      </c>
      <c r="L17" s="554">
        <v>707</v>
      </c>
      <c r="M17" s="554">
        <v>102</v>
      </c>
      <c r="N17" s="554">
        <v>292</v>
      </c>
      <c r="O17" s="554">
        <f t="shared" si="0"/>
        <v>2671</v>
      </c>
      <c r="P17" s="554">
        <f t="shared" si="1"/>
        <v>2603</v>
      </c>
      <c r="Q17" s="554">
        <f t="shared" si="2"/>
        <v>5274</v>
      </c>
      <c r="R17" s="586" t="s">
        <v>311</v>
      </c>
      <c r="S17" s="1061"/>
    </row>
    <row r="18" spans="1:19" ht="20.100000000000001" customHeight="1">
      <c r="A18" s="1081" t="s">
        <v>63</v>
      </c>
      <c r="B18" s="1081"/>
      <c r="C18" s="554">
        <v>728</v>
      </c>
      <c r="D18" s="554">
        <v>544</v>
      </c>
      <c r="E18" s="554">
        <v>324</v>
      </c>
      <c r="F18" s="554">
        <v>253</v>
      </c>
      <c r="G18" s="554">
        <v>294</v>
      </c>
      <c r="H18" s="78">
        <v>163</v>
      </c>
      <c r="I18" s="554">
        <v>296</v>
      </c>
      <c r="J18" s="554">
        <v>192</v>
      </c>
      <c r="K18" s="78">
        <v>336</v>
      </c>
      <c r="L18" s="554">
        <v>271</v>
      </c>
      <c r="M18" s="554">
        <v>175</v>
      </c>
      <c r="N18" s="554">
        <v>147</v>
      </c>
      <c r="O18" s="554">
        <f t="shared" si="0"/>
        <v>2153</v>
      </c>
      <c r="P18" s="554">
        <f t="shared" si="1"/>
        <v>1570</v>
      </c>
      <c r="Q18" s="554">
        <f t="shared" si="2"/>
        <v>3723</v>
      </c>
      <c r="R18" s="1056" t="s">
        <v>322</v>
      </c>
      <c r="S18" s="1056"/>
    </row>
    <row r="19" spans="1:19" ht="20.100000000000001" customHeight="1">
      <c r="A19" s="1081" t="s">
        <v>64</v>
      </c>
      <c r="B19" s="1081"/>
      <c r="C19" s="554">
        <v>1679</v>
      </c>
      <c r="D19" s="554">
        <v>1367</v>
      </c>
      <c r="E19" s="554">
        <v>1229</v>
      </c>
      <c r="F19" s="554">
        <v>1187</v>
      </c>
      <c r="G19" s="554">
        <v>1174</v>
      </c>
      <c r="H19" s="554">
        <v>1273</v>
      </c>
      <c r="I19" s="554">
        <v>1494</v>
      </c>
      <c r="J19" s="554">
        <v>1755</v>
      </c>
      <c r="K19" s="554">
        <v>2187</v>
      </c>
      <c r="L19" s="554">
        <v>2591</v>
      </c>
      <c r="M19" s="554">
        <v>378</v>
      </c>
      <c r="N19" s="554">
        <v>602</v>
      </c>
      <c r="O19" s="554">
        <f t="shared" si="0"/>
        <v>8141</v>
      </c>
      <c r="P19" s="554">
        <f t="shared" si="1"/>
        <v>8775</v>
      </c>
      <c r="Q19" s="554">
        <f t="shared" si="2"/>
        <v>16916</v>
      </c>
      <c r="R19" s="1056" t="s">
        <v>186</v>
      </c>
      <c r="S19" s="1056"/>
    </row>
    <row r="20" spans="1:19" ht="20.100000000000001" customHeight="1">
      <c r="A20" s="1081" t="s">
        <v>65</v>
      </c>
      <c r="B20" s="1081"/>
      <c r="C20" s="554">
        <v>1299</v>
      </c>
      <c r="D20" s="554">
        <v>860</v>
      </c>
      <c r="E20" s="554">
        <v>691</v>
      </c>
      <c r="F20" s="554">
        <v>560</v>
      </c>
      <c r="G20" s="554">
        <v>705</v>
      </c>
      <c r="H20" s="554">
        <v>556</v>
      </c>
      <c r="I20" s="554">
        <v>1015</v>
      </c>
      <c r="J20" s="554">
        <v>661</v>
      </c>
      <c r="K20" s="554">
        <v>1647</v>
      </c>
      <c r="L20" s="554">
        <v>1289</v>
      </c>
      <c r="M20" s="554">
        <v>803</v>
      </c>
      <c r="N20" s="554">
        <v>570</v>
      </c>
      <c r="O20" s="554">
        <f t="shared" si="0"/>
        <v>6160</v>
      </c>
      <c r="P20" s="554">
        <f t="shared" si="1"/>
        <v>4496</v>
      </c>
      <c r="Q20" s="554">
        <f t="shared" si="2"/>
        <v>10656</v>
      </c>
      <c r="R20" s="1056" t="s">
        <v>187</v>
      </c>
      <c r="S20" s="1056"/>
    </row>
    <row r="21" spans="1:19" ht="20.100000000000001" customHeight="1">
      <c r="A21" s="1081" t="s">
        <v>66</v>
      </c>
      <c r="B21" s="1081"/>
      <c r="C21" s="554">
        <v>1668</v>
      </c>
      <c r="D21" s="554">
        <v>1153</v>
      </c>
      <c r="E21" s="554">
        <v>833</v>
      </c>
      <c r="F21" s="554">
        <v>514</v>
      </c>
      <c r="G21" s="554">
        <v>899</v>
      </c>
      <c r="H21" s="554">
        <v>557</v>
      </c>
      <c r="I21" s="554">
        <v>1068</v>
      </c>
      <c r="J21" s="554">
        <v>762</v>
      </c>
      <c r="K21" s="554">
        <v>1756</v>
      </c>
      <c r="L21" s="554">
        <v>1327</v>
      </c>
      <c r="M21" s="554">
        <v>969</v>
      </c>
      <c r="N21" s="554">
        <v>847</v>
      </c>
      <c r="O21" s="554">
        <f t="shared" si="0"/>
        <v>7193</v>
      </c>
      <c r="P21" s="554">
        <f t="shared" si="1"/>
        <v>5160</v>
      </c>
      <c r="Q21" s="554">
        <f t="shared" si="2"/>
        <v>12353</v>
      </c>
      <c r="R21" s="1056" t="s">
        <v>303</v>
      </c>
      <c r="S21" s="1056"/>
    </row>
    <row r="22" spans="1:19" ht="20.100000000000001" customHeight="1">
      <c r="A22" s="1081" t="s">
        <v>134</v>
      </c>
      <c r="B22" s="1081"/>
      <c r="C22" s="554">
        <v>678</v>
      </c>
      <c r="D22" s="554">
        <v>447</v>
      </c>
      <c r="E22" s="554">
        <v>493</v>
      </c>
      <c r="F22" s="554">
        <v>603</v>
      </c>
      <c r="G22" s="554">
        <v>316</v>
      </c>
      <c r="H22" s="554">
        <v>386</v>
      </c>
      <c r="I22" s="554">
        <v>340</v>
      </c>
      <c r="J22" s="554">
        <v>360</v>
      </c>
      <c r="K22" s="554">
        <v>836</v>
      </c>
      <c r="L22" s="554">
        <v>765</v>
      </c>
      <c r="M22" s="554">
        <v>380</v>
      </c>
      <c r="N22" s="554">
        <v>344</v>
      </c>
      <c r="O22" s="554">
        <f t="shared" si="0"/>
        <v>3043</v>
      </c>
      <c r="P22" s="554">
        <f t="shared" si="1"/>
        <v>2905</v>
      </c>
      <c r="Q22" s="554">
        <f t="shared" si="2"/>
        <v>5948</v>
      </c>
      <c r="R22" s="1056" t="s">
        <v>304</v>
      </c>
      <c r="S22" s="1056"/>
    </row>
    <row r="23" spans="1:19" ht="20.100000000000001" customHeight="1">
      <c r="A23" s="1081" t="s">
        <v>68</v>
      </c>
      <c r="B23" s="1081"/>
      <c r="C23" s="554">
        <v>470</v>
      </c>
      <c r="D23" s="554">
        <v>294</v>
      </c>
      <c r="E23" s="554">
        <v>286</v>
      </c>
      <c r="F23" s="554">
        <v>309</v>
      </c>
      <c r="G23" s="554">
        <v>349</v>
      </c>
      <c r="H23" s="554">
        <v>126</v>
      </c>
      <c r="I23" s="554">
        <v>357</v>
      </c>
      <c r="J23" s="554">
        <v>92</v>
      </c>
      <c r="K23" s="554">
        <v>716</v>
      </c>
      <c r="L23" s="554">
        <v>337</v>
      </c>
      <c r="M23" s="554">
        <v>143</v>
      </c>
      <c r="N23" s="554">
        <v>105</v>
      </c>
      <c r="O23" s="554">
        <f t="shared" si="0"/>
        <v>2321</v>
      </c>
      <c r="P23" s="554">
        <f t="shared" si="1"/>
        <v>1263</v>
      </c>
      <c r="Q23" s="554">
        <f t="shared" si="2"/>
        <v>3584</v>
      </c>
      <c r="R23" s="1056" t="s">
        <v>305</v>
      </c>
      <c r="S23" s="1056"/>
    </row>
    <row r="24" spans="1:19" ht="20.100000000000001" customHeight="1">
      <c r="A24" s="1081" t="s">
        <v>69</v>
      </c>
      <c r="B24" s="1081"/>
      <c r="C24" s="554">
        <v>366</v>
      </c>
      <c r="D24" s="554">
        <v>234</v>
      </c>
      <c r="E24" s="554">
        <v>135</v>
      </c>
      <c r="F24" s="554">
        <v>107</v>
      </c>
      <c r="G24" s="554">
        <v>148</v>
      </c>
      <c r="H24" s="554">
        <v>107</v>
      </c>
      <c r="I24" s="554">
        <v>141</v>
      </c>
      <c r="J24" s="554">
        <v>146</v>
      </c>
      <c r="K24" s="554">
        <v>272</v>
      </c>
      <c r="L24" s="554">
        <v>255</v>
      </c>
      <c r="M24" s="554">
        <v>60</v>
      </c>
      <c r="N24" s="554">
        <v>42</v>
      </c>
      <c r="O24" s="554">
        <f t="shared" si="0"/>
        <v>1122</v>
      </c>
      <c r="P24" s="554">
        <f t="shared" si="1"/>
        <v>891</v>
      </c>
      <c r="Q24" s="554">
        <f t="shared" si="2"/>
        <v>2013</v>
      </c>
      <c r="R24" s="1056" t="s">
        <v>191</v>
      </c>
      <c r="S24" s="1056"/>
    </row>
    <row r="25" spans="1:19" ht="20.100000000000001" customHeight="1">
      <c r="A25" s="1081" t="s">
        <v>70</v>
      </c>
      <c r="B25" s="1081"/>
      <c r="C25" s="554">
        <v>759</v>
      </c>
      <c r="D25" s="554">
        <v>473</v>
      </c>
      <c r="E25" s="554">
        <v>0</v>
      </c>
      <c r="F25" s="554">
        <v>0</v>
      </c>
      <c r="G25" s="554">
        <v>337</v>
      </c>
      <c r="H25" s="554">
        <v>212</v>
      </c>
      <c r="I25" s="554">
        <v>383</v>
      </c>
      <c r="J25" s="554">
        <v>288</v>
      </c>
      <c r="K25" s="554">
        <v>637</v>
      </c>
      <c r="L25" s="554">
        <v>451</v>
      </c>
      <c r="M25" s="554">
        <v>201</v>
      </c>
      <c r="N25" s="554">
        <v>120</v>
      </c>
      <c r="O25" s="554">
        <f t="shared" si="0"/>
        <v>2317</v>
      </c>
      <c r="P25" s="554">
        <f t="shared" si="1"/>
        <v>1544</v>
      </c>
      <c r="Q25" s="554">
        <f t="shared" si="2"/>
        <v>3861</v>
      </c>
      <c r="R25" s="1056" t="s">
        <v>192</v>
      </c>
      <c r="S25" s="1056"/>
    </row>
    <row r="26" spans="1:19" ht="20.100000000000001" customHeight="1">
      <c r="A26" s="1081" t="s">
        <v>71</v>
      </c>
      <c r="B26" s="1081"/>
      <c r="C26" s="554">
        <v>645</v>
      </c>
      <c r="D26" s="554">
        <v>345</v>
      </c>
      <c r="E26" s="554">
        <v>120</v>
      </c>
      <c r="F26" s="554">
        <v>97</v>
      </c>
      <c r="G26" s="554">
        <v>77</v>
      </c>
      <c r="H26" s="554">
        <v>55</v>
      </c>
      <c r="I26" s="554">
        <v>143</v>
      </c>
      <c r="J26" s="554">
        <v>69</v>
      </c>
      <c r="K26" s="554">
        <v>133</v>
      </c>
      <c r="L26" s="554">
        <v>157</v>
      </c>
      <c r="M26" s="554">
        <v>24</v>
      </c>
      <c r="N26" s="554">
        <v>31</v>
      </c>
      <c r="O26" s="554">
        <f t="shared" si="0"/>
        <v>1142</v>
      </c>
      <c r="P26" s="554">
        <f t="shared" si="1"/>
        <v>754</v>
      </c>
      <c r="Q26" s="554">
        <f t="shared" si="2"/>
        <v>1896</v>
      </c>
      <c r="R26" s="1056" t="s">
        <v>193</v>
      </c>
      <c r="S26" s="1056"/>
    </row>
    <row r="27" spans="1:19" ht="20.100000000000001" customHeight="1" thickBot="1">
      <c r="A27" s="1083" t="s">
        <v>72</v>
      </c>
      <c r="B27" s="1083"/>
      <c r="C27" s="558">
        <v>1385</v>
      </c>
      <c r="D27" s="558">
        <v>930</v>
      </c>
      <c r="E27" s="558">
        <v>785</v>
      </c>
      <c r="F27" s="558">
        <v>623</v>
      </c>
      <c r="G27" s="558">
        <v>739</v>
      </c>
      <c r="H27" s="558">
        <v>535</v>
      </c>
      <c r="I27" s="558">
        <v>983</v>
      </c>
      <c r="J27" s="558">
        <v>664</v>
      </c>
      <c r="K27" s="558">
        <v>1749</v>
      </c>
      <c r="L27" s="558">
        <v>1197</v>
      </c>
      <c r="M27" s="558">
        <v>484</v>
      </c>
      <c r="N27" s="558">
        <v>405</v>
      </c>
      <c r="O27" s="558">
        <f t="shared" si="0"/>
        <v>6125</v>
      </c>
      <c r="P27" s="558">
        <f t="shared" si="1"/>
        <v>4354</v>
      </c>
      <c r="Q27" s="558">
        <f t="shared" si="2"/>
        <v>10479</v>
      </c>
      <c r="R27" s="1062" t="s">
        <v>361</v>
      </c>
      <c r="S27" s="1062"/>
    </row>
    <row r="28" spans="1:19" ht="20.100000000000001" customHeight="1" thickBot="1">
      <c r="A28" s="1076" t="s">
        <v>32</v>
      </c>
      <c r="B28" s="1076"/>
      <c r="C28" s="403">
        <f>SUM(C8:C27)</f>
        <v>17653</v>
      </c>
      <c r="D28" s="403">
        <f t="shared" ref="D28:Q28" si="3">SUM(D8:D27)</f>
        <v>13534</v>
      </c>
      <c r="E28" s="403">
        <f t="shared" si="3"/>
        <v>9844</v>
      </c>
      <c r="F28" s="403">
        <f t="shared" si="3"/>
        <v>8217</v>
      </c>
      <c r="G28" s="403">
        <f t="shared" si="3"/>
        <v>9259</v>
      </c>
      <c r="H28" s="403">
        <f t="shared" si="3"/>
        <v>7408</v>
      </c>
      <c r="I28" s="403">
        <f t="shared" si="3"/>
        <v>11085</v>
      </c>
      <c r="J28" s="403">
        <f t="shared" si="3"/>
        <v>8919</v>
      </c>
      <c r="K28" s="403">
        <f t="shared" si="3"/>
        <v>18353</v>
      </c>
      <c r="L28" s="403">
        <f t="shared" si="3"/>
        <v>15900</v>
      </c>
      <c r="M28" s="403">
        <f t="shared" si="3"/>
        <v>7396</v>
      </c>
      <c r="N28" s="403">
        <f t="shared" si="3"/>
        <v>6843</v>
      </c>
      <c r="O28" s="403">
        <f t="shared" si="3"/>
        <v>73590</v>
      </c>
      <c r="P28" s="403">
        <f t="shared" si="3"/>
        <v>60821</v>
      </c>
      <c r="Q28" s="403">
        <f t="shared" si="3"/>
        <v>134411</v>
      </c>
      <c r="R28" s="1104" t="s">
        <v>175</v>
      </c>
      <c r="S28" s="1104"/>
    </row>
    <row r="29" spans="1:19" ht="13.5" thickTop="1">
      <c r="R29" s="473"/>
      <c r="S29" s="473"/>
    </row>
    <row r="30" spans="1:19">
      <c r="R30" s="473"/>
      <c r="S30" s="473"/>
    </row>
    <row r="31" spans="1:19">
      <c r="R31" s="473"/>
      <c r="S31" s="473"/>
    </row>
    <row r="32" spans="1:19">
      <c r="R32" s="473"/>
      <c r="S32" s="473"/>
    </row>
    <row r="33" spans="18:19">
      <c r="R33" s="473"/>
      <c r="S33" s="473"/>
    </row>
    <row r="34" spans="18:19">
      <c r="R34" s="473"/>
      <c r="S34" s="473"/>
    </row>
    <row r="35" spans="18:19">
      <c r="R35" s="473"/>
      <c r="S35" s="473"/>
    </row>
    <row r="36" spans="18:19">
      <c r="R36" s="473"/>
      <c r="S36" s="473"/>
    </row>
    <row r="37" spans="18:19">
      <c r="R37" s="473"/>
      <c r="S37" s="473"/>
    </row>
    <row r="38" spans="18:19">
      <c r="R38" s="473"/>
      <c r="S38" s="473"/>
    </row>
    <row r="39" spans="18:19">
      <c r="R39" s="473"/>
      <c r="S39" s="473"/>
    </row>
    <row r="40" spans="18:19">
      <c r="R40" s="473"/>
      <c r="S40" s="473"/>
    </row>
    <row r="41" spans="18:19">
      <c r="R41" s="473"/>
      <c r="S41" s="473"/>
    </row>
    <row r="42" spans="18:19">
      <c r="R42" s="473"/>
      <c r="S42" s="473"/>
    </row>
    <row r="116" spans="3:14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</row>
    <row r="117" spans="3:14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</row>
    <row r="118" spans="3:14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</row>
    <row r="119" spans="3:14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</row>
  </sheetData>
  <protectedRanges>
    <protectedRange sqref="E18:M18" name="نطاق1"/>
  </protectedRanges>
  <mergeCells count="52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2:A17"/>
    <mergeCell ref="S12:S17"/>
    <mergeCell ref="A18:B18"/>
    <mergeCell ref="R18:S18"/>
    <mergeCell ref="A19:B19"/>
    <mergeCell ref="R19:S19"/>
    <mergeCell ref="O5:Q5"/>
    <mergeCell ref="A9:B9"/>
    <mergeCell ref="R9:S9"/>
    <mergeCell ref="A10:B10"/>
    <mergeCell ref="R10:S10"/>
    <mergeCell ref="R8:S8"/>
    <mergeCell ref="A8:B8"/>
    <mergeCell ref="A11:B11"/>
    <mergeCell ref="R11:S11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M5:N5"/>
    <mergeCell ref="A4:B7"/>
    <mergeCell ref="C4:D4"/>
    <mergeCell ref="E4:F4"/>
    <mergeCell ref="G4:H4"/>
    <mergeCell ref="I4:J4"/>
    <mergeCell ref="A1:R1"/>
    <mergeCell ref="A2:S2"/>
    <mergeCell ref="A3:B3"/>
    <mergeCell ref="R3:S3"/>
  </mergeCells>
  <printOptions horizontalCentered="1"/>
  <pageMargins left="1" right="1" top="1" bottom="1" header="1" footer="1"/>
  <pageSetup paperSize="9" scale="80" firstPageNumber="49" orientation="landscape" useFirstPageNumber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S119"/>
  <sheetViews>
    <sheetView rightToLeft="1" view="pageBreakPreview" zoomScale="80" zoomScaleSheetLayoutView="80" workbookViewId="0">
      <selection activeCell="C6" sqref="C6:Q7"/>
    </sheetView>
  </sheetViews>
  <sheetFormatPr defaultRowHeight="12.75"/>
  <cols>
    <col min="1" max="1" width="4" style="98" customWidth="1"/>
    <col min="2" max="2" width="9.85546875" style="98" customWidth="1"/>
    <col min="3" max="3" width="6.85546875" style="98" customWidth="1"/>
    <col min="4" max="4" width="7.42578125" style="98" customWidth="1"/>
    <col min="5" max="10" width="8.28515625" style="98" customWidth="1"/>
    <col min="11" max="11" width="7.7109375" style="98" customWidth="1"/>
    <col min="12" max="12" width="7.5703125" style="98" customWidth="1"/>
    <col min="13" max="14" width="8.28515625" style="98" customWidth="1"/>
    <col min="15" max="15" width="8.7109375" style="98" customWidth="1"/>
    <col min="16" max="16" width="8.42578125" style="98" customWidth="1"/>
    <col min="17" max="17" width="8.5703125" style="98" customWidth="1"/>
    <col min="18" max="18" width="15.140625" style="98" customWidth="1"/>
    <col min="19" max="19" width="4.140625" style="98" customWidth="1"/>
    <col min="20" max="16384" width="9.140625" style="98"/>
  </cols>
  <sheetData>
    <row r="1" spans="1:19" ht="18" customHeight="1">
      <c r="A1" s="1138" t="s">
        <v>812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0.25" customHeight="1">
      <c r="A2" s="1139" t="s">
        <v>813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161" customFormat="1" ht="18.75" customHeight="1" thickBot="1">
      <c r="A3" s="1148" t="s">
        <v>984</v>
      </c>
      <c r="B3" s="1148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7"/>
      <c r="Q3" s="167"/>
      <c r="R3" s="1116" t="s">
        <v>286</v>
      </c>
      <c r="S3" s="1116"/>
    </row>
    <row r="4" spans="1:19" s="97" customFormat="1" ht="18.7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s="97" customFormat="1" ht="18.7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1094" t="s">
        <v>175</v>
      </c>
      <c r="P5" s="1094"/>
      <c r="Q5" s="1094"/>
      <c r="R5" s="1096"/>
      <c r="S5" s="1096"/>
    </row>
    <row r="6" spans="1:19" s="97" customFormat="1" ht="18.7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s="97" customFormat="1" ht="18.7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19" s="97" customFormat="1" ht="20.100000000000001" customHeight="1">
      <c r="A8" s="1110" t="s">
        <v>52</v>
      </c>
      <c r="B8" s="1110"/>
      <c r="C8" s="558">
        <v>421</v>
      </c>
      <c r="D8" s="558">
        <v>387</v>
      </c>
      <c r="E8" s="558">
        <v>210</v>
      </c>
      <c r="F8" s="558">
        <v>294</v>
      </c>
      <c r="G8" s="558">
        <v>180</v>
      </c>
      <c r="H8" s="558">
        <v>139</v>
      </c>
      <c r="I8" s="558">
        <v>286</v>
      </c>
      <c r="J8" s="558">
        <v>234</v>
      </c>
      <c r="K8" s="558">
        <v>246</v>
      </c>
      <c r="L8" s="558">
        <v>217</v>
      </c>
      <c r="M8" s="558">
        <v>273</v>
      </c>
      <c r="N8" s="558">
        <v>230</v>
      </c>
      <c r="O8" s="558">
        <f>SUM(C8,E8,G8,I8,K8,M8)</f>
        <v>1616</v>
      </c>
      <c r="P8" s="558">
        <f>SUM(D8,F8,H8,J8,L8,N8)</f>
        <v>1501</v>
      </c>
      <c r="Q8" s="558">
        <f>SUM(O8:P8)</f>
        <v>3117</v>
      </c>
      <c r="R8" s="596"/>
      <c r="S8" s="596" t="s">
        <v>671</v>
      </c>
    </row>
    <row r="9" spans="1:19" ht="20.100000000000001" customHeight="1">
      <c r="A9" s="1081" t="s">
        <v>53</v>
      </c>
      <c r="B9" s="1081"/>
      <c r="C9" s="554">
        <v>102</v>
      </c>
      <c r="D9" s="554">
        <v>124</v>
      </c>
      <c r="E9" s="554">
        <v>75</v>
      </c>
      <c r="F9" s="554">
        <v>53</v>
      </c>
      <c r="G9" s="554">
        <v>69</v>
      </c>
      <c r="H9" s="554">
        <v>33</v>
      </c>
      <c r="I9" s="554">
        <v>65</v>
      </c>
      <c r="J9" s="554">
        <v>41</v>
      </c>
      <c r="K9" s="554">
        <v>80</v>
      </c>
      <c r="L9" s="554">
        <v>86</v>
      </c>
      <c r="M9" s="554">
        <v>45</v>
      </c>
      <c r="N9" s="554">
        <v>13</v>
      </c>
      <c r="O9" s="554">
        <f t="shared" ref="O9:O27" si="0">SUM(C9,E9,G9,I9,K9,M9)</f>
        <v>436</v>
      </c>
      <c r="P9" s="554">
        <f t="shared" ref="P9:P27" si="1">SUM(D9,F9,H9,J9,L9,N9)</f>
        <v>350</v>
      </c>
      <c r="Q9" s="554">
        <f t="shared" ref="Q9:Q27" si="2">SUM(O9:P9)</f>
        <v>786</v>
      </c>
      <c r="R9" s="1059" t="s">
        <v>302</v>
      </c>
      <c r="S9" s="1059"/>
    </row>
    <row r="10" spans="1:19" ht="20.100000000000001" customHeight="1">
      <c r="A10" s="1081" t="s">
        <v>54</v>
      </c>
      <c r="B10" s="1081"/>
      <c r="C10" s="554">
        <v>46</v>
      </c>
      <c r="D10" s="554">
        <v>42</v>
      </c>
      <c r="E10" s="554">
        <v>16</v>
      </c>
      <c r="F10" s="554">
        <v>18</v>
      </c>
      <c r="G10" s="554">
        <v>19</v>
      </c>
      <c r="H10" s="554">
        <v>15</v>
      </c>
      <c r="I10" s="554">
        <v>23</v>
      </c>
      <c r="J10" s="554">
        <v>23</v>
      </c>
      <c r="K10" s="554">
        <v>35</v>
      </c>
      <c r="L10" s="554">
        <v>38</v>
      </c>
      <c r="M10" s="554">
        <v>43</v>
      </c>
      <c r="N10" s="554">
        <v>43</v>
      </c>
      <c r="O10" s="554">
        <f t="shared" si="0"/>
        <v>182</v>
      </c>
      <c r="P10" s="554">
        <f t="shared" si="1"/>
        <v>179</v>
      </c>
      <c r="Q10" s="554">
        <f t="shared" si="2"/>
        <v>361</v>
      </c>
      <c r="R10" s="1056" t="s">
        <v>184</v>
      </c>
      <c r="S10" s="1056"/>
    </row>
    <row r="11" spans="1:19" ht="20.100000000000001" customHeight="1">
      <c r="A11" s="1081" t="s">
        <v>55</v>
      </c>
      <c r="B11" s="1081"/>
      <c r="C11" s="554">
        <v>1682</v>
      </c>
      <c r="D11" s="554">
        <v>1154</v>
      </c>
      <c r="E11" s="554">
        <v>1101</v>
      </c>
      <c r="F11" s="554">
        <v>1038</v>
      </c>
      <c r="G11" s="554">
        <v>1241</v>
      </c>
      <c r="H11" s="554">
        <v>995</v>
      </c>
      <c r="I11" s="554">
        <v>1022</v>
      </c>
      <c r="J11" s="554">
        <v>1213</v>
      </c>
      <c r="K11" s="554">
        <v>1343</v>
      </c>
      <c r="L11" s="554">
        <v>1321</v>
      </c>
      <c r="M11" s="554">
        <v>1364</v>
      </c>
      <c r="N11" s="554">
        <v>838</v>
      </c>
      <c r="O11" s="554">
        <f t="shared" si="0"/>
        <v>7753</v>
      </c>
      <c r="P11" s="554">
        <f t="shared" si="1"/>
        <v>6559</v>
      </c>
      <c r="Q11" s="554">
        <f t="shared" si="2"/>
        <v>14312</v>
      </c>
      <c r="R11" s="1056" t="s">
        <v>185</v>
      </c>
      <c r="S11" s="1056"/>
    </row>
    <row r="12" spans="1:19" ht="20.100000000000001" customHeight="1">
      <c r="A12" s="1086" t="s">
        <v>295</v>
      </c>
      <c r="B12" s="229" t="s">
        <v>262</v>
      </c>
      <c r="C12" s="554">
        <v>465</v>
      </c>
      <c r="D12" s="554">
        <v>460</v>
      </c>
      <c r="E12" s="554">
        <v>212</v>
      </c>
      <c r="F12" s="554">
        <v>298</v>
      </c>
      <c r="G12" s="554">
        <v>116</v>
      </c>
      <c r="H12" s="554">
        <v>228</v>
      </c>
      <c r="I12" s="554">
        <v>130</v>
      </c>
      <c r="J12" s="554">
        <v>208</v>
      </c>
      <c r="K12" s="554">
        <v>245</v>
      </c>
      <c r="L12" s="554">
        <v>319</v>
      </c>
      <c r="M12" s="554">
        <v>199</v>
      </c>
      <c r="N12" s="554">
        <v>161</v>
      </c>
      <c r="O12" s="554">
        <f t="shared" si="0"/>
        <v>1367</v>
      </c>
      <c r="P12" s="554">
        <f t="shared" si="1"/>
        <v>1674</v>
      </c>
      <c r="Q12" s="554">
        <f t="shared" si="2"/>
        <v>3041</v>
      </c>
      <c r="R12" s="586" t="s">
        <v>306</v>
      </c>
      <c r="S12" s="1061" t="s">
        <v>173</v>
      </c>
    </row>
    <row r="13" spans="1:19" ht="20.100000000000001" customHeight="1">
      <c r="A13" s="1086"/>
      <c r="B13" s="229" t="s">
        <v>263</v>
      </c>
      <c r="C13" s="554">
        <v>202</v>
      </c>
      <c r="D13" s="554">
        <v>254</v>
      </c>
      <c r="E13" s="554">
        <v>106</v>
      </c>
      <c r="F13" s="554">
        <v>162</v>
      </c>
      <c r="G13" s="554">
        <v>98</v>
      </c>
      <c r="H13" s="554">
        <v>115</v>
      </c>
      <c r="I13" s="554">
        <v>136</v>
      </c>
      <c r="J13" s="554">
        <v>151</v>
      </c>
      <c r="K13" s="554">
        <v>162</v>
      </c>
      <c r="L13" s="554">
        <v>196</v>
      </c>
      <c r="M13" s="554">
        <v>62</v>
      </c>
      <c r="N13" s="554">
        <v>130</v>
      </c>
      <c r="O13" s="554">
        <f t="shared" si="0"/>
        <v>766</v>
      </c>
      <c r="P13" s="554">
        <f t="shared" si="1"/>
        <v>1008</v>
      </c>
      <c r="Q13" s="554">
        <f t="shared" si="2"/>
        <v>1774</v>
      </c>
      <c r="R13" s="586" t="s">
        <v>307</v>
      </c>
      <c r="S13" s="1061"/>
    </row>
    <row r="14" spans="1:19" ht="20.100000000000001" customHeight="1">
      <c r="A14" s="1086"/>
      <c r="B14" s="229" t="s">
        <v>264</v>
      </c>
      <c r="C14" s="554">
        <v>1</v>
      </c>
      <c r="D14" s="554">
        <v>2</v>
      </c>
      <c r="E14" s="554">
        <v>1</v>
      </c>
      <c r="F14" s="554">
        <v>2</v>
      </c>
      <c r="G14" s="554">
        <v>9</v>
      </c>
      <c r="H14" s="554">
        <v>2</v>
      </c>
      <c r="I14" s="554">
        <v>4</v>
      </c>
      <c r="J14" s="554">
        <v>4</v>
      </c>
      <c r="K14" s="554">
        <v>13</v>
      </c>
      <c r="L14" s="554">
        <v>1</v>
      </c>
      <c r="M14" s="554">
        <v>0</v>
      </c>
      <c r="N14" s="554">
        <v>0</v>
      </c>
      <c r="O14" s="554">
        <f t="shared" si="0"/>
        <v>28</v>
      </c>
      <c r="P14" s="554">
        <f t="shared" si="1"/>
        <v>11</v>
      </c>
      <c r="Q14" s="554">
        <f t="shared" si="2"/>
        <v>39</v>
      </c>
      <c r="R14" s="586" t="s">
        <v>308</v>
      </c>
      <c r="S14" s="1061"/>
    </row>
    <row r="15" spans="1:19" ht="20.100000000000001" customHeight="1">
      <c r="A15" s="1086"/>
      <c r="B15" s="229" t="s">
        <v>752</v>
      </c>
      <c r="C15" s="554">
        <v>288</v>
      </c>
      <c r="D15" s="554">
        <v>49</v>
      </c>
      <c r="E15" s="554">
        <v>42</v>
      </c>
      <c r="F15" s="554">
        <v>21</v>
      </c>
      <c r="G15" s="554">
        <v>26</v>
      </c>
      <c r="H15" s="554">
        <v>15</v>
      </c>
      <c r="I15" s="554">
        <v>19</v>
      </c>
      <c r="J15" s="554">
        <v>20</v>
      </c>
      <c r="K15" s="554">
        <v>31</v>
      </c>
      <c r="L15" s="554">
        <v>26</v>
      </c>
      <c r="M15" s="554">
        <v>6</v>
      </c>
      <c r="N15" s="554">
        <v>16</v>
      </c>
      <c r="O15" s="554">
        <f t="shared" si="0"/>
        <v>412</v>
      </c>
      <c r="P15" s="554">
        <f t="shared" si="1"/>
        <v>147</v>
      </c>
      <c r="Q15" s="554">
        <f t="shared" si="2"/>
        <v>559</v>
      </c>
      <c r="R15" s="586" t="s">
        <v>309</v>
      </c>
      <c r="S15" s="1061"/>
    </row>
    <row r="16" spans="1:19" ht="20.100000000000001" customHeight="1">
      <c r="A16" s="1086"/>
      <c r="B16" s="229" t="s">
        <v>753</v>
      </c>
      <c r="C16" s="554">
        <v>37</v>
      </c>
      <c r="D16" s="554">
        <v>36</v>
      </c>
      <c r="E16" s="554">
        <v>20</v>
      </c>
      <c r="F16" s="554">
        <v>27</v>
      </c>
      <c r="G16" s="554">
        <v>14</v>
      </c>
      <c r="H16" s="554">
        <v>14</v>
      </c>
      <c r="I16" s="554">
        <v>16</v>
      </c>
      <c r="J16" s="554">
        <v>24</v>
      </c>
      <c r="K16" s="554">
        <v>23</v>
      </c>
      <c r="L16" s="554">
        <v>73</v>
      </c>
      <c r="M16" s="554">
        <v>10</v>
      </c>
      <c r="N16" s="554">
        <v>34</v>
      </c>
      <c r="O16" s="554">
        <f t="shared" si="0"/>
        <v>120</v>
      </c>
      <c r="P16" s="554">
        <f t="shared" si="1"/>
        <v>208</v>
      </c>
      <c r="Q16" s="554">
        <f t="shared" si="2"/>
        <v>328</v>
      </c>
      <c r="R16" s="586" t="s">
        <v>310</v>
      </c>
      <c r="S16" s="1061"/>
    </row>
    <row r="17" spans="1:19" ht="20.100000000000001" customHeight="1">
      <c r="A17" s="1086"/>
      <c r="B17" s="229" t="s">
        <v>754</v>
      </c>
      <c r="C17" s="554">
        <v>622</v>
      </c>
      <c r="D17" s="554">
        <v>763</v>
      </c>
      <c r="E17" s="554">
        <v>262</v>
      </c>
      <c r="F17" s="554">
        <v>393</v>
      </c>
      <c r="G17" s="554">
        <v>81</v>
      </c>
      <c r="H17" s="554">
        <v>464</v>
      </c>
      <c r="I17" s="554">
        <v>116</v>
      </c>
      <c r="J17" s="554">
        <v>40</v>
      </c>
      <c r="K17" s="554">
        <v>213</v>
      </c>
      <c r="L17" s="554">
        <v>103</v>
      </c>
      <c r="M17" s="554">
        <v>136</v>
      </c>
      <c r="N17" s="554">
        <v>1727</v>
      </c>
      <c r="O17" s="554">
        <f t="shared" si="0"/>
        <v>1430</v>
      </c>
      <c r="P17" s="554">
        <f t="shared" si="1"/>
        <v>3490</v>
      </c>
      <c r="Q17" s="554">
        <f t="shared" si="2"/>
        <v>4920</v>
      </c>
      <c r="R17" s="586" t="s">
        <v>311</v>
      </c>
      <c r="S17" s="1061"/>
    </row>
    <row r="18" spans="1:19" ht="20.100000000000001" customHeight="1">
      <c r="A18" s="1081" t="s">
        <v>63</v>
      </c>
      <c r="B18" s="1081"/>
      <c r="C18" s="554">
        <v>151</v>
      </c>
      <c r="D18" s="554">
        <v>129</v>
      </c>
      <c r="E18" s="554">
        <v>53</v>
      </c>
      <c r="F18" s="554">
        <v>35</v>
      </c>
      <c r="G18" s="554">
        <v>46</v>
      </c>
      <c r="H18" s="554">
        <v>38</v>
      </c>
      <c r="I18" s="78">
        <v>46</v>
      </c>
      <c r="J18" s="554">
        <v>35</v>
      </c>
      <c r="K18" s="554">
        <v>57</v>
      </c>
      <c r="L18" s="78">
        <v>58</v>
      </c>
      <c r="M18" s="554">
        <v>17</v>
      </c>
      <c r="N18" s="554">
        <v>34</v>
      </c>
      <c r="O18" s="554">
        <f t="shared" si="0"/>
        <v>370</v>
      </c>
      <c r="P18" s="554">
        <f t="shared" si="1"/>
        <v>329</v>
      </c>
      <c r="Q18" s="554">
        <f t="shared" si="2"/>
        <v>699</v>
      </c>
      <c r="R18" s="1056" t="s">
        <v>322</v>
      </c>
      <c r="S18" s="1056"/>
    </row>
    <row r="19" spans="1:19" ht="20.100000000000001" customHeight="1">
      <c r="A19" s="1081" t="s">
        <v>64</v>
      </c>
      <c r="B19" s="1081"/>
      <c r="C19" s="554">
        <v>174</v>
      </c>
      <c r="D19" s="554">
        <v>101</v>
      </c>
      <c r="E19" s="554">
        <v>66</v>
      </c>
      <c r="F19" s="554">
        <v>57</v>
      </c>
      <c r="G19" s="554">
        <v>59</v>
      </c>
      <c r="H19" s="554">
        <v>33</v>
      </c>
      <c r="I19" s="554">
        <v>87</v>
      </c>
      <c r="J19" s="554">
        <v>38</v>
      </c>
      <c r="K19" s="554">
        <v>183</v>
      </c>
      <c r="L19" s="554">
        <v>108</v>
      </c>
      <c r="M19" s="554">
        <v>28</v>
      </c>
      <c r="N19" s="554">
        <v>15</v>
      </c>
      <c r="O19" s="554">
        <f t="shared" si="0"/>
        <v>597</v>
      </c>
      <c r="P19" s="554">
        <f t="shared" si="1"/>
        <v>352</v>
      </c>
      <c r="Q19" s="554">
        <f t="shared" si="2"/>
        <v>949</v>
      </c>
      <c r="R19" s="1056" t="s">
        <v>186</v>
      </c>
      <c r="S19" s="1056"/>
    </row>
    <row r="20" spans="1:19" ht="20.100000000000001" customHeight="1">
      <c r="A20" s="1081" t="s">
        <v>65</v>
      </c>
      <c r="B20" s="1081"/>
      <c r="C20" s="554">
        <v>99</v>
      </c>
      <c r="D20" s="554">
        <v>111</v>
      </c>
      <c r="E20" s="554">
        <v>59</v>
      </c>
      <c r="F20" s="554">
        <v>77</v>
      </c>
      <c r="G20" s="554">
        <v>43</v>
      </c>
      <c r="H20" s="554">
        <v>47</v>
      </c>
      <c r="I20" s="554">
        <v>97</v>
      </c>
      <c r="J20" s="554">
        <v>126</v>
      </c>
      <c r="K20" s="554">
        <v>116</v>
      </c>
      <c r="L20" s="554">
        <v>119</v>
      </c>
      <c r="M20" s="554">
        <v>66</v>
      </c>
      <c r="N20" s="554">
        <v>23</v>
      </c>
      <c r="O20" s="554">
        <f t="shared" si="0"/>
        <v>480</v>
      </c>
      <c r="P20" s="554">
        <f t="shared" si="1"/>
        <v>503</v>
      </c>
      <c r="Q20" s="554">
        <f t="shared" si="2"/>
        <v>983</v>
      </c>
      <c r="R20" s="1056" t="s">
        <v>187</v>
      </c>
      <c r="S20" s="1056"/>
    </row>
    <row r="21" spans="1:19" ht="20.100000000000001" customHeight="1">
      <c r="A21" s="1081" t="s">
        <v>66</v>
      </c>
      <c r="B21" s="1081"/>
      <c r="C21" s="554">
        <v>26</v>
      </c>
      <c r="D21" s="554">
        <v>31</v>
      </c>
      <c r="E21" s="554">
        <v>15</v>
      </c>
      <c r="F21" s="554">
        <v>9</v>
      </c>
      <c r="G21" s="554">
        <v>5</v>
      </c>
      <c r="H21" s="554">
        <v>14</v>
      </c>
      <c r="I21" s="554">
        <v>18</v>
      </c>
      <c r="J21" s="554">
        <v>18</v>
      </c>
      <c r="K21" s="554">
        <v>24</v>
      </c>
      <c r="L21" s="554">
        <v>8</v>
      </c>
      <c r="M21" s="554">
        <v>7</v>
      </c>
      <c r="N21" s="554">
        <v>8</v>
      </c>
      <c r="O21" s="554">
        <f t="shared" si="0"/>
        <v>95</v>
      </c>
      <c r="P21" s="554">
        <f t="shared" si="1"/>
        <v>88</v>
      </c>
      <c r="Q21" s="554">
        <f t="shared" si="2"/>
        <v>183</v>
      </c>
      <c r="R21" s="1056" t="s">
        <v>303</v>
      </c>
      <c r="S21" s="1056"/>
    </row>
    <row r="22" spans="1:19" ht="20.100000000000001" customHeight="1">
      <c r="A22" s="1081" t="s">
        <v>134</v>
      </c>
      <c r="B22" s="1081"/>
      <c r="C22" s="554">
        <v>33</v>
      </c>
      <c r="D22" s="554">
        <v>34</v>
      </c>
      <c r="E22" s="554">
        <v>50</v>
      </c>
      <c r="F22" s="554">
        <v>28</v>
      </c>
      <c r="G22" s="554">
        <v>42</v>
      </c>
      <c r="H22" s="554">
        <v>37</v>
      </c>
      <c r="I22" s="554">
        <v>22</v>
      </c>
      <c r="J22" s="554">
        <v>34</v>
      </c>
      <c r="K22" s="554">
        <v>60</v>
      </c>
      <c r="L22" s="554">
        <v>66</v>
      </c>
      <c r="M22" s="554">
        <v>158</v>
      </c>
      <c r="N22" s="554">
        <v>267</v>
      </c>
      <c r="O22" s="554">
        <f t="shared" si="0"/>
        <v>365</v>
      </c>
      <c r="P22" s="554">
        <f t="shared" si="1"/>
        <v>466</v>
      </c>
      <c r="Q22" s="554">
        <f t="shared" si="2"/>
        <v>831</v>
      </c>
      <c r="R22" s="1056" t="s">
        <v>304</v>
      </c>
      <c r="S22" s="1056"/>
    </row>
    <row r="23" spans="1:19" ht="20.100000000000001" customHeight="1">
      <c r="A23" s="1081" t="s">
        <v>68</v>
      </c>
      <c r="B23" s="1081"/>
      <c r="C23" s="554">
        <v>239</v>
      </c>
      <c r="D23" s="554">
        <v>83</v>
      </c>
      <c r="E23" s="554">
        <v>127</v>
      </c>
      <c r="F23" s="554">
        <v>122</v>
      </c>
      <c r="G23" s="554">
        <v>227</v>
      </c>
      <c r="H23" s="554">
        <v>67</v>
      </c>
      <c r="I23" s="554">
        <v>139</v>
      </c>
      <c r="J23" s="554">
        <v>0</v>
      </c>
      <c r="K23" s="554">
        <v>350</v>
      </c>
      <c r="L23" s="554">
        <v>61</v>
      </c>
      <c r="M23" s="554">
        <v>60</v>
      </c>
      <c r="N23" s="554">
        <v>23</v>
      </c>
      <c r="O23" s="554">
        <f t="shared" si="0"/>
        <v>1142</v>
      </c>
      <c r="P23" s="554">
        <f t="shared" si="1"/>
        <v>356</v>
      </c>
      <c r="Q23" s="554">
        <f t="shared" si="2"/>
        <v>1498</v>
      </c>
      <c r="R23" s="1056" t="s">
        <v>305</v>
      </c>
      <c r="S23" s="1056"/>
    </row>
    <row r="24" spans="1:19" ht="20.100000000000001" customHeight="1">
      <c r="A24" s="1081" t="s">
        <v>69</v>
      </c>
      <c r="B24" s="1081"/>
      <c r="C24" s="554">
        <v>169</v>
      </c>
      <c r="D24" s="554">
        <v>100</v>
      </c>
      <c r="E24" s="554">
        <v>56</v>
      </c>
      <c r="F24" s="554">
        <v>42</v>
      </c>
      <c r="G24" s="554">
        <v>33</v>
      </c>
      <c r="H24" s="554">
        <v>23</v>
      </c>
      <c r="I24" s="554">
        <v>48</v>
      </c>
      <c r="J24" s="554">
        <v>32</v>
      </c>
      <c r="K24" s="554">
        <v>74</v>
      </c>
      <c r="L24" s="554">
        <v>83</v>
      </c>
      <c r="M24" s="554">
        <v>24</v>
      </c>
      <c r="N24" s="554">
        <v>15</v>
      </c>
      <c r="O24" s="554">
        <f t="shared" si="0"/>
        <v>404</v>
      </c>
      <c r="P24" s="554">
        <f t="shared" si="1"/>
        <v>295</v>
      </c>
      <c r="Q24" s="554">
        <f t="shared" si="2"/>
        <v>699</v>
      </c>
      <c r="R24" s="1056" t="s">
        <v>191</v>
      </c>
      <c r="S24" s="1056"/>
    </row>
    <row r="25" spans="1:19" ht="20.100000000000001" customHeight="1">
      <c r="A25" s="1081" t="s">
        <v>70</v>
      </c>
      <c r="B25" s="1081"/>
      <c r="C25" s="554">
        <v>96</v>
      </c>
      <c r="D25" s="554">
        <v>97</v>
      </c>
      <c r="E25" s="554">
        <v>61</v>
      </c>
      <c r="F25" s="554">
        <v>51</v>
      </c>
      <c r="G25" s="554">
        <v>58</v>
      </c>
      <c r="H25" s="554">
        <v>31</v>
      </c>
      <c r="I25" s="554">
        <v>63</v>
      </c>
      <c r="J25" s="554">
        <v>53</v>
      </c>
      <c r="K25" s="554">
        <v>128</v>
      </c>
      <c r="L25" s="554">
        <v>30</v>
      </c>
      <c r="M25" s="554">
        <v>40</v>
      </c>
      <c r="N25" s="554">
        <v>13</v>
      </c>
      <c r="O25" s="554">
        <f t="shared" si="0"/>
        <v>446</v>
      </c>
      <c r="P25" s="554">
        <f t="shared" si="1"/>
        <v>275</v>
      </c>
      <c r="Q25" s="554">
        <f t="shared" si="2"/>
        <v>721</v>
      </c>
      <c r="R25" s="1056" t="s">
        <v>192</v>
      </c>
      <c r="S25" s="1056"/>
    </row>
    <row r="26" spans="1:19" ht="20.100000000000001" customHeight="1">
      <c r="A26" s="1081" t="s">
        <v>71</v>
      </c>
      <c r="B26" s="1081"/>
      <c r="C26" s="554">
        <v>153</v>
      </c>
      <c r="D26" s="554">
        <v>95</v>
      </c>
      <c r="E26" s="554">
        <v>63</v>
      </c>
      <c r="F26" s="554">
        <v>33</v>
      </c>
      <c r="G26" s="554">
        <v>44</v>
      </c>
      <c r="H26" s="554">
        <v>38</v>
      </c>
      <c r="I26" s="554">
        <v>39</v>
      </c>
      <c r="J26" s="554">
        <v>18</v>
      </c>
      <c r="K26" s="554">
        <v>52</v>
      </c>
      <c r="L26" s="554">
        <v>33</v>
      </c>
      <c r="M26" s="554">
        <v>12</v>
      </c>
      <c r="N26" s="554">
        <v>18</v>
      </c>
      <c r="O26" s="554">
        <f t="shared" si="0"/>
        <v>363</v>
      </c>
      <c r="P26" s="554">
        <f t="shared" si="1"/>
        <v>235</v>
      </c>
      <c r="Q26" s="554">
        <f t="shared" si="2"/>
        <v>598</v>
      </c>
      <c r="R26" s="1056" t="s">
        <v>193</v>
      </c>
      <c r="S26" s="1056"/>
    </row>
    <row r="27" spans="1:19" ht="20.100000000000001" customHeight="1" thickBot="1">
      <c r="A27" s="1083" t="s">
        <v>72</v>
      </c>
      <c r="B27" s="1083"/>
      <c r="C27" s="558">
        <v>156</v>
      </c>
      <c r="D27" s="558">
        <v>173</v>
      </c>
      <c r="E27" s="558">
        <v>149</v>
      </c>
      <c r="F27" s="558">
        <v>132</v>
      </c>
      <c r="G27" s="558">
        <v>120</v>
      </c>
      <c r="H27" s="558">
        <v>142</v>
      </c>
      <c r="I27" s="558">
        <v>169</v>
      </c>
      <c r="J27" s="558">
        <v>130</v>
      </c>
      <c r="K27" s="558">
        <v>236</v>
      </c>
      <c r="L27" s="558">
        <v>198</v>
      </c>
      <c r="M27" s="558">
        <v>107</v>
      </c>
      <c r="N27" s="558">
        <v>105</v>
      </c>
      <c r="O27" s="558">
        <f t="shared" si="0"/>
        <v>937</v>
      </c>
      <c r="P27" s="558">
        <f t="shared" si="1"/>
        <v>880</v>
      </c>
      <c r="Q27" s="558">
        <f t="shared" si="2"/>
        <v>1817</v>
      </c>
      <c r="R27" s="1062" t="s">
        <v>361</v>
      </c>
      <c r="S27" s="1062"/>
    </row>
    <row r="28" spans="1:19" ht="20.100000000000001" customHeight="1" thickBot="1">
      <c r="A28" s="1076" t="s">
        <v>32</v>
      </c>
      <c r="B28" s="1076"/>
      <c r="C28" s="403">
        <f>SUM(C8:C27)</f>
        <v>5162</v>
      </c>
      <c r="D28" s="403">
        <f t="shared" ref="D28:Q28" si="3">SUM(D8:D27)</f>
        <v>4225</v>
      </c>
      <c r="E28" s="403">
        <f t="shared" si="3"/>
        <v>2744</v>
      </c>
      <c r="F28" s="403">
        <f t="shared" si="3"/>
        <v>2892</v>
      </c>
      <c r="G28" s="403">
        <f t="shared" si="3"/>
        <v>2530</v>
      </c>
      <c r="H28" s="403">
        <f t="shared" si="3"/>
        <v>2490</v>
      </c>
      <c r="I28" s="403">
        <f t="shared" si="3"/>
        <v>2545</v>
      </c>
      <c r="J28" s="403">
        <f t="shared" si="3"/>
        <v>2442</v>
      </c>
      <c r="K28" s="403">
        <f t="shared" si="3"/>
        <v>3671</v>
      </c>
      <c r="L28" s="403">
        <f t="shared" si="3"/>
        <v>3144</v>
      </c>
      <c r="M28" s="403">
        <f t="shared" si="3"/>
        <v>2657</v>
      </c>
      <c r="N28" s="403">
        <f t="shared" si="3"/>
        <v>3713</v>
      </c>
      <c r="O28" s="403">
        <f t="shared" si="3"/>
        <v>19309</v>
      </c>
      <c r="P28" s="403">
        <f t="shared" si="3"/>
        <v>18906</v>
      </c>
      <c r="Q28" s="403">
        <f t="shared" si="3"/>
        <v>38215</v>
      </c>
      <c r="R28" s="1167" t="s">
        <v>175</v>
      </c>
      <c r="S28" s="1167"/>
    </row>
    <row r="29" spans="1:19" ht="13.5" thickTop="1"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473"/>
      <c r="S29" s="473"/>
    </row>
    <row r="30" spans="1:19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473"/>
      <c r="S30" s="473"/>
    </row>
    <row r="31" spans="1:19"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473"/>
      <c r="S31" s="473"/>
    </row>
    <row r="32" spans="1:19">
      <c r="R32" s="473"/>
      <c r="S32" s="473"/>
    </row>
    <row r="33" spans="18:19">
      <c r="R33" s="473"/>
      <c r="S33" s="473"/>
    </row>
    <row r="34" spans="18:19">
      <c r="R34" s="473"/>
      <c r="S34" s="473"/>
    </row>
    <row r="35" spans="18:19">
      <c r="R35" s="473"/>
      <c r="S35" s="473"/>
    </row>
    <row r="36" spans="18:19">
      <c r="R36" s="473"/>
      <c r="S36" s="473"/>
    </row>
    <row r="37" spans="18:19">
      <c r="R37" s="473"/>
      <c r="S37" s="473"/>
    </row>
    <row r="38" spans="18:19">
      <c r="R38" s="473"/>
      <c r="S38" s="473"/>
    </row>
    <row r="39" spans="18:19">
      <c r="R39" s="473"/>
      <c r="S39" s="473"/>
    </row>
    <row r="40" spans="18:19">
      <c r="R40" s="473"/>
      <c r="S40" s="473"/>
    </row>
    <row r="41" spans="18:19">
      <c r="R41" s="473"/>
      <c r="S41" s="473"/>
    </row>
    <row r="42" spans="18:19">
      <c r="R42" s="473"/>
      <c r="S42" s="473"/>
    </row>
    <row r="43" spans="18:19">
      <c r="R43" s="473"/>
      <c r="S43" s="473"/>
    </row>
    <row r="44" spans="18:19">
      <c r="R44" s="473"/>
      <c r="S44" s="473"/>
    </row>
    <row r="45" spans="18:19">
      <c r="R45" s="473"/>
      <c r="S45" s="473"/>
    </row>
    <row r="46" spans="18:19">
      <c r="R46" s="473"/>
      <c r="S46" s="473"/>
    </row>
    <row r="47" spans="18:19">
      <c r="R47" s="473"/>
      <c r="S47" s="473"/>
    </row>
    <row r="48" spans="18:19">
      <c r="R48" s="473"/>
      <c r="S48" s="473"/>
    </row>
    <row r="49" spans="18:19">
      <c r="R49" s="473"/>
      <c r="S49" s="473"/>
    </row>
    <row r="50" spans="18:19">
      <c r="R50" s="473"/>
      <c r="S50" s="473"/>
    </row>
    <row r="51" spans="18:19">
      <c r="R51" s="473"/>
      <c r="S51" s="473"/>
    </row>
    <row r="52" spans="18:19">
      <c r="R52" s="473"/>
      <c r="S52" s="473"/>
    </row>
    <row r="53" spans="18:19">
      <c r="R53" s="473"/>
      <c r="S53" s="473"/>
    </row>
    <row r="116" spans="3:15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</row>
    <row r="117" spans="3:15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</row>
    <row r="118" spans="3:15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</row>
    <row r="119" spans="3:15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</row>
  </sheetData>
  <protectedRanges>
    <protectedRange sqref="F18:N18" name="نطاق1"/>
  </protectedRanges>
  <mergeCells count="51"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A12:A17"/>
    <mergeCell ref="S12:S17"/>
    <mergeCell ref="A18:B18"/>
    <mergeCell ref="R18:S18"/>
    <mergeCell ref="A19:B19"/>
    <mergeCell ref="R19:S19"/>
    <mergeCell ref="O5:Q5"/>
    <mergeCell ref="A9:B9"/>
    <mergeCell ref="R9:S9"/>
    <mergeCell ref="A10:B10"/>
    <mergeCell ref="R10:S10"/>
    <mergeCell ref="A8:B8"/>
    <mergeCell ref="A11:B11"/>
    <mergeCell ref="R11:S11"/>
    <mergeCell ref="K4:L4"/>
    <mergeCell ref="M4:N4"/>
    <mergeCell ref="O4:Q4"/>
    <mergeCell ref="R4:S7"/>
    <mergeCell ref="C5:D5"/>
    <mergeCell ref="E5:F5"/>
    <mergeCell ref="G5:H5"/>
    <mergeCell ref="I5:J5"/>
    <mergeCell ref="K5:L5"/>
    <mergeCell ref="M5:N5"/>
    <mergeCell ref="A4:B7"/>
    <mergeCell ref="C4:D4"/>
    <mergeCell ref="E4:F4"/>
    <mergeCell ref="G4:H4"/>
    <mergeCell ref="I4:J4"/>
    <mergeCell ref="A3:B3"/>
    <mergeCell ref="R3:S3"/>
    <mergeCell ref="A1:S1"/>
    <mergeCell ref="A2:S2"/>
  </mergeCells>
  <printOptions horizontalCentered="1"/>
  <pageMargins left="1" right="1" top="1" bottom="1" header="1" footer="1"/>
  <pageSetup paperSize="9" scale="80" firstPageNumber="50" orientation="landscape" useFirstPageNumber="1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33"/>
  <sheetViews>
    <sheetView rightToLeft="1" view="pageBreakPreview" zoomScale="80" zoomScaleSheetLayoutView="80" workbookViewId="0">
      <selection sqref="A1:L1"/>
    </sheetView>
  </sheetViews>
  <sheetFormatPr defaultRowHeight="12.75"/>
  <cols>
    <col min="1" max="1" width="3.42578125" style="91" customWidth="1"/>
    <col min="2" max="2" width="9.5703125" style="91" customWidth="1"/>
    <col min="3" max="3" width="13.7109375" style="91" customWidth="1"/>
    <col min="4" max="6" width="15.140625" style="91" customWidth="1"/>
    <col min="7" max="7" width="13.28515625" style="91" customWidth="1"/>
    <col min="8" max="8" width="14.42578125" style="91" customWidth="1"/>
    <col min="9" max="9" width="13.42578125" style="91" customWidth="1"/>
    <col min="10" max="10" width="16.7109375" style="91" customWidth="1"/>
    <col min="11" max="11" width="14.140625" style="91" customWidth="1"/>
    <col min="12" max="12" width="4.5703125" style="91" customWidth="1"/>
    <col min="13" max="250" width="9.140625" style="91"/>
    <col min="251" max="251" width="7.85546875" style="91" customWidth="1"/>
    <col min="252" max="252" width="9.85546875" style="91" customWidth="1"/>
    <col min="253" max="258" width="14.85546875" style="91" customWidth="1"/>
    <col min="259" max="259" width="14.140625" style="91" customWidth="1"/>
    <col min="260" max="260" width="12.140625" style="91" customWidth="1"/>
    <col min="261" max="261" width="17.140625" style="91" customWidth="1"/>
    <col min="262" max="262" width="12.42578125" style="91" customWidth="1"/>
    <col min="263" max="506" width="9.140625" style="91"/>
    <col min="507" max="507" width="7.85546875" style="91" customWidth="1"/>
    <col min="508" max="508" width="9.85546875" style="91" customWidth="1"/>
    <col min="509" max="514" width="14.85546875" style="91" customWidth="1"/>
    <col min="515" max="515" width="14.140625" style="91" customWidth="1"/>
    <col min="516" max="516" width="12.140625" style="91" customWidth="1"/>
    <col min="517" max="517" width="17.140625" style="91" customWidth="1"/>
    <col min="518" max="518" width="12.42578125" style="91" customWidth="1"/>
    <col min="519" max="762" width="9.140625" style="91"/>
    <col min="763" max="763" width="7.85546875" style="91" customWidth="1"/>
    <col min="764" max="764" width="9.85546875" style="91" customWidth="1"/>
    <col min="765" max="770" width="14.85546875" style="91" customWidth="1"/>
    <col min="771" max="771" width="14.140625" style="91" customWidth="1"/>
    <col min="772" max="772" width="12.140625" style="91" customWidth="1"/>
    <col min="773" max="773" width="17.140625" style="91" customWidth="1"/>
    <col min="774" max="774" width="12.42578125" style="91" customWidth="1"/>
    <col min="775" max="1018" width="9.140625" style="91"/>
    <col min="1019" max="1019" width="7.85546875" style="91" customWidth="1"/>
    <col min="1020" max="1020" width="9.85546875" style="91" customWidth="1"/>
    <col min="1021" max="1026" width="14.85546875" style="91" customWidth="1"/>
    <col min="1027" max="1027" width="14.140625" style="91" customWidth="1"/>
    <col min="1028" max="1028" width="12.140625" style="91" customWidth="1"/>
    <col min="1029" max="1029" width="17.140625" style="91" customWidth="1"/>
    <col min="1030" max="1030" width="12.42578125" style="91" customWidth="1"/>
    <col min="1031" max="1274" width="9.140625" style="91"/>
    <col min="1275" max="1275" width="7.85546875" style="91" customWidth="1"/>
    <col min="1276" max="1276" width="9.85546875" style="91" customWidth="1"/>
    <col min="1277" max="1282" width="14.85546875" style="91" customWidth="1"/>
    <col min="1283" max="1283" width="14.140625" style="91" customWidth="1"/>
    <col min="1284" max="1284" width="12.140625" style="91" customWidth="1"/>
    <col min="1285" max="1285" width="17.140625" style="91" customWidth="1"/>
    <col min="1286" max="1286" width="12.42578125" style="91" customWidth="1"/>
    <col min="1287" max="1530" width="9.140625" style="91"/>
    <col min="1531" max="1531" width="7.85546875" style="91" customWidth="1"/>
    <col min="1532" max="1532" width="9.85546875" style="91" customWidth="1"/>
    <col min="1533" max="1538" width="14.85546875" style="91" customWidth="1"/>
    <col min="1539" max="1539" width="14.140625" style="91" customWidth="1"/>
    <col min="1540" max="1540" width="12.140625" style="91" customWidth="1"/>
    <col min="1541" max="1541" width="17.140625" style="91" customWidth="1"/>
    <col min="1542" max="1542" width="12.42578125" style="91" customWidth="1"/>
    <col min="1543" max="1786" width="9.140625" style="91"/>
    <col min="1787" max="1787" width="7.85546875" style="91" customWidth="1"/>
    <col min="1788" max="1788" width="9.85546875" style="91" customWidth="1"/>
    <col min="1789" max="1794" width="14.85546875" style="91" customWidth="1"/>
    <col min="1795" max="1795" width="14.140625" style="91" customWidth="1"/>
    <col min="1796" max="1796" width="12.140625" style="91" customWidth="1"/>
    <col min="1797" max="1797" width="17.140625" style="91" customWidth="1"/>
    <col min="1798" max="1798" width="12.42578125" style="91" customWidth="1"/>
    <col min="1799" max="2042" width="9.140625" style="91"/>
    <col min="2043" max="2043" width="7.85546875" style="91" customWidth="1"/>
    <col min="2044" max="2044" width="9.85546875" style="91" customWidth="1"/>
    <col min="2045" max="2050" width="14.85546875" style="91" customWidth="1"/>
    <col min="2051" max="2051" width="14.140625" style="91" customWidth="1"/>
    <col min="2052" max="2052" width="12.140625" style="91" customWidth="1"/>
    <col min="2053" max="2053" width="17.140625" style="91" customWidth="1"/>
    <col min="2054" max="2054" width="12.42578125" style="91" customWidth="1"/>
    <col min="2055" max="2298" width="9.140625" style="91"/>
    <col min="2299" max="2299" width="7.85546875" style="91" customWidth="1"/>
    <col min="2300" max="2300" width="9.85546875" style="91" customWidth="1"/>
    <col min="2301" max="2306" width="14.85546875" style="91" customWidth="1"/>
    <col min="2307" max="2307" width="14.140625" style="91" customWidth="1"/>
    <col min="2308" max="2308" width="12.140625" style="91" customWidth="1"/>
    <col min="2309" max="2309" width="17.140625" style="91" customWidth="1"/>
    <col min="2310" max="2310" width="12.42578125" style="91" customWidth="1"/>
    <col min="2311" max="2554" width="9.140625" style="91"/>
    <col min="2555" max="2555" width="7.85546875" style="91" customWidth="1"/>
    <col min="2556" max="2556" width="9.85546875" style="91" customWidth="1"/>
    <col min="2557" max="2562" width="14.85546875" style="91" customWidth="1"/>
    <col min="2563" max="2563" width="14.140625" style="91" customWidth="1"/>
    <col min="2564" max="2564" width="12.140625" style="91" customWidth="1"/>
    <col min="2565" max="2565" width="17.140625" style="91" customWidth="1"/>
    <col min="2566" max="2566" width="12.42578125" style="91" customWidth="1"/>
    <col min="2567" max="2810" width="9.140625" style="91"/>
    <col min="2811" max="2811" width="7.85546875" style="91" customWidth="1"/>
    <col min="2812" max="2812" width="9.85546875" style="91" customWidth="1"/>
    <col min="2813" max="2818" width="14.85546875" style="91" customWidth="1"/>
    <col min="2819" max="2819" width="14.140625" style="91" customWidth="1"/>
    <col min="2820" max="2820" width="12.140625" style="91" customWidth="1"/>
    <col min="2821" max="2821" width="17.140625" style="91" customWidth="1"/>
    <col min="2822" max="2822" width="12.42578125" style="91" customWidth="1"/>
    <col min="2823" max="3066" width="9.140625" style="91"/>
    <col min="3067" max="3067" width="7.85546875" style="91" customWidth="1"/>
    <col min="3068" max="3068" width="9.85546875" style="91" customWidth="1"/>
    <col min="3069" max="3074" width="14.85546875" style="91" customWidth="1"/>
    <col min="3075" max="3075" width="14.140625" style="91" customWidth="1"/>
    <col min="3076" max="3076" width="12.140625" style="91" customWidth="1"/>
    <col min="3077" max="3077" width="17.140625" style="91" customWidth="1"/>
    <col min="3078" max="3078" width="12.42578125" style="91" customWidth="1"/>
    <col min="3079" max="3322" width="9.140625" style="91"/>
    <col min="3323" max="3323" width="7.85546875" style="91" customWidth="1"/>
    <col min="3324" max="3324" width="9.85546875" style="91" customWidth="1"/>
    <col min="3325" max="3330" width="14.85546875" style="91" customWidth="1"/>
    <col min="3331" max="3331" width="14.140625" style="91" customWidth="1"/>
    <col min="3332" max="3332" width="12.140625" style="91" customWidth="1"/>
    <col min="3333" max="3333" width="17.140625" style="91" customWidth="1"/>
    <col min="3334" max="3334" width="12.42578125" style="91" customWidth="1"/>
    <col min="3335" max="3578" width="9.140625" style="91"/>
    <col min="3579" max="3579" width="7.85546875" style="91" customWidth="1"/>
    <col min="3580" max="3580" width="9.85546875" style="91" customWidth="1"/>
    <col min="3581" max="3586" width="14.85546875" style="91" customWidth="1"/>
    <col min="3587" max="3587" width="14.140625" style="91" customWidth="1"/>
    <col min="3588" max="3588" width="12.140625" style="91" customWidth="1"/>
    <col min="3589" max="3589" width="17.140625" style="91" customWidth="1"/>
    <col min="3590" max="3590" width="12.42578125" style="91" customWidth="1"/>
    <col min="3591" max="3834" width="9.140625" style="91"/>
    <col min="3835" max="3835" width="7.85546875" style="91" customWidth="1"/>
    <col min="3836" max="3836" width="9.85546875" style="91" customWidth="1"/>
    <col min="3837" max="3842" width="14.85546875" style="91" customWidth="1"/>
    <col min="3843" max="3843" width="14.140625" style="91" customWidth="1"/>
    <col min="3844" max="3844" width="12.140625" style="91" customWidth="1"/>
    <col min="3845" max="3845" width="17.140625" style="91" customWidth="1"/>
    <col min="3846" max="3846" width="12.42578125" style="91" customWidth="1"/>
    <col min="3847" max="4090" width="9.140625" style="91"/>
    <col min="4091" max="4091" width="7.85546875" style="91" customWidth="1"/>
    <col min="4092" max="4092" width="9.85546875" style="91" customWidth="1"/>
    <col min="4093" max="4098" width="14.85546875" style="91" customWidth="1"/>
    <col min="4099" max="4099" width="14.140625" style="91" customWidth="1"/>
    <col min="4100" max="4100" width="12.140625" style="91" customWidth="1"/>
    <col min="4101" max="4101" width="17.140625" style="91" customWidth="1"/>
    <col min="4102" max="4102" width="12.42578125" style="91" customWidth="1"/>
    <col min="4103" max="4346" width="9.140625" style="91"/>
    <col min="4347" max="4347" width="7.85546875" style="91" customWidth="1"/>
    <col min="4348" max="4348" width="9.85546875" style="91" customWidth="1"/>
    <col min="4349" max="4354" width="14.85546875" style="91" customWidth="1"/>
    <col min="4355" max="4355" width="14.140625" style="91" customWidth="1"/>
    <col min="4356" max="4356" width="12.140625" style="91" customWidth="1"/>
    <col min="4357" max="4357" width="17.140625" style="91" customWidth="1"/>
    <col min="4358" max="4358" width="12.42578125" style="91" customWidth="1"/>
    <col min="4359" max="4602" width="9.140625" style="91"/>
    <col min="4603" max="4603" width="7.85546875" style="91" customWidth="1"/>
    <col min="4604" max="4604" width="9.85546875" style="91" customWidth="1"/>
    <col min="4605" max="4610" width="14.85546875" style="91" customWidth="1"/>
    <col min="4611" max="4611" width="14.140625" style="91" customWidth="1"/>
    <col min="4612" max="4612" width="12.140625" style="91" customWidth="1"/>
    <col min="4613" max="4613" width="17.140625" style="91" customWidth="1"/>
    <col min="4614" max="4614" width="12.42578125" style="91" customWidth="1"/>
    <col min="4615" max="4858" width="9.140625" style="91"/>
    <col min="4859" max="4859" width="7.85546875" style="91" customWidth="1"/>
    <col min="4860" max="4860" width="9.85546875" style="91" customWidth="1"/>
    <col min="4861" max="4866" width="14.85546875" style="91" customWidth="1"/>
    <col min="4867" max="4867" width="14.140625" style="91" customWidth="1"/>
    <col min="4868" max="4868" width="12.140625" style="91" customWidth="1"/>
    <col min="4869" max="4869" width="17.140625" style="91" customWidth="1"/>
    <col min="4870" max="4870" width="12.42578125" style="91" customWidth="1"/>
    <col min="4871" max="5114" width="9.140625" style="91"/>
    <col min="5115" max="5115" width="7.85546875" style="91" customWidth="1"/>
    <col min="5116" max="5116" width="9.85546875" style="91" customWidth="1"/>
    <col min="5117" max="5122" width="14.85546875" style="91" customWidth="1"/>
    <col min="5123" max="5123" width="14.140625" style="91" customWidth="1"/>
    <col min="5124" max="5124" width="12.140625" style="91" customWidth="1"/>
    <col min="5125" max="5125" width="17.140625" style="91" customWidth="1"/>
    <col min="5126" max="5126" width="12.42578125" style="91" customWidth="1"/>
    <col min="5127" max="5370" width="9.140625" style="91"/>
    <col min="5371" max="5371" width="7.85546875" style="91" customWidth="1"/>
    <col min="5372" max="5372" width="9.85546875" style="91" customWidth="1"/>
    <col min="5373" max="5378" width="14.85546875" style="91" customWidth="1"/>
    <col min="5379" max="5379" width="14.140625" style="91" customWidth="1"/>
    <col min="5380" max="5380" width="12.140625" style="91" customWidth="1"/>
    <col min="5381" max="5381" width="17.140625" style="91" customWidth="1"/>
    <col min="5382" max="5382" width="12.42578125" style="91" customWidth="1"/>
    <col min="5383" max="5626" width="9.140625" style="91"/>
    <col min="5627" max="5627" width="7.85546875" style="91" customWidth="1"/>
    <col min="5628" max="5628" width="9.85546875" style="91" customWidth="1"/>
    <col min="5629" max="5634" width="14.85546875" style="91" customWidth="1"/>
    <col min="5635" max="5635" width="14.140625" style="91" customWidth="1"/>
    <col min="5636" max="5636" width="12.140625" style="91" customWidth="1"/>
    <col min="5637" max="5637" width="17.140625" style="91" customWidth="1"/>
    <col min="5638" max="5638" width="12.42578125" style="91" customWidth="1"/>
    <col min="5639" max="5882" width="9.140625" style="91"/>
    <col min="5883" max="5883" width="7.85546875" style="91" customWidth="1"/>
    <col min="5884" max="5884" width="9.85546875" style="91" customWidth="1"/>
    <col min="5885" max="5890" width="14.85546875" style="91" customWidth="1"/>
    <col min="5891" max="5891" width="14.140625" style="91" customWidth="1"/>
    <col min="5892" max="5892" width="12.140625" style="91" customWidth="1"/>
    <col min="5893" max="5893" width="17.140625" style="91" customWidth="1"/>
    <col min="5894" max="5894" width="12.42578125" style="91" customWidth="1"/>
    <col min="5895" max="6138" width="9.140625" style="91"/>
    <col min="6139" max="6139" width="7.85546875" style="91" customWidth="1"/>
    <col min="6140" max="6140" width="9.85546875" style="91" customWidth="1"/>
    <col min="6141" max="6146" width="14.85546875" style="91" customWidth="1"/>
    <col min="6147" max="6147" width="14.140625" style="91" customWidth="1"/>
    <col min="6148" max="6148" width="12.140625" style="91" customWidth="1"/>
    <col min="6149" max="6149" width="17.140625" style="91" customWidth="1"/>
    <col min="6150" max="6150" width="12.42578125" style="91" customWidth="1"/>
    <col min="6151" max="6394" width="9.140625" style="91"/>
    <col min="6395" max="6395" width="7.85546875" style="91" customWidth="1"/>
    <col min="6396" max="6396" width="9.85546875" style="91" customWidth="1"/>
    <col min="6397" max="6402" width="14.85546875" style="91" customWidth="1"/>
    <col min="6403" max="6403" width="14.140625" style="91" customWidth="1"/>
    <col min="6404" max="6404" width="12.140625" style="91" customWidth="1"/>
    <col min="6405" max="6405" width="17.140625" style="91" customWidth="1"/>
    <col min="6406" max="6406" width="12.42578125" style="91" customWidth="1"/>
    <col min="6407" max="6650" width="9.140625" style="91"/>
    <col min="6651" max="6651" width="7.85546875" style="91" customWidth="1"/>
    <col min="6652" max="6652" width="9.85546875" style="91" customWidth="1"/>
    <col min="6653" max="6658" width="14.85546875" style="91" customWidth="1"/>
    <col min="6659" max="6659" width="14.140625" style="91" customWidth="1"/>
    <col min="6660" max="6660" width="12.140625" style="91" customWidth="1"/>
    <col min="6661" max="6661" width="17.140625" style="91" customWidth="1"/>
    <col min="6662" max="6662" width="12.42578125" style="91" customWidth="1"/>
    <col min="6663" max="6906" width="9.140625" style="91"/>
    <col min="6907" max="6907" width="7.85546875" style="91" customWidth="1"/>
    <col min="6908" max="6908" width="9.85546875" style="91" customWidth="1"/>
    <col min="6909" max="6914" width="14.85546875" style="91" customWidth="1"/>
    <col min="6915" max="6915" width="14.140625" style="91" customWidth="1"/>
    <col min="6916" max="6916" width="12.140625" style="91" customWidth="1"/>
    <col min="6917" max="6917" width="17.140625" style="91" customWidth="1"/>
    <col min="6918" max="6918" width="12.42578125" style="91" customWidth="1"/>
    <col min="6919" max="7162" width="9.140625" style="91"/>
    <col min="7163" max="7163" width="7.85546875" style="91" customWidth="1"/>
    <col min="7164" max="7164" width="9.85546875" style="91" customWidth="1"/>
    <col min="7165" max="7170" width="14.85546875" style="91" customWidth="1"/>
    <col min="7171" max="7171" width="14.140625" style="91" customWidth="1"/>
    <col min="7172" max="7172" width="12.140625" style="91" customWidth="1"/>
    <col min="7173" max="7173" width="17.140625" style="91" customWidth="1"/>
    <col min="7174" max="7174" width="12.42578125" style="91" customWidth="1"/>
    <col min="7175" max="7418" width="9.140625" style="91"/>
    <col min="7419" max="7419" width="7.85546875" style="91" customWidth="1"/>
    <col min="7420" max="7420" width="9.85546875" style="91" customWidth="1"/>
    <col min="7421" max="7426" width="14.85546875" style="91" customWidth="1"/>
    <col min="7427" max="7427" width="14.140625" style="91" customWidth="1"/>
    <col min="7428" max="7428" width="12.140625" style="91" customWidth="1"/>
    <col min="7429" max="7429" width="17.140625" style="91" customWidth="1"/>
    <col min="7430" max="7430" width="12.42578125" style="91" customWidth="1"/>
    <col min="7431" max="7674" width="9.140625" style="91"/>
    <col min="7675" max="7675" width="7.85546875" style="91" customWidth="1"/>
    <col min="7676" max="7676" width="9.85546875" style="91" customWidth="1"/>
    <col min="7677" max="7682" width="14.85546875" style="91" customWidth="1"/>
    <col min="7683" max="7683" width="14.140625" style="91" customWidth="1"/>
    <col min="7684" max="7684" width="12.140625" style="91" customWidth="1"/>
    <col min="7685" max="7685" width="17.140625" style="91" customWidth="1"/>
    <col min="7686" max="7686" width="12.42578125" style="91" customWidth="1"/>
    <col min="7687" max="7930" width="9.140625" style="91"/>
    <col min="7931" max="7931" width="7.85546875" style="91" customWidth="1"/>
    <col min="7932" max="7932" width="9.85546875" style="91" customWidth="1"/>
    <col min="7933" max="7938" width="14.85546875" style="91" customWidth="1"/>
    <col min="7939" max="7939" width="14.140625" style="91" customWidth="1"/>
    <col min="7940" max="7940" width="12.140625" style="91" customWidth="1"/>
    <col min="7941" max="7941" width="17.140625" style="91" customWidth="1"/>
    <col min="7942" max="7942" width="12.42578125" style="91" customWidth="1"/>
    <col min="7943" max="8186" width="9.140625" style="91"/>
    <col min="8187" max="8187" width="7.85546875" style="91" customWidth="1"/>
    <col min="8188" max="8188" width="9.85546875" style="91" customWidth="1"/>
    <col min="8189" max="8194" width="14.85546875" style="91" customWidth="1"/>
    <col min="8195" max="8195" width="14.140625" style="91" customWidth="1"/>
    <col min="8196" max="8196" width="12.140625" style="91" customWidth="1"/>
    <col min="8197" max="8197" width="17.140625" style="91" customWidth="1"/>
    <col min="8198" max="8198" width="12.42578125" style="91" customWidth="1"/>
    <col min="8199" max="8442" width="9.140625" style="91"/>
    <col min="8443" max="8443" width="7.85546875" style="91" customWidth="1"/>
    <col min="8444" max="8444" width="9.85546875" style="91" customWidth="1"/>
    <col min="8445" max="8450" width="14.85546875" style="91" customWidth="1"/>
    <col min="8451" max="8451" width="14.140625" style="91" customWidth="1"/>
    <col min="8452" max="8452" width="12.140625" style="91" customWidth="1"/>
    <col min="8453" max="8453" width="17.140625" style="91" customWidth="1"/>
    <col min="8454" max="8454" width="12.42578125" style="91" customWidth="1"/>
    <col min="8455" max="8698" width="9.140625" style="91"/>
    <col min="8699" max="8699" width="7.85546875" style="91" customWidth="1"/>
    <col min="8700" max="8700" width="9.85546875" style="91" customWidth="1"/>
    <col min="8701" max="8706" width="14.85546875" style="91" customWidth="1"/>
    <col min="8707" max="8707" width="14.140625" style="91" customWidth="1"/>
    <col min="8708" max="8708" width="12.140625" style="91" customWidth="1"/>
    <col min="8709" max="8709" width="17.140625" style="91" customWidth="1"/>
    <col min="8710" max="8710" width="12.42578125" style="91" customWidth="1"/>
    <col min="8711" max="8954" width="9.140625" style="91"/>
    <col min="8955" max="8955" width="7.85546875" style="91" customWidth="1"/>
    <col min="8956" max="8956" width="9.85546875" style="91" customWidth="1"/>
    <col min="8957" max="8962" width="14.85546875" style="91" customWidth="1"/>
    <col min="8963" max="8963" width="14.140625" style="91" customWidth="1"/>
    <col min="8964" max="8964" width="12.140625" style="91" customWidth="1"/>
    <col min="8965" max="8965" width="17.140625" style="91" customWidth="1"/>
    <col min="8966" max="8966" width="12.42578125" style="91" customWidth="1"/>
    <col min="8967" max="9210" width="9.140625" style="91"/>
    <col min="9211" max="9211" width="7.85546875" style="91" customWidth="1"/>
    <col min="9212" max="9212" width="9.85546875" style="91" customWidth="1"/>
    <col min="9213" max="9218" width="14.85546875" style="91" customWidth="1"/>
    <col min="9219" max="9219" width="14.140625" style="91" customWidth="1"/>
    <col min="9220" max="9220" width="12.140625" style="91" customWidth="1"/>
    <col min="9221" max="9221" width="17.140625" style="91" customWidth="1"/>
    <col min="9222" max="9222" width="12.42578125" style="91" customWidth="1"/>
    <col min="9223" max="9466" width="9.140625" style="91"/>
    <col min="9467" max="9467" width="7.85546875" style="91" customWidth="1"/>
    <col min="9468" max="9468" width="9.85546875" style="91" customWidth="1"/>
    <col min="9469" max="9474" width="14.85546875" style="91" customWidth="1"/>
    <col min="9475" max="9475" width="14.140625" style="91" customWidth="1"/>
    <col min="9476" max="9476" width="12.140625" style="91" customWidth="1"/>
    <col min="9477" max="9477" width="17.140625" style="91" customWidth="1"/>
    <col min="9478" max="9478" width="12.42578125" style="91" customWidth="1"/>
    <col min="9479" max="9722" width="9.140625" style="91"/>
    <col min="9723" max="9723" width="7.85546875" style="91" customWidth="1"/>
    <col min="9724" max="9724" width="9.85546875" style="91" customWidth="1"/>
    <col min="9725" max="9730" width="14.85546875" style="91" customWidth="1"/>
    <col min="9731" max="9731" width="14.140625" style="91" customWidth="1"/>
    <col min="9732" max="9732" width="12.140625" style="91" customWidth="1"/>
    <col min="9733" max="9733" width="17.140625" style="91" customWidth="1"/>
    <col min="9734" max="9734" width="12.42578125" style="91" customWidth="1"/>
    <col min="9735" max="9978" width="9.140625" style="91"/>
    <col min="9979" max="9979" width="7.85546875" style="91" customWidth="1"/>
    <col min="9980" max="9980" width="9.85546875" style="91" customWidth="1"/>
    <col min="9981" max="9986" width="14.85546875" style="91" customWidth="1"/>
    <col min="9987" max="9987" width="14.140625" style="91" customWidth="1"/>
    <col min="9988" max="9988" width="12.140625" style="91" customWidth="1"/>
    <col min="9989" max="9989" width="17.140625" style="91" customWidth="1"/>
    <col min="9990" max="9990" width="12.42578125" style="91" customWidth="1"/>
    <col min="9991" max="10234" width="9.140625" style="91"/>
    <col min="10235" max="10235" width="7.85546875" style="91" customWidth="1"/>
    <col min="10236" max="10236" width="9.85546875" style="91" customWidth="1"/>
    <col min="10237" max="10242" width="14.85546875" style="91" customWidth="1"/>
    <col min="10243" max="10243" width="14.140625" style="91" customWidth="1"/>
    <col min="10244" max="10244" width="12.140625" style="91" customWidth="1"/>
    <col min="10245" max="10245" width="17.140625" style="91" customWidth="1"/>
    <col min="10246" max="10246" width="12.42578125" style="91" customWidth="1"/>
    <col min="10247" max="10490" width="9.140625" style="91"/>
    <col min="10491" max="10491" width="7.85546875" style="91" customWidth="1"/>
    <col min="10492" max="10492" width="9.85546875" style="91" customWidth="1"/>
    <col min="10493" max="10498" width="14.85546875" style="91" customWidth="1"/>
    <col min="10499" max="10499" width="14.140625" style="91" customWidth="1"/>
    <col min="10500" max="10500" width="12.140625" style="91" customWidth="1"/>
    <col min="10501" max="10501" width="17.140625" style="91" customWidth="1"/>
    <col min="10502" max="10502" width="12.42578125" style="91" customWidth="1"/>
    <col min="10503" max="10746" width="9.140625" style="91"/>
    <col min="10747" max="10747" width="7.85546875" style="91" customWidth="1"/>
    <col min="10748" max="10748" width="9.85546875" style="91" customWidth="1"/>
    <col min="10749" max="10754" width="14.85546875" style="91" customWidth="1"/>
    <col min="10755" max="10755" width="14.140625" style="91" customWidth="1"/>
    <col min="10756" max="10756" width="12.140625" style="91" customWidth="1"/>
    <col min="10757" max="10757" width="17.140625" style="91" customWidth="1"/>
    <col min="10758" max="10758" width="12.42578125" style="91" customWidth="1"/>
    <col min="10759" max="11002" width="9.140625" style="91"/>
    <col min="11003" max="11003" width="7.85546875" style="91" customWidth="1"/>
    <col min="11004" max="11004" width="9.85546875" style="91" customWidth="1"/>
    <col min="11005" max="11010" width="14.85546875" style="91" customWidth="1"/>
    <col min="11011" max="11011" width="14.140625" style="91" customWidth="1"/>
    <col min="11012" max="11012" width="12.140625" style="91" customWidth="1"/>
    <col min="11013" max="11013" width="17.140625" style="91" customWidth="1"/>
    <col min="11014" max="11014" width="12.42578125" style="91" customWidth="1"/>
    <col min="11015" max="11258" width="9.140625" style="91"/>
    <col min="11259" max="11259" width="7.85546875" style="91" customWidth="1"/>
    <col min="11260" max="11260" width="9.85546875" style="91" customWidth="1"/>
    <col min="11261" max="11266" width="14.85546875" style="91" customWidth="1"/>
    <col min="11267" max="11267" width="14.140625" style="91" customWidth="1"/>
    <col min="11268" max="11268" width="12.140625" style="91" customWidth="1"/>
    <col min="11269" max="11269" width="17.140625" style="91" customWidth="1"/>
    <col min="11270" max="11270" width="12.42578125" style="91" customWidth="1"/>
    <col min="11271" max="11514" width="9.140625" style="91"/>
    <col min="11515" max="11515" width="7.85546875" style="91" customWidth="1"/>
    <col min="11516" max="11516" width="9.85546875" style="91" customWidth="1"/>
    <col min="11517" max="11522" width="14.85546875" style="91" customWidth="1"/>
    <col min="11523" max="11523" width="14.140625" style="91" customWidth="1"/>
    <col min="11524" max="11524" width="12.140625" style="91" customWidth="1"/>
    <col min="11525" max="11525" width="17.140625" style="91" customWidth="1"/>
    <col min="11526" max="11526" width="12.42578125" style="91" customWidth="1"/>
    <col min="11527" max="11770" width="9.140625" style="91"/>
    <col min="11771" max="11771" width="7.85546875" style="91" customWidth="1"/>
    <col min="11772" max="11772" width="9.85546875" style="91" customWidth="1"/>
    <col min="11773" max="11778" width="14.85546875" style="91" customWidth="1"/>
    <col min="11779" max="11779" width="14.140625" style="91" customWidth="1"/>
    <col min="11780" max="11780" width="12.140625" style="91" customWidth="1"/>
    <col min="11781" max="11781" width="17.140625" style="91" customWidth="1"/>
    <col min="11782" max="11782" width="12.42578125" style="91" customWidth="1"/>
    <col min="11783" max="12026" width="9.140625" style="91"/>
    <col min="12027" max="12027" width="7.85546875" style="91" customWidth="1"/>
    <col min="12028" max="12028" width="9.85546875" style="91" customWidth="1"/>
    <col min="12029" max="12034" width="14.85546875" style="91" customWidth="1"/>
    <col min="12035" max="12035" width="14.140625" style="91" customWidth="1"/>
    <col min="12036" max="12036" width="12.140625" style="91" customWidth="1"/>
    <col min="12037" max="12037" width="17.140625" style="91" customWidth="1"/>
    <col min="12038" max="12038" width="12.42578125" style="91" customWidth="1"/>
    <col min="12039" max="12282" width="9.140625" style="91"/>
    <col min="12283" max="12283" width="7.85546875" style="91" customWidth="1"/>
    <col min="12284" max="12284" width="9.85546875" style="91" customWidth="1"/>
    <col min="12285" max="12290" width="14.85546875" style="91" customWidth="1"/>
    <col min="12291" max="12291" width="14.140625" style="91" customWidth="1"/>
    <col min="12292" max="12292" width="12.140625" style="91" customWidth="1"/>
    <col min="12293" max="12293" width="17.140625" style="91" customWidth="1"/>
    <col min="12294" max="12294" width="12.42578125" style="91" customWidth="1"/>
    <col min="12295" max="12538" width="9.140625" style="91"/>
    <col min="12539" max="12539" width="7.85546875" style="91" customWidth="1"/>
    <col min="12540" max="12540" width="9.85546875" style="91" customWidth="1"/>
    <col min="12541" max="12546" width="14.85546875" style="91" customWidth="1"/>
    <col min="12547" max="12547" width="14.140625" style="91" customWidth="1"/>
    <col min="12548" max="12548" width="12.140625" style="91" customWidth="1"/>
    <col min="12549" max="12549" width="17.140625" style="91" customWidth="1"/>
    <col min="12550" max="12550" width="12.42578125" style="91" customWidth="1"/>
    <col min="12551" max="12794" width="9.140625" style="91"/>
    <col min="12795" max="12795" width="7.85546875" style="91" customWidth="1"/>
    <col min="12796" max="12796" width="9.85546875" style="91" customWidth="1"/>
    <col min="12797" max="12802" width="14.85546875" style="91" customWidth="1"/>
    <col min="12803" max="12803" width="14.140625" style="91" customWidth="1"/>
    <col min="12804" max="12804" width="12.140625" style="91" customWidth="1"/>
    <col min="12805" max="12805" width="17.140625" style="91" customWidth="1"/>
    <col min="12806" max="12806" width="12.42578125" style="91" customWidth="1"/>
    <col min="12807" max="13050" width="9.140625" style="91"/>
    <col min="13051" max="13051" width="7.85546875" style="91" customWidth="1"/>
    <col min="13052" max="13052" width="9.85546875" style="91" customWidth="1"/>
    <col min="13053" max="13058" width="14.85546875" style="91" customWidth="1"/>
    <col min="13059" max="13059" width="14.140625" style="91" customWidth="1"/>
    <col min="13060" max="13060" width="12.140625" style="91" customWidth="1"/>
    <col min="13061" max="13061" width="17.140625" style="91" customWidth="1"/>
    <col min="13062" max="13062" width="12.42578125" style="91" customWidth="1"/>
    <col min="13063" max="13306" width="9.140625" style="91"/>
    <col min="13307" max="13307" width="7.85546875" style="91" customWidth="1"/>
    <col min="13308" max="13308" width="9.85546875" style="91" customWidth="1"/>
    <col min="13309" max="13314" width="14.85546875" style="91" customWidth="1"/>
    <col min="13315" max="13315" width="14.140625" style="91" customWidth="1"/>
    <col min="13316" max="13316" width="12.140625" style="91" customWidth="1"/>
    <col min="13317" max="13317" width="17.140625" style="91" customWidth="1"/>
    <col min="13318" max="13318" width="12.42578125" style="91" customWidth="1"/>
    <col min="13319" max="13562" width="9.140625" style="91"/>
    <col min="13563" max="13563" width="7.85546875" style="91" customWidth="1"/>
    <col min="13564" max="13564" width="9.85546875" style="91" customWidth="1"/>
    <col min="13565" max="13570" width="14.85546875" style="91" customWidth="1"/>
    <col min="13571" max="13571" width="14.140625" style="91" customWidth="1"/>
    <col min="13572" max="13572" width="12.140625" style="91" customWidth="1"/>
    <col min="13573" max="13573" width="17.140625" style="91" customWidth="1"/>
    <col min="13574" max="13574" width="12.42578125" style="91" customWidth="1"/>
    <col min="13575" max="13818" width="9.140625" style="91"/>
    <col min="13819" max="13819" width="7.85546875" style="91" customWidth="1"/>
    <col min="13820" max="13820" width="9.85546875" style="91" customWidth="1"/>
    <col min="13821" max="13826" width="14.85546875" style="91" customWidth="1"/>
    <col min="13827" max="13827" width="14.140625" style="91" customWidth="1"/>
    <col min="13828" max="13828" width="12.140625" style="91" customWidth="1"/>
    <col min="13829" max="13829" width="17.140625" style="91" customWidth="1"/>
    <col min="13830" max="13830" width="12.42578125" style="91" customWidth="1"/>
    <col min="13831" max="14074" width="9.140625" style="91"/>
    <col min="14075" max="14075" width="7.85546875" style="91" customWidth="1"/>
    <col min="14076" max="14076" width="9.85546875" style="91" customWidth="1"/>
    <col min="14077" max="14082" width="14.85546875" style="91" customWidth="1"/>
    <col min="14083" max="14083" width="14.140625" style="91" customWidth="1"/>
    <col min="14084" max="14084" width="12.140625" style="91" customWidth="1"/>
    <col min="14085" max="14085" width="17.140625" style="91" customWidth="1"/>
    <col min="14086" max="14086" width="12.42578125" style="91" customWidth="1"/>
    <col min="14087" max="14330" width="9.140625" style="91"/>
    <col min="14331" max="14331" width="7.85546875" style="91" customWidth="1"/>
    <col min="14332" max="14332" width="9.85546875" style="91" customWidth="1"/>
    <col min="14333" max="14338" width="14.85546875" style="91" customWidth="1"/>
    <col min="14339" max="14339" width="14.140625" style="91" customWidth="1"/>
    <col min="14340" max="14340" width="12.140625" style="91" customWidth="1"/>
    <col min="14341" max="14341" width="17.140625" style="91" customWidth="1"/>
    <col min="14342" max="14342" width="12.42578125" style="91" customWidth="1"/>
    <col min="14343" max="14586" width="9.140625" style="91"/>
    <col min="14587" max="14587" width="7.85546875" style="91" customWidth="1"/>
    <col min="14588" max="14588" width="9.85546875" style="91" customWidth="1"/>
    <col min="14589" max="14594" width="14.85546875" style="91" customWidth="1"/>
    <col min="14595" max="14595" width="14.140625" style="91" customWidth="1"/>
    <col min="14596" max="14596" width="12.140625" style="91" customWidth="1"/>
    <col min="14597" max="14597" width="17.140625" style="91" customWidth="1"/>
    <col min="14598" max="14598" width="12.42578125" style="91" customWidth="1"/>
    <col min="14599" max="14842" width="9.140625" style="91"/>
    <col min="14843" max="14843" width="7.85546875" style="91" customWidth="1"/>
    <col min="14844" max="14844" width="9.85546875" style="91" customWidth="1"/>
    <col min="14845" max="14850" width="14.85546875" style="91" customWidth="1"/>
    <col min="14851" max="14851" width="14.140625" style="91" customWidth="1"/>
    <col min="14852" max="14852" width="12.140625" style="91" customWidth="1"/>
    <col min="14853" max="14853" width="17.140625" style="91" customWidth="1"/>
    <col min="14854" max="14854" width="12.42578125" style="91" customWidth="1"/>
    <col min="14855" max="15098" width="9.140625" style="91"/>
    <col min="15099" max="15099" width="7.85546875" style="91" customWidth="1"/>
    <col min="15100" max="15100" width="9.85546875" style="91" customWidth="1"/>
    <col min="15101" max="15106" width="14.85546875" style="91" customWidth="1"/>
    <col min="15107" max="15107" width="14.140625" style="91" customWidth="1"/>
    <col min="15108" max="15108" width="12.140625" style="91" customWidth="1"/>
    <col min="15109" max="15109" width="17.140625" style="91" customWidth="1"/>
    <col min="15110" max="15110" width="12.42578125" style="91" customWidth="1"/>
    <col min="15111" max="15354" width="9.140625" style="91"/>
    <col min="15355" max="15355" width="7.85546875" style="91" customWidth="1"/>
    <col min="15356" max="15356" width="9.85546875" style="91" customWidth="1"/>
    <col min="15357" max="15362" width="14.85546875" style="91" customWidth="1"/>
    <col min="15363" max="15363" width="14.140625" style="91" customWidth="1"/>
    <col min="15364" max="15364" width="12.140625" style="91" customWidth="1"/>
    <col min="15365" max="15365" width="17.140625" style="91" customWidth="1"/>
    <col min="15366" max="15366" width="12.42578125" style="91" customWidth="1"/>
    <col min="15367" max="15610" width="9.140625" style="91"/>
    <col min="15611" max="15611" width="7.85546875" style="91" customWidth="1"/>
    <col min="15612" max="15612" width="9.85546875" style="91" customWidth="1"/>
    <col min="15613" max="15618" width="14.85546875" style="91" customWidth="1"/>
    <col min="15619" max="15619" width="14.140625" style="91" customWidth="1"/>
    <col min="15620" max="15620" width="12.140625" style="91" customWidth="1"/>
    <col min="15621" max="15621" width="17.140625" style="91" customWidth="1"/>
    <col min="15622" max="15622" width="12.42578125" style="91" customWidth="1"/>
    <col min="15623" max="15866" width="9.140625" style="91"/>
    <col min="15867" max="15867" width="7.85546875" style="91" customWidth="1"/>
    <col min="15868" max="15868" width="9.85546875" style="91" customWidth="1"/>
    <col min="15869" max="15874" width="14.85546875" style="91" customWidth="1"/>
    <col min="15875" max="15875" width="14.140625" style="91" customWidth="1"/>
    <col min="15876" max="15876" width="12.140625" style="91" customWidth="1"/>
    <col min="15877" max="15877" width="17.140625" style="91" customWidth="1"/>
    <col min="15878" max="15878" width="12.42578125" style="91" customWidth="1"/>
    <col min="15879" max="16122" width="9.140625" style="91"/>
    <col min="16123" max="16123" width="7.85546875" style="91" customWidth="1"/>
    <col min="16124" max="16124" width="9.85546875" style="91" customWidth="1"/>
    <col min="16125" max="16130" width="14.85546875" style="91" customWidth="1"/>
    <col min="16131" max="16131" width="14.140625" style="91" customWidth="1"/>
    <col min="16132" max="16132" width="12.140625" style="91" customWidth="1"/>
    <col min="16133" max="16133" width="17.140625" style="91" customWidth="1"/>
    <col min="16134" max="16134" width="12.42578125" style="91" customWidth="1"/>
    <col min="16135" max="16384" width="9.140625" style="91"/>
  </cols>
  <sheetData>
    <row r="1" spans="1:12" ht="45" customHeight="1">
      <c r="A1" s="1054" t="s">
        <v>1319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</row>
    <row r="2" spans="1:12" ht="40.5" customHeight="1">
      <c r="A2" s="1055" t="s">
        <v>1318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1055"/>
    </row>
    <row r="3" spans="1:12" ht="17.25" customHeight="1" thickBot="1">
      <c r="A3" s="1048" t="s">
        <v>704</v>
      </c>
      <c r="B3" s="1048"/>
      <c r="C3" s="1048"/>
      <c r="D3" s="128"/>
      <c r="E3" s="128"/>
      <c r="F3" s="128"/>
      <c r="G3" s="128"/>
      <c r="H3" s="128"/>
      <c r="I3" s="128"/>
      <c r="J3" s="128"/>
      <c r="K3" s="1077" t="s">
        <v>705</v>
      </c>
      <c r="L3" s="1077"/>
    </row>
    <row r="4" spans="1:12" ht="39" customHeight="1" thickTop="1">
      <c r="A4" s="1072" t="s">
        <v>40</v>
      </c>
      <c r="B4" s="1072"/>
      <c r="C4" s="118" t="s">
        <v>107</v>
      </c>
      <c r="D4" s="118" t="s">
        <v>108</v>
      </c>
      <c r="E4" s="118" t="s">
        <v>109</v>
      </c>
      <c r="F4" s="118" t="s">
        <v>658</v>
      </c>
      <c r="G4" s="118" t="s">
        <v>115</v>
      </c>
      <c r="H4" s="118" t="s">
        <v>325</v>
      </c>
      <c r="I4" s="118" t="s">
        <v>331</v>
      </c>
      <c r="J4" s="118" t="s">
        <v>699</v>
      </c>
      <c r="K4" s="1074" t="s">
        <v>174</v>
      </c>
      <c r="L4" s="1074"/>
    </row>
    <row r="5" spans="1:12" ht="41.25" customHeight="1" thickBot="1">
      <c r="A5" s="1073"/>
      <c r="B5" s="1073"/>
      <c r="C5" s="496" t="s">
        <v>240</v>
      </c>
      <c r="D5" s="496" t="s">
        <v>334</v>
      </c>
      <c r="E5" s="496" t="s">
        <v>335</v>
      </c>
      <c r="F5" s="496" t="s">
        <v>317</v>
      </c>
      <c r="G5" s="496" t="s">
        <v>318</v>
      </c>
      <c r="H5" s="496" t="s">
        <v>319</v>
      </c>
      <c r="I5" s="496" t="s">
        <v>320</v>
      </c>
      <c r="J5" s="496" t="s">
        <v>333</v>
      </c>
      <c r="K5" s="1075"/>
      <c r="L5" s="1075"/>
    </row>
    <row r="6" spans="1:12" ht="18" customHeight="1">
      <c r="A6" s="1066" t="s">
        <v>52</v>
      </c>
      <c r="B6" s="1066"/>
      <c r="C6" s="116">
        <v>0</v>
      </c>
      <c r="D6" s="116">
        <v>0</v>
      </c>
      <c r="E6" s="116">
        <v>0</v>
      </c>
      <c r="F6" s="116">
        <v>0</v>
      </c>
      <c r="G6" s="116">
        <v>0</v>
      </c>
      <c r="H6" s="116">
        <v>0</v>
      </c>
      <c r="I6" s="116">
        <v>0</v>
      </c>
      <c r="J6" s="116">
        <v>0</v>
      </c>
      <c r="K6" s="1058" t="s">
        <v>671</v>
      </c>
      <c r="L6" s="1058"/>
    </row>
    <row r="7" spans="1:12" ht="18" customHeight="1">
      <c r="A7" s="94" t="s">
        <v>53</v>
      </c>
      <c r="B7" s="94"/>
      <c r="C7" s="102">
        <v>0</v>
      </c>
      <c r="D7" s="102">
        <v>0</v>
      </c>
      <c r="E7" s="102">
        <v>0</v>
      </c>
      <c r="F7" s="102">
        <v>0</v>
      </c>
      <c r="G7" s="102">
        <v>0</v>
      </c>
      <c r="H7" s="102">
        <v>0</v>
      </c>
      <c r="I7" s="102">
        <v>0</v>
      </c>
      <c r="J7" s="107">
        <v>0</v>
      </c>
      <c r="K7" s="1059" t="s">
        <v>302</v>
      </c>
      <c r="L7" s="1059"/>
    </row>
    <row r="8" spans="1:12" ht="18" customHeight="1">
      <c r="A8" s="1068" t="s">
        <v>54</v>
      </c>
      <c r="B8" s="1068"/>
      <c r="C8" s="102">
        <v>2</v>
      </c>
      <c r="D8" s="102">
        <v>79</v>
      </c>
      <c r="E8" s="102">
        <v>415</v>
      </c>
      <c r="F8" s="102">
        <v>21</v>
      </c>
      <c r="G8" s="102">
        <v>14</v>
      </c>
      <c r="H8" s="102">
        <v>0</v>
      </c>
      <c r="I8" s="102">
        <v>0</v>
      </c>
      <c r="J8" s="107">
        <v>0</v>
      </c>
      <c r="K8" s="1056" t="s">
        <v>184</v>
      </c>
      <c r="L8" s="1056"/>
    </row>
    <row r="9" spans="1:12" ht="18" customHeight="1">
      <c r="A9" s="1068" t="s">
        <v>321</v>
      </c>
      <c r="B9" s="1068"/>
      <c r="C9" s="102">
        <v>2</v>
      </c>
      <c r="D9" s="102">
        <v>46</v>
      </c>
      <c r="E9" s="102">
        <v>246</v>
      </c>
      <c r="F9" s="102">
        <v>27</v>
      </c>
      <c r="G9" s="102">
        <v>12</v>
      </c>
      <c r="H9" s="102">
        <v>0</v>
      </c>
      <c r="I9" s="102">
        <v>0</v>
      </c>
      <c r="J9" s="107">
        <v>0</v>
      </c>
      <c r="K9" s="1056" t="s">
        <v>185</v>
      </c>
      <c r="L9" s="1056"/>
    </row>
    <row r="10" spans="1:12" ht="18" customHeight="1">
      <c r="A10" s="1078" t="s">
        <v>327</v>
      </c>
      <c r="B10" s="488" t="s">
        <v>262</v>
      </c>
      <c r="C10" s="102">
        <v>1</v>
      </c>
      <c r="D10" s="102">
        <v>28</v>
      </c>
      <c r="E10" s="102">
        <v>198</v>
      </c>
      <c r="F10" s="102">
        <v>11</v>
      </c>
      <c r="G10" s="102">
        <v>6</v>
      </c>
      <c r="H10" s="102">
        <v>0</v>
      </c>
      <c r="I10" s="102">
        <v>0</v>
      </c>
      <c r="J10" s="107">
        <v>0</v>
      </c>
      <c r="K10" s="475" t="s">
        <v>306</v>
      </c>
      <c r="L10" s="1061" t="s">
        <v>173</v>
      </c>
    </row>
    <row r="11" spans="1:12" ht="18" customHeight="1">
      <c r="A11" s="1079"/>
      <c r="B11" s="488" t="s">
        <v>263</v>
      </c>
      <c r="C11" s="102">
        <v>2</v>
      </c>
      <c r="D11" s="102">
        <v>80</v>
      </c>
      <c r="E11" s="102">
        <v>407</v>
      </c>
      <c r="F11" s="102">
        <v>29</v>
      </c>
      <c r="G11" s="102">
        <v>12</v>
      </c>
      <c r="H11" s="102">
        <v>1</v>
      </c>
      <c r="I11" s="102">
        <v>0</v>
      </c>
      <c r="J11" s="107">
        <v>0</v>
      </c>
      <c r="K11" s="475" t="s">
        <v>307</v>
      </c>
      <c r="L11" s="1061"/>
    </row>
    <row r="12" spans="1:12" ht="18" customHeight="1">
      <c r="A12" s="1079"/>
      <c r="B12" s="488" t="s">
        <v>264</v>
      </c>
      <c r="C12" s="102">
        <v>3</v>
      </c>
      <c r="D12" s="102">
        <v>89</v>
      </c>
      <c r="E12" s="102">
        <v>510</v>
      </c>
      <c r="F12" s="102">
        <v>55</v>
      </c>
      <c r="G12" s="102">
        <v>20</v>
      </c>
      <c r="H12" s="102">
        <v>0</v>
      </c>
      <c r="I12" s="102">
        <v>0</v>
      </c>
      <c r="J12" s="107">
        <v>0</v>
      </c>
      <c r="K12" s="475" t="s">
        <v>308</v>
      </c>
      <c r="L12" s="1061"/>
    </row>
    <row r="13" spans="1:12" ht="18" customHeight="1">
      <c r="A13" s="1079"/>
      <c r="B13" s="488" t="s">
        <v>265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7">
        <v>0</v>
      </c>
      <c r="K13" s="475" t="s">
        <v>309</v>
      </c>
      <c r="L13" s="1061"/>
    </row>
    <row r="14" spans="1:12" ht="18" customHeight="1">
      <c r="A14" s="1079"/>
      <c r="B14" s="488" t="s">
        <v>266</v>
      </c>
      <c r="C14" s="102">
        <v>2</v>
      </c>
      <c r="D14" s="102">
        <v>63</v>
      </c>
      <c r="E14" s="102">
        <v>286</v>
      </c>
      <c r="F14" s="102">
        <v>27</v>
      </c>
      <c r="G14" s="102">
        <v>12</v>
      </c>
      <c r="H14" s="102">
        <v>0</v>
      </c>
      <c r="I14" s="102">
        <v>0</v>
      </c>
      <c r="J14" s="107">
        <v>0</v>
      </c>
      <c r="K14" s="475" t="s">
        <v>310</v>
      </c>
      <c r="L14" s="1061"/>
    </row>
    <row r="15" spans="1:12" ht="18" customHeight="1">
      <c r="A15" s="1080"/>
      <c r="B15" s="488" t="s">
        <v>267</v>
      </c>
      <c r="C15" s="102">
        <v>3</v>
      </c>
      <c r="D15" s="102">
        <v>148</v>
      </c>
      <c r="E15" s="102">
        <v>779</v>
      </c>
      <c r="F15" s="102">
        <v>42</v>
      </c>
      <c r="G15" s="102">
        <v>23</v>
      </c>
      <c r="H15" s="102">
        <v>0</v>
      </c>
      <c r="I15" s="102">
        <v>0</v>
      </c>
      <c r="J15" s="107">
        <v>0</v>
      </c>
      <c r="K15" s="475" t="s">
        <v>311</v>
      </c>
      <c r="L15" s="1061"/>
    </row>
    <row r="16" spans="1:12" ht="18" customHeight="1">
      <c r="A16" s="1047" t="s">
        <v>63</v>
      </c>
      <c r="B16" s="1047"/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7">
        <v>0</v>
      </c>
      <c r="K16" s="1056" t="s">
        <v>297</v>
      </c>
      <c r="L16" s="1056"/>
    </row>
    <row r="17" spans="1:12" ht="18" customHeight="1">
      <c r="A17" s="1047" t="s">
        <v>64</v>
      </c>
      <c r="B17" s="1047"/>
      <c r="C17" s="102">
        <v>2</v>
      </c>
      <c r="D17" s="102">
        <v>64</v>
      </c>
      <c r="E17" s="102">
        <v>319</v>
      </c>
      <c r="F17" s="102">
        <v>30</v>
      </c>
      <c r="G17" s="102">
        <v>12</v>
      </c>
      <c r="H17" s="102">
        <v>1</v>
      </c>
      <c r="I17" s="102">
        <v>0</v>
      </c>
      <c r="J17" s="107">
        <v>0</v>
      </c>
      <c r="K17" s="1056" t="s">
        <v>186</v>
      </c>
      <c r="L17" s="1056"/>
    </row>
    <row r="18" spans="1:12" ht="18" customHeight="1">
      <c r="A18" s="1047" t="s">
        <v>65</v>
      </c>
      <c r="B18" s="1047"/>
      <c r="C18" s="102">
        <v>1</v>
      </c>
      <c r="D18" s="102">
        <v>44</v>
      </c>
      <c r="E18" s="102">
        <v>252</v>
      </c>
      <c r="F18" s="102">
        <v>19</v>
      </c>
      <c r="G18" s="102">
        <v>9</v>
      </c>
      <c r="H18" s="102">
        <v>0</v>
      </c>
      <c r="I18" s="102">
        <v>0</v>
      </c>
      <c r="J18" s="107">
        <v>0</v>
      </c>
      <c r="K18" s="1056" t="s">
        <v>187</v>
      </c>
      <c r="L18" s="1056"/>
    </row>
    <row r="19" spans="1:12" ht="18" customHeight="1">
      <c r="A19" s="1047" t="s">
        <v>66</v>
      </c>
      <c r="B19" s="1047"/>
      <c r="C19" s="102">
        <v>4</v>
      </c>
      <c r="D19" s="102">
        <v>268</v>
      </c>
      <c r="E19" s="102">
        <v>1494</v>
      </c>
      <c r="F19" s="102">
        <v>69</v>
      </c>
      <c r="G19" s="102">
        <v>43</v>
      </c>
      <c r="H19" s="102">
        <v>3</v>
      </c>
      <c r="I19" s="102">
        <v>1</v>
      </c>
      <c r="J19" s="107">
        <v>0</v>
      </c>
      <c r="K19" s="1056" t="s">
        <v>303</v>
      </c>
      <c r="L19" s="1056"/>
    </row>
    <row r="20" spans="1:12" ht="18" customHeight="1">
      <c r="A20" s="83" t="s">
        <v>134</v>
      </c>
      <c r="B20" s="83"/>
      <c r="C20" s="102">
        <v>2</v>
      </c>
      <c r="D20" s="102">
        <v>127</v>
      </c>
      <c r="E20" s="102">
        <v>862</v>
      </c>
      <c r="F20" s="102">
        <v>49</v>
      </c>
      <c r="G20" s="102">
        <v>23</v>
      </c>
      <c r="H20" s="102">
        <v>1</v>
      </c>
      <c r="I20" s="102">
        <v>0</v>
      </c>
      <c r="J20" s="107">
        <v>0</v>
      </c>
      <c r="K20" s="1056" t="s">
        <v>304</v>
      </c>
      <c r="L20" s="1056"/>
    </row>
    <row r="21" spans="1:12" ht="18" customHeight="1">
      <c r="A21" s="1047" t="s">
        <v>68</v>
      </c>
      <c r="B21" s="1047"/>
      <c r="C21" s="102">
        <v>1</v>
      </c>
      <c r="D21" s="102">
        <v>34</v>
      </c>
      <c r="E21" s="102">
        <v>186</v>
      </c>
      <c r="F21" s="102">
        <v>9</v>
      </c>
      <c r="G21" s="102">
        <v>6</v>
      </c>
      <c r="H21" s="102">
        <v>1</v>
      </c>
      <c r="I21" s="102">
        <v>0</v>
      </c>
      <c r="J21" s="107">
        <v>0</v>
      </c>
      <c r="K21" s="1056" t="s">
        <v>305</v>
      </c>
      <c r="L21" s="1056"/>
    </row>
    <row r="22" spans="1:12" ht="18" customHeight="1">
      <c r="A22" s="1047" t="s">
        <v>69</v>
      </c>
      <c r="B22" s="1047"/>
      <c r="C22" s="102">
        <v>2</v>
      </c>
      <c r="D22" s="102">
        <v>54</v>
      </c>
      <c r="E22" s="102">
        <v>326</v>
      </c>
      <c r="F22" s="102">
        <v>26</v>
      </c>
      <c r="G22" s="102">
        <v>12</v>
      </c>
      <c r="H22" s="102">
        <v>1</v>
      </c>
      <c r="I22" s="102">
        <v>0</v>
      </c>
      <c r="J22" s="107">
        <v>0</v>
      </c>
      <c r="K22" s="1056" t="s">
        <v>191</v>
      </c>
      <c r="L22" s="1056"/>
    </row>
    <row r="23" spans="1:12" ht="18" customHeight="1">
      <c r="A23" s="83" t="s">
        <v>323</v>
      </c>
      <c r="B23" s="83"/>
      <c r="C23" s="102">
        <v>1</v>
      </c>
      <c r="D23" s="102">
        <v>41</v>
      </c>
      <c r="E23" s="102">
        <v>224</v>
      </c>
      <c r="F23" s="102">
        <v>18</v>
      </c>
      <c r="G23" s="102">
        <v>6</v>
      </c>
      <c r="H23" s="102">
        <v>1</v>
      </c>
      <c r="I23" s="102">
        <v>0</v>
      </c>
      <c r="J23" s="107">
        <v>0</v>
      </c>
      <c r="K23" s="1056" t="s">
        <v>192</v>
      </c>
      <c r="L23" s="1056"/>
    </row>
    <row r="24" spans="1:12" ht="18" customHeight="1">
      <c r="A24" s="1047" t="s">
        <v>71</v>
      </c>
      <c r="B24" s="1047"/>
      <c r="C24" s="102">
        <v>2</v>
      </c>
      <c r="D24" s="102">
        <v>78</v>
      </c>
      <c r="E24" s="102">
        <v>485</v>
      </c>
      <c r="F24" s="102">
        <v>34</v>
      </c>
      <c r="G24" s="102">
        <v>15</v>
      </c>
      <c r="H24" s="102">
        <v>0</v>
      </c>
      <c r="I24" s="102">
        <v>0</v>
      </c>
      <c r="J24" s="107">
        <v>0</v>
      </c>
      <c r="K24" s="1056" t="s">
        <v>193</v>
      </c>
      <c r="L24" s="1056"/>
    </row>
    <row r="25" spans="1:12" ht="18" customHeight="1" thickBot="1">
      <c r="A25" s="86" t="s">
        <v>72</v>
      </c>
      <c r="B25" s="86"/>
      <c r="C25" s="117">
        <v>2</v>
      </c>
      <c r="D25" s="117">
        <v>97</v>
      </c>
      <c r="E25" s="117">
        <v>584</v>
      </c>
      <c r="F25" s="117">
        <v>32</v>
      </c>
      <c r="G25" s="117">
        <v>18</v>
      </c>
      <c r="H25" s="117">
        <v>0</v>
      </c>
      <c r="I25" s="117">
        <v>1</v>
      </c>
      <c r="J25" s="116">
        <v>0</v>
      </c>
      <c r="K25" s="1062" t="s">
        <v>298</v>
      </c>
      <c r="L25" s="1062"/>
    </row>
    <row r="26" spans="1:12" ht="18" customHeight="1" thickBot="1">
      <c r="A26" s="1076" t="s">
        <v>32</v>
      </c>
      <c r="B26" s="1076"/>
      <c r="C26" s="493">
        <v>32</v>
      </c>
      <c r="D26" s="493">
        <v>1340</v>
      </c>
      <c r="E26" s="493">
        <v>7573</v>
      </c>
      <c r="F26" s="493">
        <v>498</v>
      </c>
      <c r="G26" s="493">
        <v>243</v>
      </c>
      <c r="H26" s="493">
        <v>9</v>
      </c>
      <c r="I26" s="493">
        <v>2</v>
      </c>
      <c r="J26" s="493">
        <v>0</v>
      </c>
      <c r="K26" s="1064" t="s">
        <v>324</v>
      </c>
      <c r="L26" s="1064"/>
    </row>
    <row r="27" spans="1:12" ht="13.5" thickTop="1"/>
    <row r="28" spans="1:12" ht="11.25" customHeight="1"/>
    <row r="29" spans="1:12" hidden="1"/>
    <row r="30" spans="1:12" hidden="1"/>
    <row r="31" spans="1:12" hidden="1"/>
    <row r="32" spans="1:12" hidden="1"/>
    <row r="33" ht="0.75" customHeight="1"/>
  </sheetData>
  <mergeCells count="34">
    <mergeCell ref="K23:L23"/>
    <mergeCell ref="K24:L24"/>
    <mergeCell ref="K25:L25"/>
    <mergeCell ref="A26:B26"/>
    <mergeCell ref="K26:L26"/>
    <mergeCell ref="A6:B6"/>
    <mergeCell ref="K6:L6"/>
    <mergeCell ref="K22:L22"/>
    <mergeCell ref="K7:L7"/>
    <mergeCell ref="K8:L8"/>
    <mergeCell ref="K9:L9"/>
    <mergeCell ref="A10:A15"/>
    <mergeCell ref="L10:L15"/>
    <mergeCell ref="K16:L16"/>
    <mergeCell ref="K17:L17"/>
    <mergeCell ref="K18:L18"/>
    <mergeCell ref="K19:L19"/>
    <mergeCell ref="K20:L20"/>
    <mergeCell ref="K21:L21"/>
    <mergeCell ref="A8:B8"/>
    <mergeCell ref="A9:B9"/>
    <mergeCell ref="A3:C3"/>
    <mergeCell ref="K3:L3"/>
    <mergeCell ref="A4:B5"/>
    <mergeCell ref="K4:L5"/>
    <mergeCell ref="A1:L1"/>
    <mergeCell ref="A2:L2"/>
    <mergeCell ref="A22:B22"/>
    <mergeCell ref="A24:B24"/>
    <mergeCell ref="A16:B16"/>
    <mergeCell ref="A17:B17"/>
    <mergeCell ref="A18:B18"/>
    <mergeCell ref="A19:B19"/>
    <mergeCell ref="A21:B21"/>
  </mergeCells>
  <printOptions horizontalCentered="1"/>
  <pageMargins left="1" right="1" top="1" bottom="1" header="1" footer="0.75"/>
  <pageSetup paperSize="9" scale="80" firstPageNumber="118" orientation="landscape" useFirstPageNumber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FF00"/>
  </sheetPr>
  <dimension ref="A1:T120"/>
  <sheetViews>
    <sheetView rightToLeft="1" view="pageBreakPreview" topLeftCell="A2" zoomScale="80" zoomScaleNormal="75" zoomScaleSheetLayoutView="80" workbookViewId="0">
      <selection activeCell="U20" sqref="U20"/>
    </sheetView>
  </sheetViews>
  <sheetFormatPr defaultRowHeight="12.75"/>
  <cols>
    <col min="1" max="1" width="3.85546875" style="91" customWidth="1"/>
    <col min="2" max="2" width="10.5703125" style="91" customWidth="1"/>
    <col min="3" max="14" width="8" style="91" customWidth="1"/>
    <col min="15" max="17" width="9.140625" style="91" customWidth="1"/>
    <col min="18" max="18" width="13.5703125" style="91" customWidth="1"/>
    <col min="19" max="19" width="4.5703125" style="91" customWidth="1"/>
    <col min="20" max="16384" width="9.140625" style="91"/>
  </cols>
  <sheetData>
    <row r="1" spans="1:20" ht="26.25" customHeight="1">
      <c r="A1" s="1138" t="s">
        <v>814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20" ht="22.5" customHeight="1">
      <c r="A2" s="1139" t="s">
        <v>815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0" s="146" customFormat="1" ht="18.75" customHeight="1" thickBot="1">
      <c r="A3" s="1100" t="s">
        <v>1135</v>
      </c>
      <c r="B3" s="1100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344"/>
      <c r="R3" s="1116" t="s">
        <v>1136</v>
      </c>
      <c r="S3" s="1116"/>
    </row>
    <row r="4" spans="1:20" ht="18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20" ht="20.25" customHeight="1">
      <c r="A5" s="1092"/>
      <c r="B5" s="1092"/>
      <c r="C5" s="1094" t="s">
        <v>245</v>
      </c>
      <c r="D5" s="1094"/>
      <c r="E5" s="1094" t="s">
        <v>246</v>
      </c>
      <c r="F5" s="1094"/>
      <c r="G5" s="1094" t="s">
        <v>247</v>
      </c>
      <c r="H5" s="1094"/>
      <c r="I5" s="1094" t="s">
        <v>248</v>
      </c>
      <c r="J5" s="1094"/>
      <c r="K5" s="1094" t="s">
        <v>244</v>
      </c>
      <c r="L5" s="1094"/>
      <c r="M5" s="1094" t="s">
        <v>251</v>
      </c>
      <c r="N5" s="1094"/>
      <c r="O5" s="553"/>
      <c r="P5" s="553" t="s">
        <v>175</v>
      </c>
      <c r="Q5" s="553"/>
      <c r="R5" s="1096"/>
      <c r="S5" s="1096"/>
    </row>
    <row r="6" spans="1:20" ht="17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20" ht="18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20" ht="20.100000000000001" customHeight="1">
      <c r="A8" s="1110" t="s">
        <v>52</v>
      </c>
      <c r="B8" s="1110"/>
      <c r="C8" s="557">
        <v>1770</v>
      </c>
      <c r="D8" s="557">
        <v>1390</v>
      </c>
      <c r="E8" s="557">
        <v>1169</v>
      </c>
      <c r="F8" s="557">
        <v>985</v>
      </c>
      <c r="G8" s="557">
        <v>889</v>
      </c>
      <c r="H8" s="557">
        <v>883</v>
      </c>
      <c r="I8" s="557">
        <v>900</v>
      </c>
      <c r="J8" s="557">
        <v>873</v>
      </c>
      <c r="K8" s="557">
        <v>1384</v>
      </c>
      <c r="L8" s="557">
        <v>1460</v>
      </c>
      <c r="M8" s="557">
        <v>1899</v>
      </c>
      <c r="N8" s="557">
        <v>1549</v>
      </c>
      <c r="O8" s="557">
        <f>SUM(C8,E8,G8,I8,K8,M8)</f>
        <v>8011</v>
      </c>
      <c r="P8" s="557">
        <f>SUM(D8,F8,H8,J8,L8,N8)</f>
        <v>7140</v>
      </c>
      <c r="Q8" s="557">
        <f>SUM(O8:P8)</f>
        <v>15151</v>
      </c>
      <c r="R8" s="1111" t="s">
        <v>671</v>
      </c>
      <c r="S8" s="1111"/>
    </row>
    <row r="9" spans="1:20" ht="20.100000000000001" customHeight="1">
      <c r="A9" s="1081" t="s">
        <v>53</v>
      </c>
      <c r="B9" s="1081"/>
      <c r="C9" s="554">
        <v>321</v>
      </c>
      <c r="D9" s="554">
        <v>369</v>
      </c>
      <c r="E9" s="554">
        <v>260</v>
      </c>
      <c r="F9" s="554">
        <v>321</v>
      </c>
      <c r="G9" s="554">
        <v>243</v>
      </c>
      <c r="H9" s="554">
        <v>278</v>
      </c>
      <c r="I9" s="554">
        <v>225</v>
      </c>
      <c r="J9" s="554">
        <v>237</v>
      </c>
      <c r="K9" s="554">
        <v>282</v>
      </c>
      <c r="L9" s="554">
        <v>385</v>
      </c>
      <c r="M9" s="554">
        <v>190</v>
      </c>
      <c r="N9" s="554">
        <v>194</v>
      </c>
      <c r="O9" s="557">
        <f t="shared" ref="O9:O27" si="0">SUM(C9,E9,G9,I9,K9,M9)</f>
        <v>1521</v>
      </c>
      <c r="P9" s="557">
        <f t="shared" ref="P9:P27" si="1">SUM(D9,F9,H9,J9,L9,N9)</f>
        <v>1784</v>
      </c>
      <c r="Q9" s="557">
        <f t="shared" ref="Q9:Q27" si="2">SUM(O9:P9)</f>
        <v>3305</v>
      </c>
      <c r="R9" s="1059" t="s">
        <v>302</v>
      </c>
      <c r="S9" s="1059"/>
      <c r="T9" s="206"/>
    </row>
    <row r="10" spans="1:20" ht="20.100000000000001" customHeight="1">
      <c r="A10" s="1081" t="s">
        <v>54</v>
      </c>
      <c r="B10" s="1081"/>
      <c r="C10" s="554">
        <v>308</v>
      </c>
      <c r="D10" s="554">
        <v>266</v>
      </c>
      <c r="E10" s="554">
        <v>168</v>
      </c>
      <c r="F10" s="554">
        <v>139</v>
      </c>
      <c r="G10" s="554">
        <v>158</v>
      </c>
      <c r="H10" s="554">
        <v>125</v>
      </c>
      <c r="I10" s="554">
        <v>186</v>
      </c>
      <c r="J10" s="554">
        <v>198</v>
      </c>
      <c r="K10" s="554">
        <v>321</v>
      </c>
      <c r="L10" s="554">
        <v>307</v>
      </c>
      <c r="M10" s="554">
        <v>151</v>
      </c>
      <c r="N10" s="554">
        <v>165</v>
      </c>
      <c r="O10" s="557">
        <f t="shared" si="0"/>
        <v>1292</v>
      </c>
      <c r="P10" s="557">
        <f t="shared" si="1"/>
        <v>1200</v>
      </c>
      <c r="Q10" s="557">
        <f t="shared" si="2"/>
        <v>2492</v>
      </c>
      <c r="R10" s="1056" t="s">
        <v>184</v>
      </c>
      <c r="S10" s="1056"/>
      <c r="T10" s="206"/>
    </row>
    <row r="11" spans="1:20" ht="20.100000000000001" customHeight="1">
      <c r="A11" s="1081" t="s">
        <v>55</v>
      </c>
      <c r="B11" s="1081"/>
      <c r="C11" s="554">
        <v>115</v>
      </c>
      <c r="D11" s="554">
        <v>91</v>
      </c>
      <c r="E11" s="554">
        <v>71</v>
      </c>
      <c r="F11" s="554">
        <v>68</v>
      </c>
      <c r="G11" s="554">
        <v>80</v>
      </c>
      <c r="H11" s="554">
        <v>70</v>
      </c>
      <c r="I11" s="554">
        <v>99</v>
      </c>
      <c r="J11" s="554">
        <v>70</v>
      </c>
      <c r="K11" s="554">
        <v>228</v>
      </c>
      <c r="L11" s="554">
        <v>234</v>
      </c>
      <c r="M11" s="554">
        <v>86</v>
      </c>
      <c r="N11" s="554">
        <v>122</v>
      </c>
      <c r="O11" s="557">
        <f t="shared" si="0"/>
        <v>679</v>
      </c>
      <c r="P11" s="557">
        <f t="shared" si="1"/>
        <v>655</v>
      </c>
      <c r="Q11" s="557">
        <f t="shared" si="2"/>
        <v>1334</v>
      </c>
      <c r="R11" s="1056" t="s">
        <v>185</v>
      </c>
      <c r="S11" s="1056"/>
      <c r="T11" s="206"/>
    </row>
    <row r="12" spans="1:20" ht="20.100000000000001" customHeight="1">
      <c r="A12" s="1086" t="s">
        <v>299</v>
      </c>
      <c r="B12" s="229" t="s">
        <v>282</v>
      </c>
      <c r="C12" s="554">
        <v>468</v>
      </c>
      <c r="D12" s="554">
        <v>352</v>
      </c>
      <c r="E12" s="554">
        <v>294</v>
      </c>
      <c r="F12" s="554">
        <v>255</v>
      </c>
      <c r="G12" s="554">
        <v>271</v>
      </c>
      <c r="H12" s="554">
        <v>241</v>
      </c>
      <c r="I12" s="554">
        <v>297</v>
      </c>
      <c r="J12" s="554">
        <v>258</v>
      </c>
      <c r="K12" s="554">
        <v>640</v>
      </c>
      <c r="L12" s="554">
        <v>562</v>
      </c>
      <c r="M12" s="554">
        <v>341</v>
      </c>
      <c r="N12" s="554">
        <v>242</v>
      </c>
      <c r="O12" s="557">
        <f t="shared" si="0"/>
        <v>2311</v>
      </c>
      <c r="P12" s="557">
        <f t="shared" si="1"/>
        <v>1910</v>
      </c>
      <c r="Q12" s="557">
        <f t="shared" si="2"/>
        <v>4221</v>
      </c>
      <c r="R12" s="586" t="s">
        <v>306</v>
      </c>
      <c r="S12" s="1061" t="s">
        <v>173</v>
      </c>
      <c r="T12" s="206"/>
    </row>
    <row r="13" spans="1:20" ht="20.100000000000001" customHeight="1">
      <c r="A13" s="1086"/>
      <c r="B13" s="229" t="s">
        <v>283</v>
      </c>
      <c r="C13" s="554">
        <v>1004</v>
      </c>
      <c r="D13" s="554">
        <v>1088</v>
      </c>
      <c r="E13" s="554">
        <v>756</v>
      </c>
      <c r="F13" s="554">
        <v>832</v>
      </c>
      <c r="G13" s="554">
        <v>736</v>
      </c>
      <c r="H13" s="554">
        <v>769</v>
      </c>
      <c r="I13" s="554">
        <v>906</v>
      </c>
      <c r="J13" s="554">
        <v>857</v>
      </c>
      <c r="K13" s="554">
        <v>1567</v>
      </c>
      <c r="L13" s="554">
        <v>1670</v>
      </c>
      <c r="M13" s="554">
        <v>731</v>
      </c>
      <c r="N13" s="554">
        <v>742</v>
      </c>
      <c r="O13" s="557">
        <f t="shared" si="0"/>
        <v>5700</v>
      </c>
      <c r="P13" s="557">
        <f t="shared" si="1"/>
        <v>5958</v>
      </c>
      <c r="Q13" s="557">
        <f t="shared" si="2"/>
        <v>11658</v>
      </c>
      <c r="R13" s="586" t="s">
        <v>307</v>
      </c>
      <c r="S13" s="1061"/>
      <c r="T13" s="206"/>
    </row>
    <row r="14" spans="1:20" ht="20.100000000000001" customHeight="1">
      <c r="A14" s="1086"/>
      <c r="B14" s="229" t="s">
        <v>284</v>
      </c>
      <c r="C14" s="554">
        <v>494</v>
      </c>
      <c r="D14" s="554">
        <v>319</v>
      </c>
      <c r="E14" s="554">
        <v>287</v>
      </c>
      <c r="F14" s="554">
        <v>216</v>
      </c>
      <c r="G14" s="554">
        <v>238</v>
      </c>
      <c r="H14" s="554">
        <v>205</v>
      </c>
      <c r="I14" s="554">
        <v>335</v>
      </c>
      <c r="J14" s="554">
        <v>309</v>
      </c>
      <c r="K14" s="554">
        <v>804</v>
      </c>
      <c r="L14" s="554">
        <v>657</v>
      </c>
      <c r="M14" s="554">
        <v>317</v>
      </c>
      <c r="N14" s="554">
        <v>431</v>
      </c>
      <c r="O14" s="557">
        <f t="shared" si="0"/>
        <v>2475</v>
      </c>
      <c r="P14" s="557">
        <f t="shared" si="1"/>
        <v>2137</v>
      </c>
      <c r="Q14" s="557">
        <f t="shared" si="2"/>
        <v>4612</v>
      </c>
      <c r="R14" s="586" t="s">
        <v>308</v>
      </c>
      <c r="S14" s="1061"/>
      <c r="T14" s="206"/>
    </row>
    <row r="15" spans="1:20" ht="20.100000000000001" customHeight="1">
      <c r="A15" s="1086"/>
      <c r="B15" s="229" t="s">
        <v>279</v>
      </c>
      <c r="C15" s="554">
        <v>260</v>
      </c>
      <c r="D15" s="554">
        <v>383</v>
      </c>
      <c r="E15" s="554">
        <v>168</v>
      </c>
      <c r="F15" s="554">
        <v>258</v>
      </c>
      <c r="G15" s="554">
        <v>140</v>
      </c>
      <c r="H15" s="554">
        <v>313</v>
      </c>
      <c r="I15" s="554">
        <v>168</v>
      </c>
      <c r="J15" s="554">
        <v>325</v>
      </c>
      <c r="K15" s="554">
        <v>317</v>
      </c>
      <c r="L15" s="554">
        <v>429</v>
      </c>
      <c r="M15" s="554">
        <v>138</v>
      </c>
      <c r="N15" s="554">
        <v>285</v>
      </c>
      <c r="O15" s="557">
        <f t="shared" si="0"/>
        <v>1191</v>
      </c>
      <c r="P15" s="557">
        <f t="shared" si="1"/>
        <v>1993</v>
      </c>
      <c r="Q15" s="557">
        <f t="shared" si="2"/>
        <v>3184</v>
      </c>
      <c r="R15" s="586" t="s">
        <v>309</v>
      </c>
      <c r="S15" s="1061"/>
      <c r="T15" s="206"/>
    </row>
    <row r="16" spans="1:20" ht="20.100000000000001" customHeight="1">
      <c r="A16" s="1086"/>
      <c r="B16" s="229" t="s">
        <v>280</v>
      </c>
      <c r="C16" s="554">
        <v>528</v>
      </c>
      <c r="D16" s="554">
        <v>357</v>
      </c>
      <c r="E16" s="554">
        <v>396</v>
      </c>
      <c r="F16" s="554">
        <v>255</v>
      </c>
      <c r="G16" s="554">
        <v>379</v>
      </c>
      <c r="H16" s="554">
        <v>289</v>
      </c>
      <c r="I16" s="554">
        <v>421</v>
      </c>
      <c r="J16" s="554">
        <v>392</v>
      </c>
      <c r="K16" s="554">
        <v>890</v>
      </c>
      <c r="L16" s="554">
        <v>901</v>
      </c>
      <c r="M16" s="554">
        <v>595</v>
      </c>
      <c r="N16" s="554">
        <v>510</v>
      </c>
      <c r="O16" s="557">
        <f t="shared" si="0"/>
        <v>3209</v>
      </c>
      <c r="P16" s="557">
        <f t="shared" si="1"/>
        <v>2704</v>
      </c>
      <c r="Q16" s="557">
        <f t="shared" si="2"/>
        <v>5913</v>
      </c>
      <c r="R16" s="586" t="s">
        <v>310</v>
      </c>
      <c r="S16" s="1061"/>
      <c r="T16" s="206"/>
    </row>
    <row r="17" spans="1:20" ht="20.100000000000001" customHeight="1">
      <c r="A17" s="1086"/>
      <c r="B17" s="229" t="s">
        <v>281</v>
      </c>
      <c r="C17" s="554">
        <v>322</v>
      </c>
      <c r="D17" s="554">
        <v>272</v>
      </c>
      <c r="E17" s="554">
        <v>207</v>
      </c>
      <c r="F17" s="554">
        <v>167</v>
      </c>
      <c r="G17" s="554">
        <v>223</v>
      </c>
      <c r="H17" s="554">
        <v>239</v>
      </c>
      <c r="I17" s="554">
        <v>336</v>
      </c>
      <c r="J17" s="554">
        <v>280</v>
      </c>
      <c r="K17" s="554">
        <v>541</v>
      </c>
      <c r="L17" s="554">
        <v>563</v>
      </c>
      <c r="M17" s="554">
        <v>246</v>
      </c>
      <c r="N17" s="554">
        <v>343</v>
      </c>
      <c r="O17" s="557">
        <f t="shared" si="0"/>
        <v>1875</v>
      </c>
      <c r="P17" s="557">
        <f t="shared" si="1"/>
        <v>1864</v>
      </c>
      <c r="Q17" s="557">
        <f t="shared" si="2"/>
        <v>3739</v>
      </c>
      <c r="R17" s="586" t="s">
        <v>311</v>
      </c>
      <c r="S17" s="1061"/>
      <c r="T17" s="206"/>
    </row>
    <row r="18" spans="1:20" ht="20.100000000000001" customHeight="1">
      <c r="A18" s="1081" t="s">
        <v>63</v>
      </c>
      <c r="B18" s="1081"/>
      <c r="C18" s="554">
        <v>826</v>
      </c>
      <c r="D18" s="554">
        <v>992</v>
      </c>
      <c r="E18" s="554">
        <v>553</v>
      </c>
      <c r="F18" s="554">
        <v>609</v>
      </c>
      <c r="G18" s="554">
        <v>471</v>
      </c>
      <c r="H18" s="554">
        <v>510</v>
      </c>
      <c r="I18" s="78">
        <v>437</v>
      </c>
      <c r="J18" s="554">
        <v>442</v>
      </c>
      <c r="K18" s="554">
        <v>554</v>
      </c>
      <c r="L18" s="78">
        <v>562</v>
      </c>
      <c r="M18" s="554">
        <v>411</v>
      </c>
      <c r="N18" s="554">
        <v>475</v>
      </c>
      <c r="O18" s="557">
        <f t="shared" si="0"/>
        <v>3252</v>
      </c>
      <c r="P18" s="557">
        <f t="shared" si="1"/>
        <v>3590</v>
      </c>
      <c r="Q18" s="557">
        <f t="shared" si="2"/>
        <v>6842</v>
      </c>
      <c r="R18" s="1056" t="s">
        <v>322</v>
      </c>
      <c r="S18" s="1056"/>
      <c r="T18" s="206"/>
    </row>
    <row r="19" spans="1:20" ht="20.100000000000001" customHeight="1">
      <c r="A19" s="1081" t="s">
        <v>64</v>
      </c>
      <c r="B19" s="1081"/>
      <c r="C19" s="554">
        <v>1278</v>
      </c>
      <c r="D19" s="554">
        <v>1235</v>
      </c>
      <c r="E19" s="554">
        <v>1314</v>
      </c>
      <c r="F19" s="554">
        <v>1198</v>
      </c>
      <c r="G19" s="554">
        <v>1311</v>
      </c>
      <c r="H19" s="554">
        <v>1374</v>
      </c>
      <c r="I19" s="554">
        <v>1547</v>
      </c>
      <c r="J19" s="554">
        <v>1877</v>
      </c>
      <c r="K19" s="554">
        <v>2077</v>
      </c>
      <c r="L19" s="554">
        <v>2851</v>
      </c>
      <c r="M19" s="554">
        <v>614</v>
      </c>
      <c r="N19" s="554">
        <v>767</v>
      </c>
      <c r="O19" s="557">
        <f t="shared" si="0"/>
        <v>8141</v>
      </c>
      <c r="P19" s="557">
        <f t="shared" si="1"/>
        <v>9302</v>
      </c>
      <c r="Q19" s="557">
        <f t="shared" si="2"/>
        <v>17443</v>
      </c>
      <c r="R19" s="1056" t="s">
        <v>186</v>
      </c>
      <c r="S19" s="1056"/>
      <c r="T19" s="206"/>
    </row>
    <row r="20" spans="1:20" ht="20.100000000000001" customHeight="1">
      <c r="A20" s="1081" t="s">
        <v>65</v>
      </c>
      <c r="B20" s="1081"/>
      <c r="C20" s="554">
        <v>534</v>
      </c>
      <c r="D20" s="554">
        <v>428</v>
      </c>
      <c r="E20" s="554">
        <v>358</v>
      </c>
      <c r="F20" s="554">
        <v>302</v>
      </c>
      <c r="G20" s="554">
        <v>411</v>
      </c>
      <c r="H20" s="554">
        <v>360</v>
      </c>
      <c r="I20" s="554">
        <v>580</v>
      </c>
      <c r="J20" s="554">
        <v>559</v>
      </c>
      <c r="K20" s="554">
        <v>1115</v>
      </c>
      <c r="L20" s="554">
        <v>1323</v>
      </c>
      <c r="M20" s="554">
        <v>565</v>
      </c>
      <c r="N20" s="554">
        <v>668</v>
      </c>
      <c r="O20" s="557">
        <f t="shared" si="0"/>
        <v>3563</v>
      </c>
      <c r="P20" s="557">
        <f t="shared" si="1"/>
        <v>3640</v>
      </c>
      <c r="Q20" s="557">
        <f t="shared" si="2"/>
        <v>7203</v>
      </c>
      <c r="R20" s="1056" t="s">
        <v>187</v>
      </c>
      <c r="S20" s="1056"/>
      <c r="T20" s="206"/>
    </row>
    <row r="21" spans="1:20" ht="20.100000000000001" customHeight="1">
      <c r="A21" s="1081" t="s">
        <v>66</v>
      </c>
      <c r="B21" s="1081"/>
      <c r="C21" s="554">
        <v>767</v>
      </c>
      <c r="D21" s="554">
        <v>497</v>
      </c>
      <c r="E21" s="554">
        <v>405</v>
      </c>
      <c r="F21" s="554">
        <v>239</v>
      </c>
      <c r="G21" s="554">
        <v>432</v>
      </c>
      <c r="H21" s="554">
        <v>272</v>
      </c>
      <c r="I21" s="554">
        <v>530</v>
      </c>
      <c r="J21" s="554">
        <v>384</v>
      </c>
      <c r="K21" s="554">
        <v>934</v>
      </c>
      <c r="L21" s="554">
        <v>780</v>
      </c>
      <c r="M21" s="554">
        <v>518</v>
      </c>
      <c r="N21" s="554">
        <v>498</v>
      </c>
      <c r="O21" s="557">
        <f t="shared" si="0"/>
        <v>3586</v>
      </c>
      <c r="P21" s="557">
        <f t="shared" si="1"/>
        <v>2670</v>
      </c>
      <c r="Q21" s="557">
        <f t="shared" si="2"/>
        <v>6256</v>
      </c>
      <c r="R21" s="1056" t="s">
        <v>303</v>
      </c>
      <c r="S21" s="1056"/>
      <c r="T21" s="206"/>
    </row>
    <row r="22" spans="1:20" ht="20.100000000000001" customHeight="1">
      <c r="A22" s="1081" t="s">
        <v>134</v>
      </c>
      <c r="B22" s="1081"/>
      <c r="C22" s="554">
        <v>354</v>
      </c>
      <c r="D22" s="554">
        <v>253</v>
      </c>
      <c r="E22" s="554">
        <v>224</v>
      </c>
      <c r="F22" s="554">
        <v>175</v>
      </c>
      <c r="G22" s="554">
        <v>238</v>
      </c>
      <c r="H22" s="554">
        <v>183</v>
      </c>
      <c r="I22" s="554">
        <v>352</v>
      </c>
      <c r="J22" s="554">
        <v>281</v>
      </c>
      <c r="K22" s="554">
        <v>530</v>
      </c>
      <c r="L22" s="554">
        <v>534</v>
      </c>
      <c r="M22" s="554">
        <v>223</v>
      </c>
      <c r="N22" s="554">
        <v>218</v>
      </c>
      <c r="O22" s="557">
        <f t="shared" si="0"/>
        <v>1921</v>
      </c>
      <c r="P22" s="557">
        <f t="shared" si="1"/>
        <v>1644</v>
      </c>
      <c r="Q22" s="557">
        <f t="shared" si="2"/>
        <v>3565</v>
      </c>
      <c r="R22" s="1056" t="s">
        <v>304</v>
      </c>
      <c r="S22" s="1056"/>
      <c r="T22" s="206"/>
    </row>
    <row r="23" spans="1:20" ht="20.100000000000001" customHeight="1">
      <c r="A23" s="1081" t="s">
        <v>68</v>
      </c>
      <c r="B23" s="1081"/>
      <c r="C23" s="554">
        <v>197</v>
      </c>
      <c r="D23" s="554">
        <v>129</v>
      </c>
      <c r="E23" s="554">
        <v>126</v>
      </c>
      <c r="F23" s="554">
        <v>111</v>
      </c>
      <c r="G23" s="554">
        <v>145</v>
      </c>
      <c r="H23" s="554">
        <v>155</v>
      </c>
      <c r="I23" s="554">
        <v>237</v>
      </c>
      <c r="J23" s="554">
        <v>301</v>
      </c>
      <c r="K23" s="554">
        <v>456</v>
      </c>
      <c r="L23" s="554">
        <v>490</v>
      </c>
      <c r="M23" s="554">
        <v>159</v>
      </c>
      <c r="N23" s="554">
        <v>260</v>
      </c>
      <c r="O23" s="557">
        <f t="shared" si="0"/>
        <v>1320</v>
      </c>
      <c r="P23" s="557">
        <f t="shared" si="1"/>
        <v>1446</v>
      </c>
      <c r="Q23" s="557">
        <f t="shared" si="2"/>
        <v>2766</v>
      </c>
      <c r="R23" s="1056" t="s">
        <v>305</v>
      </c>
      <c r="S23" s="1056"/>
      <c r="T23" s="206"/>
    </row>
    <row r="24" spans="1:20" ht="20.100000000000001" customHeight="1">
      <c r="A24" s="1081" t="s">
        <v>69</v>
      </c>
      <c r="B24" s="1081"/>
      <c r="C24" s="554">
        <v>504</v>
      </c>
      <c r="D24" s="554">
        <v>443</v>
      </c>
      <c r="E24" s="554">
        <v>281</v>
      </c>
      <c r="F24" s="554">
        <v>250</v>
      </c>
      <c r="G24" s="554">
        <v>291</v>
      </c>
      <c r="H24" s="554">
        <v>290</v>
      </c>
      <c r="I24" s="554">
        <v>354</v>
      </c>
      <c r="J24" s="554">
        <v>458</v>
      </c>
      <c r="K24" s="554">
        <v>787</v>
      </c>
      <c r="L24" s="554">
        <v>1020</v>
      </c>
      <c r="M24" s="554">
        <v>226</v>
      </c>
      <c r="N24" s="554">
        <v>272</v>
      </c>
      <c r="O24" s="557">
        <f t="shared" si="0"/>
        <v>2443</v>
      </c>
      <c r="P24" s="557">
        <f t="shared" si="1"/>
        <v>2733</v>
      </c>
      <c r="Q24" s="557">
        <f t="shared" si="2"/>
        <v>5176</v>
      </c>
      <c r="R24" s="1056" t="s">
        <v>191</v>
      </c>
      <c r="S24" s="1056"/>
      <c r="T24" s="206"/>
    </row>
    <row r="25" spans="1:20" ht="20.100000000000001" customHeight="1">
      <c r="A25" s="1081" t="s">
        <v>70</v>
      </c>
      <c r="B25" s="1081"/>
      <c r="C25" s="554">
        <v>748</v>
      </c>
      <c r="D25" s="554">
        <v>747</v>
      </c>
      <c r="E25" s="554">
        <v>498</v>
      </c>
      <c r="F25" s="554">
        <v>534</v>
      </c>
      <c r="G25" s="554">
        <v>443</v>
      </c>
      <c r="H25" s="554">
        <v>466</v>
      </c>
      <c r="I25" s="554">
        <v>588</v>
      </c>
      <c r="J25" s="554">
        <v>660</v>
      </c>
      <c r="K25" s="554">
        <v>902</v>
      </c>
      <c r="L25" s="554">
        <v>1146</v>
      </c>
      <c r="M25" s="554">
        <v>401</v>
      </c>
      <c r="N25" s="554">
        <v>500</v>
      </c>
      <c r="O25" s="557">
        <f t="shared" si="0"/>
        <v>3580</v>
      </c>
      <c r="P25" s="557">
        <f t="shared" si="1"/>
        <v>4053</v>
      </c>
      <c r="Q25" s="557">
        <f t="shared" si="2"/>
        <v>7633</v>
      </c>
      <c r="R25" s="1056" t="s">
        <v>192</v>
      </c>
      <c r="S25" s="1056"/>
      <c r="T25" s="206"/>
    </row>
    <row r="26" spans="1:20" ht="20.100000000000001" customHeight="1">
      <c r="A26" s="1081" t="s">
        <v>71</v>
      </c>
      <c r="B26" s="1081"/>
      <c r="C26" s="554">
        <v>488</v>
      </c>
      <c r="D26" s="554">
        <v>373</v>
      </c>
      <c r="E26" s="554">
        <v>295</v>
      </c>
      <c r="F26" s="554">
        <v>325</v>
      </c>
      <c r="G26" s="554">
        <v>301</v>
      </c>
      <c r="H26" s="554">
        <v>272</v>
      </c>
      <c r="I26" s="554">
        <v>361</v>
      </c>
      <c r="J26" s="554">
        <v>336</v>
      </c>
      <c r="K26" s="554">
        <v>535</v>
      </c>
      <c r="L26" s="554">
        <v>540</v>
      </c>
      <c r="M26" s="554">
        <v>95</v>
      </c>
      <c r="N26" s="554">
        <v>141</v>
      </c>
      <c r="O26" s="557">
        <f t="shared" si="0"/>
        <v>2075</v>
      </c>
      <c r="P26" s="557">
        <f t="shared" si="1"/>
        <v>1987</v>
      </c>
      <c r="Q26" s="557">
        <f t="shared" si="2"/>
        <v>4062</v>
      </c>
      <c r="R26" s="1056" t="s">
        <v>193</v>
      </c>
      <c r="S26" s="1056"/>
      <c r="T26" s="206"/>
    </row>
    <row r="27" spans="1:20" ht="20.100000000000001" customHeight="1" thickBot="1">
      <c r="A27" s="1083" t="s">
        <v>72</v>
      </c>
      <c r="B27" s="1083"/>
      <c r="C27" s="558">
        <v>1132</v>
      </c>
      <c r="D27" s="558">
        <v>812</v>
      </c>
      <c r="E27" s="558">
        <v>610</v>
      </c>
      <c r="F27" s="558">
        <v>503</v>
      </c>
      <c r="G27" s="558">
        <v>643</v>
      </c>
      <c r="H27" s="558">
        <v>506</v>
      </c>
      <c r="I27" s="558">
        <v>866</v>
      </c>
      <c r="J27" s="558">
        <v>699</v>
      </c>
      <c r="K27" s="558">
        <v>1733</v>
      </c>
      <c r="L27" s="558">
        <v>1376</v>
      </c>
      <c r="M27" s="558">
        <v>650</v>
      </c>
      <c r="N27" s="558">
        <v>538</v>
      </c>
      <c r="O27" s="558">
        <f t="shared" si="0"/>
        <v>5634</v>
      </c>
      <c r="P27" s="558">
        <f t="shared" si="1"/>
        <v>4434</v>
      </c>
      <c r="Q27" s="558">
        <f t="shared" si="2"/>
        <v>10068</v>
      </c>
      <c r="R27" s="1062" t="s">
        <v>361</v>
      </c>
      <c r="S27" s="1062"/>
      <c r="T27" s="206"/>
    </row>
    <row r="28" spans="1:20" ht="20.100000000000001" customHeight="1" thickBot="1">
      <c r="A28" s="1076" t="s">
        <v>32</v>
      </c>
      <c r="B28" s="1076"/>
      <c r="C28" s="403">
        <f>SUM(C8:C27)</f>
        <v>12418</v>
      </c>
      <c r="D28" s="403">
        <f t="shared" ref="D28:Q28" si="3">SUM(D8:D27)</f>
        <v>10796</v>
      </c>
      <c r="E28" s="403">
        <f t="shared" si="3"/>
        <v>8440</v>
      </c>
      <c r="F28" s="403">
        <f t="shared" si="3"/>
        <v>7742</v>
      </c>
      <c r="G28" s="403">
        <f t="shared" si="3"/>
        <v>8043</v>
      </c>
      <c r="H28" s="403">
        <f t="shared" si="3"/>
        <v>7800</v>
      </c>
      <c r="I28" s="403">
        <f t="shared" si="3"/>
        <v>9725</v>
      </c>
      <c r="J28" s="403">
        <f t="shared" si="3"/>
        <v>9796</v>
      </c>
      <c r="K28" s="403">
        <f t="shared" si="3"/>
        <v>16597</v>
      </c>
      <c r="L28" s="403">
        <f t="shared" si="3"/>
        <v>17790</v>
      </c>
      <c r="M28" s="403">
        <f t="shared" si="3"/>
        <v>8556</v>
      </c>
      <c r="N28" s="403">
        <f t="shared" si="3"/>
        <v>8920</v>
      </c>
      <c r="O28" s="403">
        <f t="shared" si="3"/>
        <v>63779</v>
      </c>
      <c r="P28" s="403">
        <f t="shared" si="3"/>
        <v>62844</v>
      </c>
      <c r="Q28" s="403">
        <f t="shared" si="3"/>
        <v>126623</v>
      </c>
      <c r="R28" s="1064" t="s">
        <v>175</v>
      </c>
      <c r="S28" s="1064"/>
    </row>
    <row r="29" spans="1:20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59"/>
      <c r="S29" s="459"/>
    </row>
    <row r="30" spans="1:20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59"/>
      <c r="S30" s="459"/>
    </row>
    <row r="31" spans="1:20">
      <c r="G31" s="91" t="s">
        <v>339</v>
      </c>
      <c r="R31" s="459"/>
      <c r="S31" s="459"/>
    </row>
    <row r="32" spans="1:20">
      <c r="R32" s="459"/>
      <c r="S32" s="459"/>
    </row>
    <row r="33" spans="18:19">
      <c r="R33" s="459"/>
      <c r="S33" s="459"/>
    </row>
    <row r="34" spans="18:19">
      <c r="R34" s="459"/>
      <c r="S34" s="459"/>
    </row>
    <row r="35" spans="18:19">
      <c r="R35" s="459"/>
      <c r="S35" s="459"/>
    </row>
    <row r="36" spans="18:19">
      <c r="R36" s="459"/>
      <c r="S36" s="459"/>
    </row>
    <row r="37" spans="18:19">
      <c r="R37" s="459"/>
      <c r="S37" s="459"/>
    </row>
    <row r="38" spans="18:19">
      <c r="R38" s="459"/>
      <c r="S38" s="459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protectedRanges>
    <protectedRange sqref="F18:N18" name="نطاق1"/>
  </protectedRanges>
  <mergeCells count="51">
    <mergeCell ref="A27:B27"/>
    <mergeCell ref="R27:S27"/>
    <mergeCell ref="A28:B28"/>
    <mergeCell ref="R28:S28"/>
    <mergeCell ref="A24:B24"/>
    <mergeCell ref="R24:S24"/>
    <mergeCell ref="A25:B25"/>
    <mergeCell ref="R25:S25"/>
    <mergeCell ref="A26:B26"/>
    <mergeCell ref="R26:S26"/>
    <mergeCell ref="A21:B21"/>
    <mergeCell ref="R21:S21"/>
    <mergeCell ref="A22:B22"/>
    <mergeCell ref="R22:S22"/>
    <mergeCell ref="A23:B23"/>
    <mergeCell ref="R23:S23"/>
    <mergeCell ref="A18:B18"/>
    <mergeCell ref="R18:S18"/>
    <mergeCell ref="A19:B19"/>
    <mergeCell ref="R19:S19"/>
    <mergeCell ref="A20:B20"/>
    <mergeCell ref="R20:S20"/>
    <mergeCell ref="A10:B10"/>
    <mergeCell ref="R10:S10"/>
    <mergeCell ref="A11:B11"/>
    <mergeCell ref="R11:S11"/>
    <mergeCell ref="A12:A17"/>
    <mergeCell ref="S12:S17"/>
    <mergeCell ref="I5:J5"/>
    <mergeCell ref="K5:L5"/>
    <mergeCell ref="M5:N5"/>
    <mergeCell ref="A9:B9"/>
    <mergeCell ref="R9:S9"/>
    <mergeCell ref="R8:S8"/>
    <mergeCell ref="A8:B8"/>
    <mergeCell ref="A1:S1"/>
    <mergeCell ref="A2:S2"/>
    <mergeCell ref="A3:B3"/>
    <mergeCell ref="R3:S3"/>
    <mergeCell ref="A4:B7"/>
    <mergeCell ref="C4:D4"/>
    <mergeCell ref="E4:F4"/>
    <mergeCell ref="G4:H4"/>
    <mergeCell ref="I4:J4"/>
    <mergeCell ref="K4:L4"/>
    <mergeCell ref="M4:N4"/>
    <mergeCell ref="O4:Q4"/>
    <mergeCell ref="R4:S7"/>
    <mergeCell ref="C5:D5"/>
    <mergeCell ref="E5:F5"/>
    <mergeCell ref="G5:H5"/>
  </mergeCells>
  <printOptions horizontalCentered="1"/>
  <pageMargins left="1" right="1" top="1" bottom="1" header="1" footer="1"/>
  <pageSetup paperSize="9" scale="80" firstPageNumber="51" orientation="landscape" useFirstPageNumber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FF00"/>
  </sheetPr>
  <dimension ref="A1:Y120"/>
  <sheetViews>
    <sheetView rightToLeft="1" view="pageBreakPreview" topLeftCell="A2" zoomScale="80" zoomScaleSheetLayoutView="80" workbookViewId="0">
      <selection activeCell="V15" sqref="V15"/>
    </sheetView>
  </sheetViews>
  <sheetFormatPr defaultRowHeight="12.75"/>
  <cols>
    <col min="1" max="1" width="3.5703125" style="91" customWidth="1"/>
    <col min="2" max="2" width="9.85546875" style="91" customWidth="1"/>
    <col min="3" max="3" width="9.28515625" style="91" customWidth="1"/>
    <col min="4" max="4" width="9.42578125" style="91" customWidth="1"/>
    <col min="5" max="6" width="9.28515625" style="91" customWidth="1"/>
    <col min="7" max="8" width="9.140625" style="91" customWidth="1"/>
    <col min="9" max="9" width="9.7109375" style="91" customWidth="1"/>
    <col min="10" max="10" width="9.42578125" style="91" customWidth="1"/>
    <col min="11" max="11" width="9.85546875" style="91" customWidth="1"/>
    <col min="12" max="12" width="9.140625" style="91" customWidth="1"/>
    <col min="13" max="14" width="9.42578125" style="91" customWidth="1"/>
    <col min="15" max="16" width="10.5703125" style="91" customWidth="1"/>
    <col min="17" max="17" width="10.85546875" style="91" customWidth="1"/>
    <col min="18" max="18" width="14.140625" style="91" customWidth="1"/>
    <col min="19" max="19" width="4" style="91" customWidth="1"/>
    <col min="20" max="16384" width="9.140625" style="91"/>
  </cols>
  <sheetData>
    <row r="1" spans="1:20" ht="23.25" customHeight="1">
      <c r="A1" s="1165" t="s">
        <v>816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  <c r="T1" s="146"/>
    </row>
    <row r="2" spans="1:20" ht="24.75" customHeight="1">
      <c r="A2" s="1138" t="s">
        <v>817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0" ht="24.75" customHeight="1" thickBot="1">
      <c r="A3" s="1100" t="s">
        <v>985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70"/>
      <c r="R3" s="1116" t="s">
        <v>287</v>
      </c>
      <c r="S3" s="1116"/>
    </row>
    <row r="4" spans="1:20" ht="18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20" ht="24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4" t="s">
        <v>244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20" ht="17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20" ht="22.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20" ht="20.25" customHeight="1">
      <c r="A8" s="1110" t="s">
        <v>52</v>
      </c>
      <c r="B8" s="1110"/>
      <c r="C8" s="558">
        <v>46823</v>
      </c>
      <c r="D8" s="558">
        <v>45066</v>
      </c>
      <c r="E8" s="558">
        <v>40201</v>
      </c>
      <c r="F8" s="558">
        <v>38705</v>
      </c>
      <c r="G8" s="558">
        <v>29284</v>
      </c>
      <c r="H8" s="558">
        <v>26815</v>
      </c>
      <c r="I8" s="558">
        <v>27749</v>
      </c>
      <c r="J8" s="558">
        <v>24947</v>
      </c>
      <c r="K8" s="558">
        <v>22207</v>
      </c>
      <c r="L8" s="558">
        <v>19966</v>
      </c>
      <c r="M8" s="558">
        <v>21697</v>
      </c>
      <c r="N8" s="558">
        <v>18381</v>
      </c>
      <c r="O8" s="558">
        <f>SUM(C8,E8,G8,I8,K8,M8)</f>
        <v>187961</v>
      </c>
      <c r="P8" s="558">
        <f>SUM(D8,F8,H8,J8,L8,N8)</f>
        <v>173880</v>
      </c>
      <c r="Q8" s="558">
        <f>SUM(O8:P8)</f>
        <v>361841</v>
      </c>
      <c r="R8" s="1130" t="s">
        <v>671</v>
      </c>
      <c r="S8" s="1130"/>
    </row>
    <row r="9" spans="1:20" ht="20.25" customHeight="1">
      <c r="A9" s="1081" t="s">
        <v>53</v>
      </c>
      <c r="B9" s="1081"/>
      <c r="C9" s="78">
        <v>37144</v>
      </c>
      <c r="D9" s="78">
        <v>36879</v>
      </c>
      <c r="E9" s="78">
        <v>35895</v>
      </c>
      <c r="F9" s="78">
        <v>26166</v>
      </c>
      <c r="G9" s="78">
        <v>33854</v>
      </c>
      <c r="H9" s="78">
        <v>32901</v>
      </c>
      <c r="I9" s="78">
        <v>19468</v>
      </c>
      <c r="J9" s="78">
        <v>17629</v>
      </c>
      <c r="K9" s="78">
        <v>17869</v>
      </c>
      <c r="L9" s="78">
        <v>16746</v>
      </c>
      <c r="M9" s="78">
        <v>16373</v>
      </c>
      <c r="N9" s="78">
        <v>14877</v>
      </c>
      <c r="O9" s="554">
        <f t="shared" ref="O9:O27" si="0">SUM(C9,E9,G9,I9,K9,M9)</f>
        <v>160603</v>
      </c>
      <c r="P9" s="554">
        <f t="shared" ref="P9:P27" si="1">SUM(D9,F9,H9,J9,L9,N9)</f>
        <v>145198</v>
      </c>
      <c r="Q9" s="554">
        <f t="shared" ref="Q9:Q27" si="2">SUM(O9:P9)</f>
        <v>305801</v>
      </c>
      <c r="R9" s="1059" t="s">
        <v>302</v>
      </c>
      <c r="S9" s="1059"/>
    </row>
    <row r="10" spans="1:20" ht="20.25" customHeight="1">
      <c r="A10" s="1081" t="s">
        <v>54</v>
      </c>
      <c r="B10" s="1081"/>
      <c r="C10" s="78">
        <v>21396</v>
      </c>
      <c r="D10" s="78">
        <v>21130</v>
      </c>
      <c r="E10" s="78">
        <v>18974</v>
      </c>
      <c r="F10" s="78">
        <v>18632</v>
      </c>
      <c r="G10" s="78">
        <v>17442</v>
      </c>
      <c r="H10" s="78">
        <v>17150</v>
      </c>
      <c r="I10" s="78">
        <v>16764</v>
      </c>
      <c r="J10" s="78">
        <v>15841</v>
      </c>
      <c r="K10" s="78">
        <v>15038</v>
      </c>
      <c r="L10" s="78">
        <v>13767</v>
      </c>
      <c r="M10" s="78">
        <v>14709</v>
      </c>
      <c r="N10" s="78">
        <v>12747</v>
      </c>
      <c r="O10" s="554">
        <f t="shared" si="0"/>
        <v>104323</v>
      </c>
      <c r="P10" s="554">
        <f t="shared" si="1"/>
        <v>99267</v>
      </c>
      <c r="Q10" s="554">
        <f t="shared" si="2"/>
        <v>203590</v>
      </c>
      <c r="R10" s="1056" t="s">
        <v>184</v>
      </c>
      <c r="S10" s="1056"/>
    </row>
    <row r="11" spans="1:20" ht="20.25" customHeight="1">
      <c r="A11" s="1081" t="s">
        <v>55</v>
      </c>
      <c r="B11" s="1081"/>
      <c r="C11" s="78">
        <v>24746</v>
      </c>
      <c r="D11" s="78">
        <v>24547</v>
      </c>
      <c r="E11" s="78">
        <v>23963</v>
      </c>
      <c r="F11" s="78">
        <v>23494</v>
      </c>
      <c r="G11" s="78">
        <v>21993</v>
      </c>
      <c r="H11" s="78">
        <v>21986</v>
      </c>
      <c r="I11" s="78">
        <v>19920</v>
      </c>
      <c r="J11" s="78">
        <v>18926</v>
      </c>
      <c r="K11" s="78">
        <v>17589</v>
      </c>
      <c r="L11" s="78">
        <v>16092</v>
      </c>
      <c r="M11" s="78">
        <v>15657</v>
      </c>
      <c r="N11" s="78">
        <v>14861</v>
      </c>
      <c r="O11" s="554">
        <f t="shared" si="0"/>
        <v>123868</v>
      </c>
      <c r="P11" s="554">
        <f t="shared" si="1"/>
        <v>119906</v>
      </c>
      <c r="Q11" s="554">
        <f t="shared" si="2"/>
        <v>243774</v>
      </c>
      <c r="R11" s="1056" t="s">
        <v>185</v>
      </c>
      <c r="S11" s="1056"/>
    </row>
    <row r="12" spans="1:20" ht="20.25" customHeight="1">
      <c r="A12" s="1086" t="s">
        <v>299</v>
      </c>
      <c r="B12" s="229" t="s">
        <v>282</v>
      </c>
      <c r="C12" s="78">
        <v>19067</v>
      </c>
      <c r="D12" s="78">
        <v>19186</v>
      </c>
      <c r="E12" s="78">
        <v>18515</v>
      </c>
      <c r="F12" s="78">
        <v>18605</v>
      </c>
      <c r="G12" s="78">
        <v>17296</v>
      </c>
      <c r="H12" s="78">
        <v>17979</v>
      </c>
      <c r="I12" s="78">
        <v>16466</v>
      </c>
      <c r="J12" s="78">
        <v>16612</v>
      </c>
      <c r="K12" s="78">
        <v>14336</v>
      </c>
      <c r="L12" s="78">
        <v>14816</v>
      </c>
      <c r="M12" s="78">
        <v>13383</v>
      </c>
      <c r="N12" s="78">
        <v>13636</v>
      </c>
      <c r="O12" s="554">
        <f t="shared" si="0"/>
        <v>99063</v>
      </c>
      <c r="P12" s="554">
        <f t="shared" si="1"/>
        <v>100834</v>
      </c>
      <c r="Q12" s="554">
        <f t="shared" si="2"/>
        <v>199897</v>
      </c>
      <c r="R12" s="586" t="s">
        <v>306</v>
      </c>
      <c r="S12" s="1061" t="s">
        <v>173</v>
      </c>
    </row>
    <row r="13" spans="1:20" ht="20.25" customHeight="1">
      <c r="A13" s="1086"/>
      <c r="B13" s="229" t="s">
        <v>283</v>
      </c>
      <c r="C13" s="78">
        <v>37688</v>
      </c>
      <c r="D13" s="78">
        <v>37172</v>
      </c>
      <c r="E13" s="78">
        <v>35919</v>
      </c>
      <c r="F13" s="78">
        <v>35486</v>
      </c>
      <c r="G13" s="78">
        <v>33637</v>
      </c>
      <c r="H13" s="78">
        <v>33241</v>
      </c>
      <c r="I13" s="78">
        <v>31271</v>
      </c>
      <c r="J13" s="78">
        <v>30095</v>
      </c>
      <c r="K13" s="78">
        <v>28240</v>
      </c>
      <c r="L13" s="78">
        <v>25879</v>
      </c>
      <c r="M13" s="78">
        <v>22729</v>
      </c>
      <c r="N13" s="78">
        <v>21565</v>
      </c>
      <c r="O13" s="554">
        <f t="shared" si="0"/>
        <v>189484</v>
      </c>
      <c r="P13" s="554">
        <f t="shared" si="1"/>
        <v>183438</v>
      </c>
      <c r="Q13" s="554">
        <f t="shared" si="2"/>
        <v>372922</v>
      </c>
      <c r="R13" s="586" t="s">
        <v>307</v>
      </c>
      <c r="S13" s="1061"/>
    </row>
    <row r="14" spans="1:20" ht="20.25" customHeight="1">
      <c r="A14" s="1086"/>
      <c r="B14" s="229" t="s">
        <v>284</v>
      </c>
      <c r="C14" s="78">
        <v>17259</v>
      </c>
      <c r="D14" s="78">
        <v>17120</v>
      </c>
      <c r="E14" s="78">
        <v>16626</v>
      </c>
      <c r="F14" s="78">
        <v>16790</v>
      </c>
      <c r="G14" s="78">
        <v>15195</v>
      </c>
      <c r="H14" s="78">
        <v>15950</v>
      </c>
      <c r="I14" s="78">
        <v>14359</v>
      </c>
      <c r="J14" s="78">
        <v>14468</v>
      </c>
      <c r="K14" s="78">
        <v>12603</v>
      </c>
      <c r="L14" s="78">
        <v>12531</v>
      </c>
      <c r="M14" s="78">
        <v>9406</v>
      </c>
      <c r="N14" s="78">
        <v>9700</v>
      </c>
      <c r="O14" s="554">
        <f t="shared" si="0"/>
        <v>85448</v>
      </c>
      <c r="P14" s="554">
        <f t="shared" si="1"/>
        <v>86559</v>
      </c>
      <c r="Q14" s="554">
        <f t="shared" si="2"/>
        <v>172007</v>
      </c>
      <c r="R14" s="586" t="s">
        <v>308</v>
      </c>
      <c r="S14" s="1061"/>
    </row>
    <row r="15" spans="1:20" ht="20.25" customHeight="1">
      <c r="A15" s="1086"/>
      <c r="B15" s="229" t="s">
        <v>279</v>
      </c>
      <c r="C15" s="78">
        <v>12481</v>
      </c>
      <c r="D15" s="78">
        <v>12308</v>
      </c>
      <c r="E15" s="78">
        <v>12487</v>
      </c>
      <c r="F15" s="78">
        <v>12079</v>
      </c>
      <c r="G15" s="78">
        <v>12026</v>
      </c>
      <c r="H15" s="78">
        <v>11621</v>
      </c>
      <c r="I15" s="78">
        <v>10972</v>
      </c>
      <c r="J15" s="78">
        <v>10386</v>
      </c>
      <c r="K15" s="78">
        <v>9607</v>
      </c>
      <c r="L15" s="78">
        <v>8835</v>
      </c>
      <c r="M15" s="78">
        <v>8692</v>
      </c>
      <c r="N15" s="78">
        <v>8109</v>
      </c>
      <c r="O15" s="554">
        <f t="shared" si="0"/>
        <v>66265</v>
      </c>
      <c r="P15" s="554">
        <f t="shared" si="1"/>
        <v>63338</v>
      </c>
      <c r="Q15" s="554">
        <f t="shared" si="2"/>
        <v>129603</v>
      </c>
      <c r="R15" s="586" t="s">
        <v>309</v>
      </c>
      <c r="S15" s="1061"/>
    </row>
    <row r="16" spans="1:20" ht="20.25" customHeight="1">
      <c r="A16" s="1086"/>
      <c r="B16" s="229" t="s">
        <v>280</v>
      </c>
      <c r="C16" s="78">
        <v>24069</v>
      </c>
      <c r="D16" s="78">
        <v>23745</v>
      </c>
      <c r="E16" s="78">
        <v>23181</v>
      </c>
      <c r="F16" s="78">
        <v>22913</v>
      </c>
      <c r="G16" s="78">
        <v>22157</v>
      </c>
      <c r="H16" s="78">
        <v>21610</v>
      </c>
      <c r="I16" s="78">
        <v>20069</v>
      </c>
      <c r="J16" s="78">
        <v>19598</v>
      </c>
      <c r="K16" s="78">
        <v>16750</v>
      </c>
      <c r="L16" s="78">
        <v>16637</v>
      </c>
      <c r="M16" s="78">
        <v>16515</v>
      </c>
      <c r="N16" s="78">
        <v>15385</v>
      </c>
      <c r="O16" s="554">
        <f t="shared" si="0"/>
        <v>122741</v>
      </c>
      <c r="P16" s="554">
        <f t="shared" si="1"/>
        <v>119888</v>
      </c>
      <c r="Q16" s="554">
        <f t="shared" si="2"/>
        <v>242629</v>
      </c>
      <c r="R16" s="586" t="s">
        <v>310</v>
      </c>
      <c r="S16" s="1061"/>
    </row>
    <row r="17" spans="1:25" ht="20.25" customHeight="1">
      <c r="A17" s="1086"/>
      <c r="B17" s="229" t="s">
        <v>281</v>
      </c>
      <c r="C17" s="78">
        <v>16237</v>
      </c>
      <c r="D17" s="78">
        <v>16095</v>
      </c>
      <c r="E17" s="78">
        <v>16114</v>
      </c>
      <c r="F17" s="78">
        <v>16145</v>
      </c>
      <c r="G17" s="78">
        <v>15434</v>
      </c>
      <c r="H17" s="78">
        <v>15467</v>
      </c>
      <c r="I17" s="78">
        <v>14063</v>
      </c>
      <c r="J17" s="78">
        <v>13719</v>
      </c>
      <c r="K17" s="78">
        <v>11992</v>
      </c>
      <c r="L17" s="78">
        <v>11292</v>
      </c>
      <c r="M17" s="78">
        <v>11097</v>
      </c>
      <c r="N17" s="78">
        <v>8376</v>
      </c>
      <c r="O17" s="554">
        <f t="shared" si="0"/>
        <v>84937</v>
      </c>
      <c r="P17" s="554">
        <f t="shared" si="1"/>
        <v>81094</v>
      </c>
      <c r="Q17" s="554">
        <f t="shared" si="2"/>
        <v>166031</v>
      </c>
      <c r="R17" s="586" t="s">
        <v>311</v>
      </c>
      <c r="S17" s="1061"/>
    </row>
    <row r="18" spans="1:25" ht="20.25" customHeight="1">
      <c r="A18" s="1081" t="s">
        <v>63</v>
      </c>
      <c r="B18" s="1081"/>
      <c r="C18" s="554">
        <v>33072</v>
      </c>
      <c r="D18" s="554">
        <v>31657</v>
      </c>
      <c r="E18" s="554">
        <v>31976</v>
      </c>
      <c r="F18" s="554">
        <v>30030</v>
      </c>
      <c r="G18" s="554">
        <v>24671</v>
      </c>
      <c r="H18" s="554">
        <v>22375</v>
      </c>
      <c r="I18" s="78">
        <v>20397</v>
      </c>
      <c r="J18" s="554">
        <v>18205</v>
      </c>
      <c r="K18" s="554">
        <v>17963</v>
      </c>
      <c r="L18" s="78">
        <v>15410</v>
      </c>
      <c r="M18" s="554">
        <v>16481</v>
      </c>
      <c r="N18" s="554">
        <v>13935</v>
      </c>
      <c r="O18" s="554">
        <f t="shared" si="0"/>
        <v>144560</v>
      </c>
      <c r="P18" s="554">
        <f t="shared" si="1"/>
        <v>131612</v>
      </c>
      <c r="Q18" s="554">
        <f t="shared" si="2"/>
        <v>276172</v>
      </c>
      <c r="R18" s="1056" t="s">
        <v>322</v>
      </c>
      <c r="S18" s="1056"/>
    </row>
    <row r="19" spans="1:25" ht="20.25" customHeight="1">
      <c r="A19" s="1081" t="s">
        <v>64</v>
      </c>
      <c r="B19" s="1081"/>
      <c r="C19" s="78">
        <v>32886</v>
      </c>
      <c r="D19" s="78">
        <v>31402</v>
      </c>
      <c r="E19" s="78">
        <v>32046</v>
      </c>
      <c r="F19" s="78">
        <v>29453</v>
      </c>
      <c r="G19" s="78">
        <v>30039</v>
      </c>
      <c r="H19" s="78">
        <v>27300</v>
      </c>
      <c r="I19" s="78">
        <v>28799</v>
      </c>
      <c r="J19" s="78">
        <v>25744</v>
      </c>
      <c r="K19" s="78">
        <v>27769</v>
      </c>
      <c r="L19" s="78">
        <v>23675</v>
      </c>
      <c r="M19" s="78">
        <v>20820</v>
      </c>
      <c r="N19" s="78">
        <v>19140</v>
      </c>
      <c r="O19" s="554">
        <f t="shared" si="0"/>
        <v>172359</v>
      </c>
      <c r="P19" s="554">
        <f t="shared" si="1"/>
        <v>156714</v>
      </c>
      <c r="Q19" s="554">
        <f t="shared" si="2"/>
        <v>329073</v>
      </c>
      <c r="R19" s="1056" t="s">
        <v>186</v>
      </c>
      <c r="S19" s="1056"/>
      <c r="W19" s="1299"/>
      <c r="X19" s="232"/>
      <c r="Y19" s="146"/>
    </row>
    <row r="20" spans="1:25" ht="20.25" customHeight="1">
      <c r="A20" s="1081" t="s">
        <v>65</v>
      </c>
      <c r="B20" s="1081"/>
      <c r="C20" s="78">
        <v>20199</v>
      </c>
      <c r="D20" s="78">
        <v>19919</v>
      </c>
      <c r="E20" s="78">
        <v>19609</v>
      </c>
      <c r="F20" s="78">
        <v>19564</v>
      </c>
      <c r="G20" s="78">
        <v>18107</v>
      </c>
      <c r="H20" s="78">
        <v>17803</v>
      </c>
      <c r="I20" s="78">
        <v>16598</v>
      </c>
      <c r="J20" s="78">
        <v>16060</v>
      </c>
      <c r="K20" s="78">
        <v>13999</v>
      </c>
      <c r="L20" s="78">
        <v>13140</v>
      </c>
      <c r="M20" s="78">
        <v>11555</v>
      </c>
      <c r="N20" s="78">
        <v>11650</v>
      </c>
      <c r="O20" s="554">
        <f t="shared" si="0"/>
        <v>100067</v>
      </c>
      <c r="P20" s="554">
        <f t="shared" si="1"/>
        <v>98136</v>
      </c>
      <c r="Q20" s="554">
        <f t="shared" si="2"/>
        <v>198203</v>
      </c>
      <c r="R20" s="1056" t="s">
        <v>187</v>
      </c>
      <c r="S20" s="1056"/>
      <c r="W20" s="1299"/>
      <c r="X20" s="232"/>
      <c r="Y20" s="146"/>
    </row>
    <row r="21" spans="1:25" ht="20.25" customHeight="1">
      <c r="A21" s="1081" t="s">
        <v>66</v>
      </c>
      <c r="B21" s="1081"/>
      <c r="C21" s="78">
        <v>21708</v>
      </c>
      <c r="D21" s="78">
        <v>21935</v>
      </c>
      <c r="E21" s="78">
        <v>21395</v>
      </c>
      <c r="F21" s="78">
        <v>21447</v>
      </c>
      <c r="G21" s="78">
        <v>20417</v>
      </c>
      <c r="H21" s="78">
        <v>20061</v>
      </c>
      <c r="I21" s="78">
        <v>19337</v>
      </c>
      <c r="J21" s="78">
        <v>19210</v>
      </c>
      <c r="K21" s="78">
        <v>17039</v>
      </c>
      <c r="L21" s="78">
        <v>16874</v>
      </c>
      <c r="M21" s="78">
        <v>13733</v>
      </c>
      <c r="N21" s="78">
        <v>13685</v>
      </c>
      <c r="O21" s="554">
        <f t="shared" si="0"/>
        <v>113629</v>
      </c>
      <c r="P21" s="554">
        <f t="shared" si="1"/>
        <v>113212</v>
      </c>
      <c r="Q21" s="554">
        <f t="shared" si="2"/>
        <v>226841</v>
      </c>
      <c r="R21" s="1056" t="s">
        <v>303</v>
      </c>
      <c r="S21" s="1056"/>
      <c r="W21" s="1299"/>
      <c r="X21" s="232"/>
      <c r="Y21" s="146"/>
    </row>
    <row r="22" spans="1:25" ht="20.25" customHeight="1">
      <c r="A22" s="1081" t="s">
        <v>134</v>
      </c>
      <c r="B22" s="1081"/>
      <c r="C22" s="78">
        <v>20989</v>
      </c>
      <c r="D22" s="78">
        <v>20513</v>
      </c>
      <c r="E22" s="78">
        <v>19645</v>
      </c>
      <c r="F22" s="78">
        <v>18665</v>
      </c>
      <c r="G22" s="78">
        <v>19101</v>
      </c>
      <c r="H22" s="78">
        <v>17417</v>
      </c>
      <c r="I22" s="78">
        <v>18301</v>
      </c>
      <c r="J22" s="78">
        <v>17129</v>
      </c>
      <c r="K22" s="78">
        <v>16267</v>
      </c>
      <c r="L22" s="78">
        <v>14743</v>
      </c>
      <c r="M22" s="78">
        <v>13417</v>
      </c>
      <c r="N22" s="78">
        <v>12557</v>
      </c>
      <c r="O22" s="554">
        <f t="shared" si="0"/>
        <v>107720</v>
      </c>
      <c r="P22" s="554">
        <f t="shared" si="1"/>
        <v>101024</v>
      </c>
      <c r="Q22" s="554">
        <f t="shared" si="2"/>
        <v>208744</v>
      </c>
      <c r="R22" s="1056" t="s">
        <v>304</v>
      </c>
      <c r="S22" s="1056"/>
      <c r="W22" s="1299"/>
      <c r="X22" s="232"/>
      <c r="Y22" s="146"/>
    </row>
    <row r="23" spans="1:25" ht="20.25" customHeight="1">
      <c r="A23" s="1081" t="s">
        <v>68</v>
      </c>
      <c r="B23" s="1081"/>
      <c r="C23" s="78">
        <v>13183</v>
      </c>
      <c r="D23" s="78">
        <v>12657</v>
      </c>
      <c r="E23" s="78">
        <v>12717</v>
      </c>
      <c r="F23" s="78">
        <v>11860</v>
      </c>
      <c r="G23" s="78">
        <v>12062</v>
      </c>
      <c r="H23" s="78">
        <v>11312</v>
      </c>
      <c r="I23" s="78">
        <v>11461</v>
      </c>
      <c r="J23" s="78">
        <v>10849</v>
      </c>
      <c r="K23" s="78">
        <v>9842</v>
      </c>
      <c r="L23" s="78">
        <v>9173</v>
      </c>
      <c r="M23" s="78">
        <v>8681</v>
      </c>
      <c r="N23" s="78">
        <v>7769</v>
      </c>
      <c r="O23" s="554">
        <f t="shared" si="0"/>
        <v>67946</v>
      </c>
      <c r="P23" s="554">
        <f t="shared" si="1"/>
        <v>63620</v>
      </c>
      <c r="Q23" s="554">
        <f t="shared" si="2"/>
        <v>131566</v>
      </c>
      <c r="R23" s="1056" t="s">
        <v>305</v>
      </c>
      <c r="S23" s="1056"/>
      <c r="W23" s="1299"/>
      <c r="X23" s="232"/>
      <c r="Y23" s="146"/>
    </row>
    <row r="24" spans="1:25" ht="20.25" customHeight="1">
      <c r="A24" s="1081" t="s">
        <v>69</v>
      </c>
      <c r="B24" s="1081"/>
      <c r="C24" s="78">
        <v>22493</v>
      </c>
      <c r="D24" s="78">
        <v>21172</v>
      </c>
      <c r="E24" s="78">
        <v>21795</v>
      </c>
      <c r="F24" s="78">
        <v>19922</v>
      </c>
      <c r="G24" s="78">
        <v>19806</v>
      </c>
      <c r="H24" s="78">
        <v>18431</v>
      </c>
      <c r="I24" s="78">
        <v>18260</v>
      </c>
      <c r="J24" s="78">
        <v>16872</v>
      </c>
      <c r="K24" s="78">
        <v>16665</v>
      </c>
      <c r="L24" s="78">
        <v>14260</v>
      </c>
      <c r="M24" s="78">
        <v>14220</v>
      </c>
      <c r="N24" s="78">
        <v>11913</v>
      </c>
      <c r="O24" s="554">
        <f t="shared" si="0"/>
        <v>113239</v>
      </c>
      <c r="P24" s="554">
        <f t="shared" si="1"/>
        <v>102570</v>
      </c>
      <c r="Q24" s="554">
        <f t="shared" si="2"/>
        <v>215809</v>
      </c>
      <c r="R24" s="1056" t="s">
        <v>191</v>
      </c>
      <c r="S24" s="1056"/>
      <c r="W24" s="1299"/>
      <c r="X24" s="232"/>
      <c r="Y24" s="146"/>
    </row>
    <row r="25" spans="1:25" ht="20.25" customHeight="1">
      <c r="A25" s="1081" t="s">
        <v>70</v>
      </c>
      <c r="B25" s="1081"/>
      <c r="C25" s="78">
        <v>33979</v>
      </c>
      <c r="D25" s="78">
        <v>33669</v>
      </c>
      <c r="E25" s="78">
        <v>32522</v>
      </c>
      <c r="F25" s="78">
        <v>31308</v>
      </c>
      <c r="G25" s="78">
        <v>29895</v>
      </c>
      <c r="H25" s="78">
        <v>28614</v>
      </c>
      <c r="I25" s="78">
        <v>28271</v>
      </c>
      <c r="J25" s="78">
        <v>26307</v>
      </c>
      <c r="K25" s="78">
        <v>27816</v>
      </c>
      <c r="L25" s="78">
        <v>24199</v>
      </c>
      <c r="M25" s="78">
        <v>22586</v>
      </c>
      <c r="N25" s="78">
        <v>20202</v>
      </c>
      <c r="O25" s="554">
        <f t="shared" si="0"/>
        <v>175069</v>
      </c>
      <c r="P25" s="554">
        <f t="shared" si="1"/>
        <v>164299</v>
      </c>
      <c r="Q25" s="554">
        <f t="shared" si="2"/>
        <v>339368</v>
      </c>
      <c r="R25" s="1056" t="s">
        <v>192</v>
      </c>
      <c r="S25" s="1056"/>
    </row>
    <row r="26" spans="1:25" ht="20.25" customHeight="1">
      <c r="A26" s="1081" t="s">
        <v>71</v>
      </c>
      <c r="B26" s="1081"/>
      <c r="C26" s="78">
        <v>26806</v>
      </c>
      <c r="D26" s="78">
        <v>21287</v>
      </c>
      <c r="E26" s="78">
        <v>25961</v>
      </c>
      <c r="F26" s="78">
        <v>17020</v>
      </c>
      <c r="G26" s="78">
        <v>18825</v>
      </c>
      <c r="H26" s="78">
        <v>14936</v>
      </c>
      <c r="I26" s="78">
        <v>16568</v>
      </c>
      <c r="J26" s="78">
        <v>13250</v>
      </c>
      <c r="K26" s="78">
        <v>15052</v>
      </c>
      <c r="L26" s="78">
        <v>9355</v>
      </c>
      <c r="M26" s="78">
        <v>10713</v>
      </c>
      <c r="N26" s="78">
        <v>9675</v>
      </c>
      <c r="O26" s="554">
        <f t="shared" si="0"/>
        <v>113925</v>
      </c>
      <c r="P26" s="554">
        <f t="shared" si="1"/>
        <v>85523</v>
      </c>
      <c r="Q26" s="554">
        <f t="shared" si="2"/>
        <v>199448</v>
      </c>
      <c r="R26" s="1056" t="s">
        <v>193</v>
      </c>
      <c r="S26" s="1056"/>
    </row>
    <row r="27" spans="1:25" ht="20.25" customHeight="1" thickBot="1">
      <c r="A27" s="1083" t="s">
        <v>72</v>
      </c>
      <c r="B27" s="1083"/>
      <c r="C27" s="173">
        <v>41587</v>
      </c>
      <c r="D27" s="173">
        <v>44159</v>
      </c>
      <c r="E27" s="173">
        <v>40944</v>
      </c>
      <c r="F27" s="173">
        <v>42603</v>
      </c>
      <c r="G27" s="173">
        <v>39513</v>
      </c>
      <c r="H27" s="173">
        <v>40958</v>
      </c>
      <c r="I27" s="173">
        <v>37030</v>
      </c>
      <c r="J27" s="173">
        <v>37732</v>
      </c>
      <c r="K27" s="173">
        <v>33315</v>
      </c>
      <c r="L27" s="173">
        <v>33844</v>
      </c>
      <c r="M27" s="173">
        <v>27739</v>
      </c>
      <c r="N27" s="173">
        <v>28047</v>
      </c>
      <c r="O27" s="558">
        <f t="shared" si="0"/>
        <v>220128</v>
      </c>
      <c r="P27" s="558">
        <f t="shared" si="1"/>
        <v>227343</v>
      </c>
      <c r="Q27" s="558">
        <f t="shared" si="2"/>
        <v>447471</v>
      </c>
      <c r="R27" s="1062" t="s">
        <v>361</v>
      </c>
      <c r="S27" s="1062"/>
    </row>
    <row r="28" spans="1:25" ht="20.25" customHeight="1" thickBot="1">
      <c r="A28" s="1076" t="s">
        <v>32</v>
      </c>
      <c r="B28" s="1076"/>
      <c r="C28" s="403">
        <f>SUM(C8:C27)</f>
        <v>523812</v>
      </c>
      <c r="D28" s="403">
        <f t="shared" ref="D28:Q28" si="3">SUM(D8:D27)</f>
        <v>511618</v>
      </c>
      <c r="E28" s="403">
        <f t="shared" si="3"/>
        <v>500485</v>
      </c>
      <c r="F28" s="403">
        <f t="shared" si="3"/>
        <v>470887</v>
      </c>
      <c r="G28" s="403">
        <f t="shared" si="3"/>
        <v>450754</v>
      </c>
      <c r="H28" s="403">
        <f t="shared" si="3"/>
        <v>433927</v>
      </c>
      <c r="I28" s="403">
        <f t="shared" si="3"/>
        <v>406123</v>
      </c>
      <c r="J28" s="403">
        <f t="shared" si="3"/>
        <v>383579</v>
      </c>
      <c r="K28" s="403">
        <f t="shared" si="3"/>
        <v>361958</v>
      </c>
      <c r="L28" s="403">
        <f t="shared" si="3"/>
        <v>331234</v>
      </c>
      <c r="M28" s="403">
        <f t="shared" si="3"/>
        <v>310203</v>
      </c>
      <c r="N28" s="403">
        <f t="shared" si="3"/>
        <v>286210</v>
      </c>
      <c r="O28" s="403">
        <f t="shared" si="3"/>
        <v>2553335</v>
      </c>
      <c r="P28" s="403">
        <f t="shared" si="3"/>
        <v>2417455</v>
      </c>
      <c r="Q28" s="403">
        <f t="shared" si="3"/>
        <v>4970790</v>
      </c>
      <c r="R28" s="1104" t="s">
        <v>175</v>
      </c>
      <c r="S28" s="1104"/>
    </row>
    <row r="29" spans="1:25" ht="13.5" thickTop="1"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59"/>
      <c r="S29" s="459"/>
    </row>
    <row r="30" spans="1:25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59"/>
      <c r="S30" s="459"/>
    </row>
    <row r="31" spans="1:25">
      <c r="G31" s="91" t="s">
        <v>339</v>
      </c>
      <c r="R31" s="459"/>
      <c r="S31" s="459"/>
    </row>
    <row r="32" spans="1:25">
      <c r="R32" s="459"/>
      <c r="S32" s="459"/>
    </row>
    <row r="33" spans="18:19">
      <c r="R33" s="459"/>
      <c r="S33" s="459"/>
    </row>
    <row r="34" spans="18:19">
      <c r="R34" s="459"/>
      <c r="S34" s="459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  <row r="120" spans="3:15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</row>
  </sheetData>
  <protectedRanges>
    <protectedRange sqref="F18:N18" name="نطاق1"/>
  </protectedRanges>
  <mergeCells count="53">
    <mergeCell ref="W19:W24"/>
    <mergeCell ref="A8:B8"/>
    <mergeCell ref="R8:S8"/>
    <mergeCell ref="A26:B26"/>
    <mergeCell ref="R26:S26"/>
    <mergeCell ref="A12:A17"/>
    <mergeCell ref="S12:S17"/>
    <mergeCell ref="A18:B18"/>
    <mergeCell ref="R18:S18"/>
    <mergeCell ref="A19:B19"/>
    <mergeCell ref="R19:S19"/>
    <mergeCell ref="A9:B9"/>
    <mergeCell ref="R9:S9"/>
    <mergeCell ref="A10:B10"/>
    <mergeCell ref="R10:S10"/>
    <mergeCell ref="A11:B11"/>
    <mergeCell ref="A20:B20"/>
    <mergeCell ref="R20:S20"/>
    <mergeCell ref="A21:B21"/>
    <mergeCell ref="R21:S21"/>
    <mergeCell ref="A22:B22"/>
    <mergeCell ref="R22:S22"/>
    <mergeCell ref="A28:B28"/>
    <mergeCell ref="R28:S28"/>
    <mergeCell ref="A23:B23"/>
    <mergeCell ref="R23:S23"/>
    <mergeCell ref="A24:B24"/>
    <mergeCell ref="R24:S24"/>
    <mergeCell ref="A25:B25"/>
    <mergeCell ref="R25:S25"/>
    <mergeCell ref="A27:B27"/>
    <mergeCell ref="R27:S27"/>
    <mergeCell ref="R11:S11"/>
    <mergeCell ref="K4:L4"/>
    <mergeCell ref="M4:N4"/>
    <mergeCell ref="O4:Q4"/>
    <mergeCell ref="R4:S7"/>
    <mergeCell ref="M5:N5"/>
    <mergeCell ref="O5:Q5"/>
    <mergeCell ref="A3:B3"/>
    <mergeCell ref="R3:S3"/>
    <mergeCell ref="A2:S2"/>
    <mergeCell ref="A1:S1"/>
    <mergeCell ref="A4:B7"/>
    <mergeCell ref="C4:D4"/>
    <mergeCell ref="E4:F4"/>
    <mergeCell ref="G4:H4"/>
    <mergeCell ref="I4:J4"/>
    <mergeCell ref="C5:D5"/>
    <mergeCell ref="E5:F5"/>
    <mergeCell ref="G5:H5"/>
    <mergeCell ref="I5:J5"/>
    <mergeCell ref="K5:L5"/>
  </mergeCells>
  <printOptions horizontalCentered="1"/>
  <pageMargins left="0.5" right="0.5" top="1" bottom="1" header="1" footer="1"/>
  <pageSetup paperSize="9" scale="75" firstPageNumber="52" orientation="landscape" useFirstPageNumber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FF00"/>
  </sheetPr>
  <dimension ref="A1:S120"/>
  <sheetViews>
    <sheetView rightToLeft="1" view="pageBreakPreview" topLeftCell="A2" zoomScale="80" zoomScaleSheetLayoutView="80" workbookViewId="0">
      <selection activeCell="R10" sqref="R10"/>
    </sheetView>
  </sheetViews>
  <sheetFormatPr defaultRowHeight="12.75"/>
  <cols>
    <col min="1" max="1" width="5" style="159" customWidth="1"/>
    <col min="2" max="2" width="11.42578125" style="159" customWidth="1"/>
    <col min="3" max="10" width="9.85546875" style="159" customWidth="1"/>
    <col min="11" max="13" width="11.42578125" style="159" customWidth="1"/>
    <col min="14" max="14" width="15.42578125" style="159" customWidth="1"/>
    <col min="15" max="15" width="4.5703125" style="159" customWidth="1"/>
    <col min="16" max="16384" width="9.140625" style="159"/>
  </cols>
  <sheetData>
    <row r="1" spans="1:19" ht="15.75" hidden="1" customHeight="1">
      <c r="A1" s="1179" t="s">
        <v>818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</row>
    <row r="2" spans="1:19" ht="23.25" customHeight="1">
      <c r="A2" s="1179"/>
      <c r="B2" s="1179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209"/>
    </row>
    <row r="3" spans="1:19" ht="22.5" customHeight="1">
      <c r="A3" s="1180" t="s">
        <v>819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1180"/>
      <c r="M3" s="1180"/>
      <c r="N3" s="1180"/>
      <c r="O3" s="1180"/>
    </row>
    <row r="4" spans="1:19" s="209" customFormat="1" ht="23.25" customHeight="1" thickBot="1">
      <c r="A4" s="1100" t="s">
        <v>1137</v>
      </c>
      <c r="B4" s="1100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116" t="s">
        <v>681</v>
      </c>
      <c r="O4" s="1116"/>
      <c r="P4" s="208"/>
    </row>
    <row r="5" spans="1:19" ht="17.25" customHeight="1" thickTop="1">
      <c r="A5" s="1072" t="s">
        <v>40</v>
      </c>
      <c r="B5" s="1072"/>
      <c r="C5" s="1181" t="s">
        <v>393</v>
      </c>
      <c r="D5" s="1181"/>
      <c r="E5" s="1181" t="s">
        <v>394</v>
      </c>
      <c r="F5" s="1181"/>
      <c r="G5" s="1181" t="s">
        <v>395</v>
      </c>
      <c r="H5" s="1181"/>
      <c r="I5" s="1181" t="s">
        <v>396</v>
      </c>
      <c r="J5" s="1181"/>
      <c r="K5" s="1181" t="s">
        <v>397</v>
      </c>
      <c r="L5" s="1181"/>
      <c r="M5" s="1181"/>
      <c r="N5" s="1074" t="s">
        <v>174</v>
      </c>
      <c r="O5" s="1074"/>
      <c r="P5" s="166"/>
    </row>
    <row r="6" spans="1:19" ht="19.5" customHeight="1">
      <c r="A6" s="1092"/>
      <c r="B6" s="1092"/>
      <c r="C6" s="1183" t="s">
        <v>398</v>
      </c>
      <c r="D6" s="1183"/>
      <c r="E6" s="1183" t="s">
        <v>399</v>
      </c>
      <c r="F6" s="1183"/>
      <c r="G6" s="1183" t="s">
        <v>400</v>
      </c>
      <c r="H6" s="1183"/>
      <c r="I6" s="1183" t="s">
        <v>401</v>
      </c>
      <c r="J6" s="1183"/>
      <c r="K6" s="1183" t="s">
        <v>175</v>
      </c>
      <c r="L6" s="1183"/>
      <c r="M6" s="1183"/>
      <c r="N6" s="1096"/>
      <c r="O6" s="1096"/>
      <c r="P6" s="166"/>
    </row>
    <row r="7" spans="1:19" ht="19.5" customHeight="1">
      <c r="A7" s="1092"/>
      <c r="B7" s="1092"/>
      <c r="C7" s="943" t="s">
        <v>102</v>
      </c>
      <c r="D7" s="943" t="s">
        <v>103</v>
      </c>
      <c r="E7" s="943" t="s">
        <v>102</v>
      </c>
      <c r="F7" s="943" t="s">
        <v>103</v>
      </c>
      <c r="G7" s="943" t="s">
        <v>102</v>
      </c>
      <c r="H7" s="943" t="s">
        <v>103</v>
      </c>
      <c r="I7" s="943" t="s">
        <v>102</v>
      </c>
      <c r="J7" s="943" t="s">
        <v>103</v>
      </c>
      <c r="K7" s="943" t="s">
        <v>102</v>
      </c>
      <c r="L7" s="943" t="s">
        <v>103</v>
      </c>
      <c r="M7" s="943" t="s">
        <v>32</v>
      </c>
      <c r="N7" s="1096"/>
      <c r="O7" s="1096"/>
      <c r="P7" s="166"/>
    </row>
    <row r="8" spans="1:19" ht="17.25" customHeight="1" thickBot="1">
      <c r="A8" s="1073"/>
      <c r="B8" s="1073"/>
      <c r="C8" s="948" t="s">
        <v>352</v>
      </c>
      <c r="D8" s="948" t="s">
        <v>353</v>
      </c>
      <c r="E8" s="948" t="s">
        <v>352</v>
      </c>
      <c r="F8" s="948" t="s">
        <v>353</v>
      </c>
      <c r="G8" s="948" t="s">
        <v>352</v>
      </c>
      <c r="H8" s="948" t="s">
        <v>353</v>
      </c>
      <c r="I8" s="948" t="s">
        <v>352</v>
      </c>
      <c r="J8" s="948" t="s">
        <v>353</v>
      </c>
      <c r="K8" s="948" t="s">
        <v>352</v>
      </c>
      <c r="L8" s="948" t="s">
        <v>353</v>
      </c>
      <c r="M8" s="948" t="s">
        <v>175</v>
      </c>
      <c r="N8" s="1075"/>
      <c r="O8" s="1075"/>
    </row>
    <row r="9" spans="1:19" ht="20.100000000000001" customHeight="1">
      <c r="A9" s="1110" t="s">
        <v>52</v>
      </c>
      <c r="B9" s="1110"/>
      <c r="C9" s="568">
        <v>1058</v>
      </c>
      <c r="D9" s="568">
        <v>388</v>
      </c>
      <c r="E9" s="568">
        <v>838</v>
      </c>
      <c r="F9" s="568">
        <v>687</v>
      </c>
      <c r="G9" s="568">
        <v>5081</v>
      </c>
      <c r="H9" s="568">
        <v>7118</v>
      </c>
      <c r="I9" s="568">
        <v>10</v>
      </c>
      <c r="J9" s="568">
        <v>32</v>
      </c>
      <c r="K9" s="741">
        <f>SUM(C9,E9,G9,I9)</f>
        <v>6987</v>
      </c>
      <c r="L9" s="741">
        <f>SUM(D9,F9,H9,J9)</f>
        <v>8225</v>
      </c>
      <c r="M9" s="568">
        <f>SUM(K9:L9)</f>
        <v>15212</v>
      </c>
      <c r="N9" s="1130" t="s">
        <v>671</v>
      </c>
      <c r="O9" s="1130"/>
    </row>
    <row r="10" spans="1:19" ht="20.100000000000001" customHeight="1">
      <c r="A10" s="237" t="s">
        <v>53</v>
      </c>
      <c r="B10" s="237"/>
      <c r="C10" s="567">
        <v>923</v>
      </c>
      <c r="D10" s="567">
        <v>362</v>
      </c>
      <c r="E10" s="567">
        <v>796</v>
      </c>
      <c r="F10" s="567">
        <v>608</v>
      </c>
      <c r="G10" s="567">
        <v>3818</v>
      </c>
      <c r="H10" s="567">
        <v>7639</v>
      </c>
      <c r="I10" s="567">
        <v>32</v>
      </c>
      <c r="J10" s="567">
        <v>21</v>
      </c>
      <c r="K10" s="742">
        <f t="shared" ref="K10:K28" si="0">SUM(C10,E10,G10,I10)</f>
        <v>5569</v>
      </c>
      <c r="L10" s="742">
        <f t="shared" ref="L10:L28" si="1">SUM(D10,F10,H10,J10)</f>
        <v>8630</v>
      </c>
      <c r="M10" s="567">
        <f t="shared" ref="M10:M28" si="2">SUM(K10:L10)</f>
        <v>14199</v>
      </c>
      <c r="N10" s="1059" t="s">
        <v>302</v>
      </c>
      <c r="O10" s="1059"/>
      <c r="R10" s="238"/>
      <c r="S10" s="238"/>
    </row>
    <row r="11" spans="1:19" ht="20.100000000000001" customHeight="1">
      <c r="A11" s="1182" t="s">
        <v>54</v>
      </c>
      <c r="B11" s="1182"/>
      <c r="C11" s="567">
        <v>685</v>
      </c>
      <c r="D11" s="567">
        <v>288</v>
      </c>
      <c r="E11" s="567">
        <v>377</v>
      </c>
      <c r="F11" s="567">
        <v>471</v>
      </c>
      <c r="G11" s="567">
        <v>2511</v>
      </c>
      <c r="H11" s="567">
        <v>5504</v>
      </c>
      <c r="I11" s="567">
        <v>92</v>
      </c>
      <c r="J11" s="567">
        <v>163</v>
      </c>
      <c r="K11" s="742">
        <f t="shared" si="0"/>
        <v>3665</v>
      </c>
      <c r="L11" s="742">
        <f t="shared" si="1"/>
        <v>6426</v>
      </c>
      <c r="M11" s="567">
        <f t="shared" si="2"/>
        <v>10091</v>
      </c>
      <c r="N11" s="1059" t="s">
        <v>184</v>
      </c>
      <c r="O11" s="1059"/>
    </row>
    <row r="12" spans="1:19" ht="20.100000000000001" customHeight="1">
      <c r="A12" s="1182" t="s">
        <v>55</v>
      </c>
      <c r="B12" s="1182"/>
      <c r="C12" s="567">
        <v>704</v>
      </c>
      <c r="D12" s="567">
        <v>247</v>
      </c>
      <c r="E12" s="567">
        <v>455</v>
      </c>
      <c r="F12" s="567">
        <v>514</v>
      </c>
      <c r="G12" s="567">
        <v>5314</v>
      </c>
      <c r="H12" s="567">
        <v>10698</v>
      </c>
      <c r="I12" s="567">
        <v>117</v>
      </c>
      <c r="J12" s="567">
        <v>124</v>
      </c>
      <c r="K12" s="742">
        <f t="shared" si="0"/>
        <v>6590</v>
      </c>
      <c r="L12" s="742">
        <f t="shared" si="1"/>
        <v>11583</v>
      </c>
      <c r="M12" s="567">
        <f t="shared" si="2"/>
        <v>18173</v>
      </c>
      <c r="N12" s="1111" t="s">
        <v>185</v>
      </c>
      <c r="O12" s="1111"/>
    </row>
    <row r="13" spans="1:19" ht="20.100000000000001" customHeight="1">
      <c r="A13" s="1106" t="s">
        <v>299</v>
      </c>
      <c r="B13" s="229" t="s">
        <v>282</v>
      </c>
      <c r="C13" s="567">
        <v>189</v>
      </c>
      <c r="D13" s="567">
        <v>209</v>
      </c>
      <c r="E13" s="567">
        <v>243</v>
      </c>
      <c r="F13" s="567">
        <v>531</v>
      </c>
      <c r="G13" s="567">
        <v>1512</v>
      </c>
      <c r="H13" s="567">
        <v>8588</v>
      </c>
      <c r="I13" s="567">
        <v>27</v>
      </c>
      <c r="J13" s="567">
        <v>124</v>
      </c>
      <c r="K13" s="742">
        <f t="shared" si="0"/>
        <v>1971</v>
      </c>
      <c r="L13" s="742">
        <f t="shared" si="1"/>
        <v>9452</v>
      </c>
      <c r="M13" s="567">
        <f t="shared" si="2"/>
        <v>11423</v>
      </c>
      <c r="N13" s="586" t="s">
        <v>306</v>
      </c>
      <c r="O13" s="1087" t="s">
        <v>173</v>
      </c>
    </row>
    <row r="14" spans="1:19" ht="20.100000000000001" customHeight="1">
      <c r="A14" s="1107"/>
      <c r="B14" s="229" t="s">
        <v>283</v>
      </c>
      <c r="C14" s="567">
        <v>319</v>
      </c>
      <c r="D14" s="567">
        <v>254</v>
      </c>
      <c r="E14" s="567">
        <v>438</v>
      </c>
      <c r="F14" s="567">
        <v>746</v>
      </c>
      <c r="G14" s="567">
        <v>2095</v>
      </c>
      <c r="H14" s="567">
        <v>8933</v>
      </c>
      <c r="I14" s="567">
        <v>30</v>
      </c>
      <c r="J14" s="567">
        <v>121</v>
      </c>
      <c r="K14" s="742">
        <f t="shared" si="0"/>
        <v>2882</v>
      </c>
      <c r="L14" s="742">
        <f t="shared" si="1"/>
        <v>10054</v>
      </c>
      <c r="M14" s="567">
        <f t="shared" si="2"/>
        <v>12936</v>
      </c>
      <c r="N14" s="586" t="s">
        <v>307</v>
      </c>
      <c r="O14" s="1088"/>
    </row>
    <row r="15" spans="1:19" ht="20.100000000000001" customHeight="1">
      <c r="A15" s="1107"/>
      <c r="B15" s="229" t="s">
        <v>284</v>
      </c>
      <c r="C15" s="567">
        <v>213</v>
      </c>
      <c r="D15" s="567">
        <v>148</v>
      </c>
      <c r="E15" s="567">
        <v>339</v>
      </c>
      <c r="F15" s="567">
        <v>457</v>
      </c>
      <c r="G15" s="567">
        <v>1967</v>
      </c>
      <c r="H15" s="567">
        <v>4823</v>
      </c>
      <c r="I15" s="567">
        <v>23</v>
      </c>
      <c r="J15" s="567">
        <v>38</v>
      </c>
      <c r="K15" s="742">
        <f t="shared" si="0"/>
        <v>2542</v>
      </c>
      <c r="L15" s="742">
        <f t="shared" si="1"/>
        <v>5466</v>
      </c>
      <c r="M15" s="567">
        <f t="shared" si="2"/>
        <v>8008</v>
      </c>
      <c r="N15" s="586" t="s">
        <v>308</v>
      </c>
      <c r="O15" s="1088"/>
    </row>
    <row r="16" spans="1:19" ht="20.100000000000001" customHeight="1">
      <c r="A16" s="1107"/>
      <c r="B16" s="229" t="s">
        <v>279</v>
      </c>
      <c r="C16" s="567">
        <v>171</v>
      </c>
      <c r="D16" s="567">
        <v>133</v>
      </c>
      <c r="E16" s="567">
        <v>261</v>
      </c>
      <c r="F16" s="567">
        <v>350</v>
      </c>
      <c r="G16" s="567">
        <v>1597</v>
      </c>
      <c r="H16" s="567">
        <v>7157</v>
      </c>
      <c r="I16" s="567">
        <v>25</v>
      </c>
      <c r="J16" s="567">
        <v>119</v>
      </c>
      <c r="K16" s="742">
        <f t="shared" si="0"/>
        <v>2054</v>
      </c>
      <c r="L16" s="742">
        <f t="shared" si="1"/>
        <v>7759</v>
      </c>
      <c r="M16" s="567">
        <f t="shared" si="2"/>
        <v>9813</v>
      </c>
      <c r="N16" s="586" t="s">
        <v>309</v>
      </c>
      <c r="O16" s="1088"/>
    </row>
    <row r="17" spans="1:18" ht="20.100000000000001" customHeight="1">
      <c r="A17" s="1107"/>
      <c r="B17" s="229" t="s">
        <v>280</v>
      </c>
      <c r="C17" s="567">
        <v>312</v>
      </c>
      <c r="D17" s="567">
        <v>242</v>
      </c>
      <c r="E17" s="567">
        <v>313</v>
      </c>
      <c r="F17" s="567">
        <v>689</v>
      </c>
      <c r="G17" s="567">
        <v>2180</v>
      </c>
      <c r="H17" s="567">
        <v>9923</v>
      </c>
      <c r="I17" s="567">
        <v>20</v>
      </c>
      <c r="J17" s="567">
        <v>151</v>
      </c>
      <c r="K17" s="742">
        <f t="shared" si="0"/>
        <v>2825</v>
      </c>
      <c r="L17" s="742">
        <f t="shared" si="1"/>
        <v>11005</v>
      </c>
      <c r="M17" s="567">
        <f t="shared" si="2"/>
        <v>13830</v>
      </c>
      <c r="N17" s="586" t="s">
        <v>310</v>
      </c>
      <c r="O17" s="1088"/>
    </row>
    <row r="18" spans="1:18" ht="20.100000000000001" customHeight="1">
      <c r="A18" s="1108"/>
      <c r="B18" s="229" t="s">
        <v>281</v>
      </c>
      <c r="C18" s="567">
        <v>176</v>
      </c>
      <c r="D18" s="567">
        <v>138</v>
      </c>
      <c r="E18" s="567">
        <v>266</v>
      </c>
      <c r="F18" s="567">
        <v>413</v>
      </c>
      <c r="G18" s="567">
        <v>1954</v>
      </c>
      <c r="H18" s="567">
        <v>5739</v>
      </c>
      <c r="I18" s="567">
        <v>71</v>
      </c>
      <c r="J18" s="567">
        <v>121</v>
      </c>
      <c r="K18" s="742">
        <f t="shared" si="0"/>
        <v>2467</v>
      </c>
      <c r="L18" s="742">
        <f t="shared" si="1"/>
        <v>6411</v>
      </c>
      <c r="M18" s="567">
        <f t="shared" si="2"/>
        <v>8878</v>
      </c>
      <c r="N18" s="586" t="s">
        <v>311</v>
      </c>
      <c r="O18" s="1136"/>
    </row>
    <row r="19" spans="1:18" ht="20.100000000000001" customHeight="1">
      <c r="A19" s="1081" t="s">
        <v>63</v>
      </c>
      <c r="B19" s="1081"/>
      <c r="C19" s="554">
        <v>800</v>
      </c>
      <c r="D19" s="554">
        <v>403</v>
      </c>
      <c r="E19" s="554">
        <v>784</v>
      </c>
      <c r="F19" s="554">
        <v>596</v>
      </c>
      <c r="G19" s="78">
        <v>6004</v>
      </c>
      <c r="H19" s="554">
        <v>9427</v>
      </c>
      <c r="I19" s="567">
        <v>20</v>
      </c>
      <c r="J19" s="567">
        <v>7</v>
      </c>
      <c r="K19" s="742">
        <f t="shared" si="0"/>
        <v>7608</v>
      </c>
      <c r="L19" s="742">
        <f t="shared" si="1"/>
        <v>10433</v>
      </c>
      <c r="M19" s="567">
        <f t="shared" si="2"/>
        <v>18041</v>
      </c>
      <c r="N19" s="1059" t="s">
        <v>322</v>
      </c>
      <c r="O19" s="1059"/>
    </row>
    <row r="20" spans="1:18" ht="20.100000000000001" customHeight="1">
      <c r="A20" s="1081" t="s">
        <v>64</v>
      </c>
      <c r="B20" s="1081"/>
      <c r="C20" s="567">
        <v>632</v>
      </c>
      <c r="D20" s="567">
        <v>292</v>
      </c>
      <c r="E20" s="567">
        <v>649</v>
      </c>
      <c r="F20" s="567">
        <v>648</v>
      </c>
      <c r="G20" s="567">
        <v>4659</v>
      </c>
      <c r="H20" s="567">
        <v>10498</v>
      </c>
      <c r="I20" s="567">
        <v>156</v>
      </c>
      <c r="J20" s="567">
        <v>124</v>
      </c>
      <c r="K20" s="742">
        <f t="shared" si="0"/>
        <v>6096</v>
      </c>
      <c r="L20" s="742">
        <f t="shared" si="1"/>
        <v>11562</v>
      </c>
      <c r="M20" s="567">
        <f t="shared" si="2"/>
        <v>17658</v>
      </c>
      <c r="N20" s="1059" t="s">
        <v>186</v>
      </c>
      <c r="O20" s="1059"/>
    </row>
    <row r="21" spans="1:18" ht="20.100000000000001" customHeight="1">
      <c r="A21" s="1081" t="s">
        <v>65</v>
      </c>
      <c r="B21" s="1081"/>
      <c r="C21" s="567">
        <v>318</v>
      </c>
      <c r="D21" s="567">
        <v>241</v>
      </c>
      <c r="E21" s="567">
        <v>432</v>
      </c>
      <c r="F21" s="567">
        <v>515</v>
      </c>
      <c r="G21" s="567">
        <v>3318</v>
      </c>
      <c r="H21" s="567">
        <v>7239</v>
      </c>
      <c r="I21" s="567">
        <v>85</v>
      </c>
      <c r="J21" s="567">
        <v>46</v>
      </c>
      <c r="K21" s="742">
        <f t="shared" si="0"/>
        <v>4153</v>
      </c>
      <c r="L21" s="742">
        <f t="shared" si="1"/>
        <v>8041</v>
      </c>
      <c r="M21" s="567">
        <f t="shared" si="2"/>
        <v>12194</v>
      </c>
      <c r="N21" s="1059" t="s">
        <v>187</v>
      </c>
      <c r="O21" s="1059"/>
    </row>
    <row r="22" spans="1:18" ht="20.100000000000001" customHeight="1">
      <c r="A22" s="1081" t="s">
        <v>66</v>
      </c>
      <c r="B22" s="1081"/>
      <c r="C22" s="567">
        <v>392</v>
      </c>
      <c r="D22" s="567">
        <v>254</v>
      </c>
      <c r="E22" s="567">
        <v>493</v>
      </c>
      <c r="F22" s="567">
        <v>524</v>
      </c>
      <c r="G22" s="567">
        <v>3406</v>
      </c>
      <c r="H22" s="567">
        <v>6982</v>
      </c>
      <c r="I22" s="567">
        <v>94</v>
      </c>
      <c r="J22" s="567">
        <v>57</v>
      </c>
      <c r="K22" s="742">
        <f t="shared" si="0"/>
        <v>4385</v>
      </c>
      <c r="L22" s="742">
        <f t="shared" si="1"/>
        <v>7817</v>
      </c>
      <c r="M22" s="567">
        <f t="shared" si="2"/>
        <v>12202</v>
      </c>
      <c r="N22" s="1059" t="s">
        <v>303</v>
      </c>
      <c r="O22" s="1059"/>
      <c r="Q22" s="210"/>
      <c r="R22" s="210"/>
    </row>
    <row r="23" spans="1:18" ht="20.100000000000001" customHeight="1">
      <c r="A23" s="1081" t="s">
        <v>134</v>
      </c>
      <c r="B23" s="1081"/>
      <c r="C23" s="567">
        <v>555</v>
      </c>
      <c r="D23" s="567">
        <v>182</v>
      </c>
      <c r="E23" s="567">
        <v>535</v>
      </c>
      <c r="F23" s="567">
        <v>422</v>
      </c>
      <c r="G23" s="567">
        <v>3749</v>
      </c>
      <c r="H23" s="567">
        <v>7412</v>
      </c>
      <c r="I23" s="567">
        <v>220</v>
      </c>
      <c r="J23" s="567">
        <v>141</v>
      </c>
      <c r="K23" s="742">
        <f t="shared" si="0"/>
        <v>5059</v>
      </c>
      <c r="L23" s="742">
        <f t="shared" si="1"/>
        <v>8157</v>
      </c>
      <c r="M23" s="567">
        <f t="shared" si="2"/>
        <v>13216</v>
      </c>
      <c r="N23" s="1059" t="s">
        <v>304</v>
      </c>
      <c r="O23" s="1059"/>
    </row>
    <row r="24" spans="1:18" ht="20.100000000000001" customHeight="1">
      <c r="A24" s="1081" t="s">
        <v>68</v>
      </c>
      <c r="B24" s="1081"/>
      <c r="C24" s="567">
        <v>384</v>
      </c>
      <c r="D24" s="567">
        <v>124</v>
      </c>
      <c r="E24" s="567">
        <v>334</v>
      </c>
      <c r="F24" s="567">
        <v>287</v>
      </c>
      <c r="G24" s="567">
        <v>1989</v>
      </c>
      <c r="H24" s="567">
        <v>4127</v>
      </c>
      <c r="I24" s="567">
        <v>44</v>
      </c>
      <c r="J24" s="567">
        <v>25</v>
      </c>
      <c r="K24" s="742">
        <f t="shared" si="0"/>
        <v>2751</v>
      </c>
      <c r="L24" s="742">
        <f t="shared" si="1"/>
        <v>4563</v>
      </c>
      <c r="M24" s="567">
        <f t="shared" si="2"/>
        <v>7314</v>
      </c>
      <c r="N24" s="1059" t="s">
        <v>305</v>
      </c>
      <c r="O24" s="1059"/>
    </row>
    <row r="25" spans="1:18" ht="20.100000000000001" customHeight="1">
      <c r="A25" s="1081" t="s">
        <v>69</v>
      </c>
      <c r="B25" s="1081"/>
      <c r="C25" s="567">
        <v>683</v>
      </c>
      <c r="D25" s="567">
        <v>229</v>
      </c>
      <c r="E25" s="567">
        <v>500</v>
      </c>
      <c r="F25" s="567">
        <v>447</v>
      </c>
      <c r="G25" s="567">
        <v>4438</v>
      </c>
      <c r="H25" s="567">
        <v>7763</v>
      </c>
      <c r="I25" s="567">
        <v>102</v>
      </c>
      <c r="J25" s="567">
        <v>116</v>
      </c>
      <c r="K25" s="742">
        <f t="shared" si="0"/>
        <v>5723</v>
      </c>
      <c r="L25" s="742">
        <f t="shared" si="1"/>
        <v>8555</v>
      </c>
      <c r="M25" s="567">
        <f t="shared" si="2"/>
        <v>14278</v>
      </c>
      <c r="N25" s="1059" t="s">
        <v>191</v>
      </c>
      <c r="O25" s="1059"/>
    </row>
    <row r="26" spans="1:18" ht="20.100000000000001" customHeight="1">
      <c r="A26" s="1081" t="s">
        <v>70</v>
      </c>
      <c r="B26" s="1081"/>
      <c r="C26" s="567">
        <v>990</v>
      </c>
      <c r="D26" s="567">
        <v>334</v>
      </c>
      <c r="E26" s="567">
        <v>827</v>
      </c>
      <c r="F26" s="567">
        <v>584</v>
      </c>
      <c r="G26" s="567">
        <v>7353</v>
      </c>
      <c r="H26" s="567">
        <v>11261</v>
      </c>
      <c r="I26" s="567">
        <v>48</v>
      </c>
      <c r="J26" s="567">
        <v>22</v>
      </c>
      <c r="K26" s="742">
        <f t="shared" si="0"/>
        <v>9218</v>
      </c>
      <c r="L26" s="742">
        <f t="shared" si="1"/>
        <v>12201</v>
      </c>
      <c r="M26" s="567">
        <f t="shared" si="2"/>
        <v>21419</v>
      </c>
      <c r="N26" s="1059" t="s">
        <v>192</v>
      </c>
      <c r="O26" s="1059"/>
    </row>
    <row r="27" spans="1:18" ht="20.100000000000001" customHeight="1">
      <c r="A27" s="1081" t="s">
        <v>71</v>
      </c>
      <c r="B27" s="1081"/>
      <c r="C27" s="567">
        <v>521</v>
      </c>
      <c r="D27" s="567">
        <v>167</v>
      </c>
      <c r="E27" s="567">
        <v>380</v>
      </c>
      <c r="F27" s="567">
        <v>325</v>
      </c>
      <c r="G27" s="567">
        <v>4129</v>
      </c>
      <c r="H27" s="567">
        <v>6811</v>
      </c>
      <c r="I27" s="567">
        <v>10</v>
      </c>
      <c r="J27" s="567">
        <v>5</v>
      </c>
      <c r="K27" s="742">
        <f t="shared" si="0"/>
        <v>5040</v>
      </c>
      <c r="L27" s="742">
        <f t="shared" si="1"/>
        <v>7308</v>
      </c>
      <c r="M27" s="567">
        <f t="shared" si="2"/>
        <v>12348</v>
      </c>
      <c r="N27" s="1059" t="s">
        <v>193</v>
      </c>
      <c r="O27" s="1059"/>
    </row>
    <row r="28" spans="1:18" ht="20.100000000000001" customHeight="1" thickBot="1">
      <c r="A28" s="1105" t="s">
        <v>72</v>
      </c>
      <c r="B28" s="1105"/>
      <c r="C28" s="568">
        <v>691</v>
      </c>
      <c r="D28" s="568">
        <v>486</v>
      </c>
      <c r="E28" s="568">
        <v>805</v>
      </c>
      <c r="F28" s="568">
        <v>1117</v>
      </c>
      <c r="G28" s="568">
        <v>3690</v>
      </c>
      <c r="H28" s="568">
        <v>12909</v>
      </c>
      <c r="I28" s="568">
        <v>67</v>
      </c>
      <c r="J28" s="568">
        <v>123</v>
      </c>
      <c r="K28" s="741">
        <f t="shared" si="0"/>
        <v>5253</v>
      </c>
      <c r="L28" s="741">
        <f t="shared" si="1"/>
        <v>14635</v>
      </c>
      <c r="M28" s="568">
        <f t="shared" si="2"/>
        <v>19888</v>
      </c>
      <c r="N28" s="1301" t="s">
        <v>361</v>
      </c>
      <c r="O28" s="1301"/>
    </row>
    <row r="29" spans="1:18" ht="20.100000000000001" customHeight="1" thickBot="1">
      <c r="A29" s="601" t="s">
        <v>32</v>
      </c>
      <c r="B29" s="601"/>
      <c r="C29" s="743">
        <f>SUM(C9:C28)</f>
        <v>10716</v>
      </c>
      <c r="D29" s="743">
        <f t="shared" ref="D29:M29" si="3">SUM(D9:D28)</f>
        <v>5121</v>
      </c>
      <c r="E29" s="743">
        <f t="shared" si="3"/>
        <v>10065</v>
      </c>
      <c r="F29" s="743">
        <f t="shared" si="3"/>
        <v>10931</v>
      </c>
      <c r="G29" s="743">
        <f t="shared" si="3"/>
        <v>70764</v>
      </c>
      <c r="H29" s="743">
        <f t="shared" si="3"/>
        <v>160551</v>
      </c>
      <c r="I29" s="743">
        <f t="shared" si="3"/>
        <v>1293</v>
      </c>
      <c r="J29" s="743">
        <f t="shared" si="3"/>
        <v>1680</v>
      </c>
      <c r="K29" s="743">
        <f t="shared" si="3"/>
        <v>92838</v>
      </c>
      <c r="L29" s="743">
        <f t="shared" si="3"/>
        <v>178283</v>
      </c>
      <c r="M29" s="743">
        <f t="shared" si="3"/>
        <v>271121</v>
      </c>
      <c r="N29" s="1300" t="s">
        <v>175</v>
      </c>
      <c r="O29" s="1300"/>
    </row>
    <row r="30" spans="1:18" ht="13.5" thickTop="1">
      <c r="N30" s="441"/>
      <c r="O30" s="441"/>
    </row>
    <row r="31" spans="1:18" ht="18">
      <c r="K31" s="213"/>
      <c r="L31" s="213"/>
      <c r="M31" s="213"/>
      <c r="N31" s="441"/>
      <c r="O31" s="441"/>
    </row>
    <row r="32" spans="1:18">
      <c r="N32" s="441"/>
      <c r="O32" s="441"/>
    </row>
    <row r="33" spans="14:15">
      <c r="N33" s="441"/>
      <c r="O33" s="441"/>
    </row>
    <row r="34" spans="14:15">
      <c r="N34" s="441"/>
      <c r="O34" s="441"/>
    </row>
    <row r="35" spans="14:15">
      <c r="N35" s="441"/>
      <c r="O35" s="441"/>
    </row>
    <row r="36" spans="14:15">
      <c r="N36" s="441"/>
      <c r="O36" s="441"/>
    </row>
    <row r="37" spans="14:15">
      <c r="N37" s="441"/>
      <c r="O37" s="441"/>
    </row>
    <row r="38" spans="14:15">
      <c r="N38" s="441"/>
      <c r="O38" s="441"/>
    </row>
    <row r="39" spans="14:15">
      <c r="N39" s="441"/>
      <c r="O39" s="441"/>
    </row>
    <row r="40" spans="14:15">
      <c r="N40" s="441"/>
      <c r="O40" s="441"/>
    </row>
    <row r="41" spans="14:15">
      <c r="N41" s="441"/>
      <c r="O41" s="441"/>
    </row>
    <row r="42" spans="14:15">
      <c r="N42" s="441"/>
      <c r="O42" s="441"/>
    </row>
    <row r="43" spans="14:15">
      <c r="N43" s="441"/>
      <c r="O43" s="441"/>
    </row>
    <row r="44" spans="14:15">
      <c r="N44" s="441"/>
      <c r="O44" s="441"/>
    </row>
    <row r="45" spans="14:15">
      <c r="N45" s="441"/>
      <c r="O45" s="441"/>
    </row>
    <row r="46" spans="14:15">
      <c r="N46" s="441"/>
      <c r="O46" s="441"/>
    </row>
    <row r="47" spans="14:15">
      <c r="N47" s="441"/>
      <c r="O47" s="441"/>
    </row>
    <row r="48" spans="14:15">
      <c r="N48" s="441"/>
      <c r="O48" s="441"/>
    </row>
    <row r="49" spans="14:15">
      <c r="N49" s="441"/>
      <c r="O49" s="441"/>
    </row>
    <row r="50" spans="14:15">
      <c r="N50" s="441"/>
      <c r="O50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46">
    <mergeCell ref="A1:O2"/>
    <mergeCell ref="A3:O3"/>
    <mergeCell ref="N4:O4"/>
    <mergeCell ref="N5:O8"/>
    <mergeCell ref="K6:M6"/>
    <mergeCell ref="A4:B4"/>
    <mergeCell ref="K5:M5"/>
    <mergeCell ref="C6:D6"/>
    <mergeCell ref="E6:F6"/>
    <mergeCell ref="G6:H6"/>
    <mergeCell ref="I6:J6"/>
    <mergeCell ref="A5:B8"/>
    <mergeCell ref="C5:D5"/>
    <mergeCell ref="E5:F5"/>
    <mergeCell ref="G5:H5"/>
    <mergeCell ref="I5:J5"/>
    <mergeCell ref="A21:B21"/>
    <mergeCell ref="A22:B22"/>
    <mergeCell ref="A23:B23"/>
    <mergeCell ref="A27:B27"/>
    <mergeCell ref="A28:B28"/>
    <mergeCell ref="A9:B9"/>
    <mergeCell ref="A11:B11"/>
    <mergeCell ref="A13:A18"/>
    <mergeCell ref="A19:B19"/>
    <mergeCell ref="A20:B20"/>
    <mergeCell ref="A12:B12"/>
    <mergeCell ref="N9:O9"/>
    <mergeCell ref="N27:O27"/>
    <mergeCell ref="N28:O28"/>
    <mergeCell ref="N21:O21"/>
    <mergeCell ref="N22:O22"/>
    <mergeCell ref="N23:O23"/>
    <mergeCell ref="O13:O18"/>
    <mergeCell ref="N19:O19"/>
    <mergeCell ref="N20:O20"/>
    <mergeCell ref="N10:O10"/>
    <mergeCell ref="N11:O11"/>
    <mergeCell ref="N12:O12"/>
    <mergeCell ref="N29:O29"/>
    <mergeCell ref="A24:B24"/>
    <mergeCell ref="N24:O24"/>
    <mergeCell ref="A25:B25"/>
    <mergeCell ref="N25:O25"/>
    <mergeCell ref="A26:B26"/>
    <mergeCell ref="N26:O26"/>
  </mergeCells>
  <printOptions horizontalCentered="1"/>
  <pageMargins left="1" right="1" top="1" bottom="1" header="1" footer="1"/>
  <pageSetup paperSize="9" scale="80" firstPageNumber="53" orientation="landscape" useFirstPageNumber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FF00"/>
  </sheetPr>
  <dimension ref="A1:BN54"/>
  <sheetViews>
    <sheetView rightToLeft="1" view="pageBreakPreview" zoomScale="90" zoomScaleNormal="75" zoomScaleSheetLayoutView="90" workbookViewId="0">
      <selection activeCell="P21" sqref="P21"/>
    </sheetView>
  </sheetViews>
  <sheetFormatPr defaultRowHeight="12.75"/>
  <cols>
    <col min="1" max="1" width="4" style="159" customWidth="1"/>
    <col min="2" max="2" width="10" style="159" customWidth="1"/>
    <col min="3" max="3" width="7.28515625" style="159" customWidth="1"/>
    <col min="4" max="5" width="7.85546875" style="159" customWidth="1"/>
    <col min="6" max="6" width="8.140625" style="159" customWidth="1"/>
    <col min="7" max="7" width="7.7109375" style="159" customWidth="1"/>
    <col min="8" max="8" width="10" style="159" customWidth="1"/>
    <col min="9" max="9" width="6.140625" style="159" customWidth="1"/>
    <col min="10" max="14" width="7.7109375" style="159" customWidth="1"/>
    <col min="15" max="15" width="6.85546875" style="159" customWidth="1"/>
    <col min="16" max="16" width="9.28515625" style="159" customWidth="1"/>
    <col min="17" max="17" width="6.140625" style="159" customWidth="1"/>
    <col min="18" max="18" width="7.42578125" style="159" customWidth="1"/>
    <col min="19" max="19" width="13.85546875" style="159" customWidth="1"/>
    <col min="20" max="20" width="4" style="159" customWidth="1"/>
    <col min="21" max="21" width="3.5703125" style="159" customWidth="1"/>
    <col min="22" max="22" width="10.28515625" style="159" customWidth="1"/>
    <col min="23" max="23" width="7" style="159" customWidth="1"/>
    <col min="24" max="24" width="8.5703125" style="159" customWidth="1"/>
    <col min="25" max="25" width="7.140625" style="159" customWidth="1"/>
    <col min="26" max="26" width="8.42578125" style="159" customWidth="1"/>
    <col min="27" max="27" width="8" style="159" customWidth="1"/>
    <col min="28" max="28" width="9.140625" style="159"/>
    <col min="29" max="29" width="7.42578125" style="159" customWidth="1"/>
    <col min="30" max="30" width="8.7109375" style="159" customWidth="1"/>
    <col min="31" max="31" width="7.42578125" style="159" customWidth="1"/>
    <col min="32" max="32" width="9.28515625" style="159" bestFit="1" customWidth="1"/>
    <col min="33" max="33" width="7.85546875" style="159" customWidth="1"/>
    <col min="34" max="34" width="9.28515625" style="159" bestFit="1" customWidth="1"/>
    <col min="35" max="35" width="10" style="159" bestFit="1" customWidth="1"/>
    <col min="36" max="36" width="10" style="159" customWidth="1"/>
    <col min="37" max="37" width="17.140625" style="159" customWidth="1"/>
    <col min="38" max="38" width="4.140625" style="159" customWidth="1"/>
    <col min="39" max="39" width="0.140625" style="159" customWidth="1"/>
    <col min="40" max="40" width="9.85546875" style="159" customWidth="1"/>
    <col min="41" max="41" width="6.28515625" style="159" customWidth="1"/>
    <col min="42" max="42" width="8.5703125" style="159" customWidth="1"/>
    <col min="43" max="43" width="6.5703125" style="159" customWidth="1"/>
    <col min="44" max="44" width="8.7109375" style="159" customWidth="1"/>
    <col min="45" max="45" width="6.42578125" style="159" customWidth="1"/>
    <col min="46" max="46" width="9.140625" style="159"/>
    <col min="47" max="47" width="6.85546875" style="159" customWidth="1"/>
    <col min="48" max="48" width="9.140625" style="159"/>
    <col min="49" max="49" width="7.7109375" style="159" customWidth="1"/>
    <col min="50" max="50" width="9.140625" style="159"/>
    <col min="51" max="51" width="6.5703125" style="159" customWidth="1"/>
    <col min="52" max="52" width="9" style="159" customWidth="1"/>
    <col min="53" max="55" width="9.140625" style="159"/>
    <col min="56" max="56" width="15.85546875" style="159" customWidth="1"/>
    <col min="57" max="57" width="4.42578125" style="159" customWidth="1"/>
    <col min="58" max="16384" width="9.140625" style="159"/>
  </cols>
  <sheetData>
    <row r="1" spans="1:66" ht="23.25" customHeight="1">
      <c r="A1" s="1179" t="s">
        <v>1360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T1" s="1179"/>
      <c r="U1" s="159" t="s">
        <v>256</v>
      </c>
    </row>
    <row r="2" spans="1:66" ht="21" customHeight="1">
      <c r="A2" s="1180" t="s">
        <v>820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1180"/>
      <c r="R2" s="1180"/>
      <c r="S2" s="1180"/>
      <c r="T2" s="1180"/>
    </row>
    <row r="3" spans="1:66" ht="21" customHeight="1" thickBot="1">
      <c r="A3" s="1303" t="s">
        <v>1138</v>
      </c>
      <c r="B3" s="1303"/>
      <c r="C3" s="1303"/>
      <c r="D3" s="198"/>
      <c r="R3" s="198"/>
      <c r="S3" s="1205" t="s">
        <v>1139</v>
      </c>
      <c r="T3" s="1205"/>
      <c r="U3" s="1070" t="s">
        <v>1140</v>
      </c>
      <c r="V3" s="1070"/>
      <c r="W3" s="1070"/>
      <c r="X3" s="1070"/>
      <c r="AK3" s="1205" t="s">
        <v>1141</v>
      </c>
      <c r="AL3" s="1205"/>
      <c r="AM3" s="1070" t="s">
        <v>1140</v>
      </c>
      <c r="AN3" s="1070"/>
      <c r="AO3" s="1070"/>
      <c r="AP3" s="1070"/>
      <c r="BC3" s="1188" t="s">
        <v>1141</v>
      </c>
      <c r="BD3" s="1188"/>
      <c r="BE3" s="1188"/>
    </row>
    <row r="4" spans="1:66" ht="18.75" customHeight="1" thickTop="1">
      <c r="A4" s="1181" t="s">
        <v>40</v>
      </c>
      <c r="B4" s="1181"/>
      <c r="C4" s="1181" t="s">
        <v>402</v>
      </c>
      <c r="D4" s="1181"/>
      <c r="E4" s="1181" t="s">
        <v>403</v>
      </c>
      <c r="F4" s="1181"/>
      <c r="G4" s="1181" t="s">
        <v>404</v>
      </c>
      <c r="H4" s="1181"/>
      <c r="I4" s="1181" t="s">
        <v>405</v>
      </c>
      <c r="J4" s="1181"/>
      <c r="K4" s="1181" t="s">
        <v>406</v>
      </c>
      <c r="L4" s="1181"/>
      <c r="M4" s="1181" t="s">
        <v>407</v>
      </c>
      <c r="N4" s="1181"/>
      <c r="O4" s="1181" t="s">
        <v>408</v>
      </c>
      <c r="P4" s="1181"/>
      <c r="Q4" s="1181" t="s">
        <v>409</v>
      </c>
      <c r="R4" s="1190"/>
      <c r="S4" s="1074" t="s">
        <v>174</v>
      </c>
      <c r="T4" s="1074"/>
      <c r="U4" s="1181" t="s">
        <v>40</v>
      </c>
      <c r="V4" s="1181"/>
      <c r="W4" s="1181" t="s">
        <v>420</v>
      </c>
      <c r="X4" s="1181"/>
      <c r="Y4" s="1181" t="s">
        <v>418</v>
      </c>
      <c r="Z4" s="1181"/>
      <c r="AA4" s="1181" t="s">
        <v>419</v>
      </c>
      <c r="AB4" s="1181"/>
      <c r="AC4" s="1181" t="s">
        <v>433</v>
      </c>
      <c r="AD4" s="1181"/>
      <c r="AE4" s="1181" t="s">
        <v>432</v>
      </c>
      <c r="AF4" s="1181"/>
      <c r="AG4" s="1181" t="s">
        <v>423</v>
      </c>
      <c r="AH4" s="1181"/>
      <c r="AI4" s="1181" t="s">
        <v>421</v>
      </c>
      <c r="AJ4" s="1181"/>
      <c r="AK4" s="1074" t="s">
        <v>174</v>
      </c>
      <c r="AL4" s="1074"/>
      <c r="AM4" s="1181" t="s">
        <v>40</v>
      </c>
      <c r="AN4" s="1181"/>
      <c r="AO4" s="1181" t="s">
        <v>422</v>
      </c>
      <c r="AP4" s="1181"/>
      <c r="AQ4" s="1181" t="s">
        <v>434</v>
      </c>
      <c r="AR4" s="1181"/>
      <c r="AS4" s="1181" t="s">
        <v>435</v>
      </c>
      <c r="AT4" s="1181"/>
      <c r="AU4" s="1181" t="s">
        <v>436</v>
      </c>
      <c r="AV4" s="1181"/>
      <c r="AW4" s="1181" t="s">
        <v>437</v>
      </c>
      <c r="AX4" s="1181"/>
      <c r="AY4" s="1181" t="s">
        <v>424</v>
      </c>
      <c r="AZ4" s="1181"/>
      <c r="BA4" s="1181" t="s">
        <v>168</v>
      </c>
      <c r="BB4" s="1181"/>
      <c r="BC4" s="1181"/>
      <c r="BD4" s="1074" t="s">
        <v>174</v>
      </c>
      <c r="BE4" s="1074"/>
      <c r="BF4" s="209"/>
      <c r="BG4" s="209"/>
      <c r="BH4" s="209"/>
      <c r="BI4" s="209"/>
      <c r="BJ4" s="209"/>
      <c r="BK4" s="209"/>
      <c r="BL4" s="209"/>
      <c r="BM4" s="209"/>
      <c r="BN4" s="209"/>
    </row>
    <row r="5" spans="1:66" ht="20.25" customHeight="1">
      <c r="A5" s="1189"/>
      <c r="B5" s="1189"/>
      <c r="C5" s="1183" t="s">
        <v>410</v>
      </c>
      <c r="D5" s="1183"/>
      <c r="E5" s="1183" t="s">
        <v>411</v>
      </c>
      <c r="F5" s="1183"/>
      <c r="G5" s="1183" t="s">
        <v>412</v>
      </c>
      <c r="H5" s="1183"/>
      <c r="I5" s="1183" t="s">
        <v>413</v>
      </c>
      <c r="J5" s="1183"/>
      <c r="K5" s="1183" t="s">
        <v>414</v>
      </c>
      <c r="L5" s="1183"/>
      <c r="M5" s="1183" t="s">
        <v>415</v>
      </c>
      <c r="N5" s="1183"/>
      <c r="O5" s="1183" t="s">
        <v>416</v>
      </c>
      <c r="P5" s="1183"/>
      <c r="Q5" s="1183" t="s">
        <v>417</v>
      </c>
      <c r="R5" s="1183"/>
      <c r="S5" s="1096"/>
      <c r="T5" s="1096"/>
      <c r="U5" s="1189"/>
      <c r="V5" s="1189"/>
      <c r="W5" s="1183" t="s">
        <v>425</v>
      </c>
      <c r="X5" s="1183"/>
      <c r="Y5" s="1183" t="s">
        <v>426</v>
      </c>
      <c r="Z5" s="1183"/>
      <c r="AA5" s="1183" t="s">
        <v>427</v>
      </c>
      <c r="AB5" s="1183"/>
      <c r="AC5" s="1183" t="s">
        <v>439</v>
      </c>
      <c r="AD5" s="1183"/>
      <c r="AE5" s="1183" t="s">
        <v>438</v>
      </c>
      <c r="AF5" s="1183"/>
      <c r="AG5" s="1183" t="s">
        <v>430</v>
      </c>
      <c r="AH5" s="1183"/>
      <c r="AI5" s="1183" t="s">
        <v>428</v>
      </c>
      <c r="AJ5" s="1183"/>
      <c r="AK5" s="1096"/>
      <c r="AL5" s="1096"/>
      <c r="AM5" s="1189"/>
      <c r="AN5" s="1189"/>
      <c r="AO5" s="1183" t="s">
        <v>429</v>
      </c>
      <c r="AP5" s="1183"/>
      <c r="AQ5" s="1183" t="s">
        <v>440</v>
      </c>
      <c r="AR5" s="1183"/>
      <c r="AS5" s="1183" t="s">
        <v>441</v>
      </c>
      <c r="AT5" s="1183"/>
      <c r="AU5" s="1183" t="s">
        <v>442</v>
      </c>
      <c r="AV5" s="1183"/>
      <c r="AW5" s="1183" t="s">
        <v>443</v>
      </c>
      <c r="AX5" s="1183"/>
      <c r="AY5" s="1183" t="s">
        <v>431</v>
      </c>
      <c r="AZ5" s="1183"/>
      <c r="BA5" s="1183" t="s">
        <v>175</v>
      </c>
      <c r="BB5" s="1183"/>
      <c r="BC5" s="1183"/>
      <c r="BD5" s="1096"/>
      <c r="BE5" s="1096"/>
      <c r="BF5" s="209"/>
      <c r="BG5" s="209"/>
      <c r="BH5" s="209"/>
      <c r="BI5" s="209"/>
      <c r="BJ5" s="209"/>
      <c r="BK5" s="209"/>
      <c r="BL5" s="209"/>
      <c r="BM5" s="209"/>
      <c r="BN5" s="209"/>
    </row>
    <row r="6" spans="1:66" ht="21" customHeight="1">
      <c r="A6" s="1189"/>
      <c r="B6" s="1189"/>
      <c r="C6" s="943" t="s">
        <v>102</v>
      </c>
      <c r="D6" s="943" t="s">
        <v>103</v>
      </c>
      <c r="E6" s="943" t="s">
        <v>102</v>
      </c>
      <c r="F6" s="943" t="s">
        <v>103</v>
      </c>
      <c r="G6" s="943" t="s">
        <v>102</v>
      </c>
      <c r="H6" s="943" t="s">
        <v>103</v>
      </c>
      <c r="I6" s="943" t="s">
        <v>102</v>
      </c>
      <c r="J6" s="943" t="s">
        <v>103</v>
      </c>
      <c r="K6" s="943" t="s">
        <v>102</v>
      </c>
      <c r="L6" s="943" t="s">
        <v>103</v>
      </c>
      <c r="M6" s="943" t="s">
        <v>102</v>
      </c>
      <c r="N6" s="943" t="s">
        <v>103</v>
      </c>
      <c r="O6" s="943" t="s">
        <v>102</v>
      </c>
      <c r="P6" s="943" t="s">
        <v>103</v>
      </c>
      <c r="Q6" s="943" t="s">
        <v>102</v>
      </c>
      <c r="R6" s="943" t="s">
        <v>103</v>
      </c>
      <c r="S6" s="1096"/>
      <c r="T6" s="1096"/>
      <c r="U6" s="1189"/>
      <c r="V6" s="1189"/>
      <c r="W6" s="943" t="s">
        <v>102</v>
      </c>
      <c r="X6" s="943" t="s">
        <v>103</v>
      </c>
      <c r="Y6" s="943" t="s">
        <v>102</v>
      </c>
      <c r="Z6" s="943" t="s">
        <v>103</v>
      </c>
      <c r="AA6" s="943" t="s">
        <v>102</v>
      </c>
      <c r="AB6" s="943" t="s">
        <v>103</v>
      </c>
      <c r="AC6" s="943" t="s">
        <v>102</v>
      </c>
      <c r="AD6" s="943" t="s">
        <v>103</v>
      </c>
      <c r="AE6" s="943" t="s">
        <v>102</v>
      </c>
      <c r="AF6" s="943" t="s">
        <v>103</v>
      </c>
      <c r="AG6" s="943" t="s">
        <v>102</v>
      </c>
      <c r="AH6" s="943" t="s">
        <v>103</v>
      </c>
      <c r="AI6" s="943" t="s">
        <v>102</v>
      </c>
      <c r="AJ6" s="943" t="s">
        <v>103</v>
      </c>
      <c r="AK6" s="1096"/>
      <c r="AL6" s="1096"/>
      <c r="AM6" s="1189"/>
      <c r="AN6" s="1189"/>
      <c r="AO6" s="943" t="s">
        <v>102</v>
      </c>
      <c r="AP6" s="943" t="s">
        <v>103</v>
      </c>
      <c r="AQ6" s="943" t="s">
        <v>102</v>
      </c>
      <c r="AR6" s="943" t="s">
        <v>103</v>
      </c>
      <c r="AS6" s="943" t="s">
        <v>102</v>
      </c>
      <c r="AT6" s="943" t="s">
        <v>103</v>
      </c>
      <c r="AU6" s="943" t="s">
        <v>102</v>
      </c>
      <c r="AV6" s="943" t="s">
        <v>103</v>
      </c>
      <c r="AW6" s="943" t="s">
        <v>102</v>
      </c>
      <c r="AX6" s="943" t="s">
        <v>103</v>
      </c>
      <c r="AY6" s="943" t="s">
        <v>102</v>
      </c>
      <c r="AZ6" s="943" t="s">
        <v>103</v>
      </c>
      <c r="BA6" s="943" t="s">
        <v>102</v>
      </c>
      <c r="BB6" s="943" t="s">
        <v>103</v>
      </c>
      <c r="BC6" s="943" t="s">
        <v>32</v>
      </c>
      <c r="BD6" s="1096"/>
      <c r="BE6" s="1096"/>
      <c r="BF6" s="209"/>
      <c r="BG6" s="209"/>
      <c r="BH6" s="209"/>
      <c r="BI6" s="209"/>
      <c r="BJ6" s="209"/>
      <c r="BK6" s="209"/>
      <c r="BL6" s="209"/>
      <c r="BM6" s="209"/>
      <c r="BN6" s="209"/>
    </row>
    <row r="7" spans="1:66" ht="21" customHeight="1" thickBot="1">
      <c r="A7" s="1304"/>
      <c r="B7" s="1304"/>
      <c r="C7" s="948" t="s">
        <v>352</v>
      </c>
      <c r="D7" s="948" t="s">
        <v>353</v>
      </c>
      <c r="E7" s="948" t="s">
        <v>352</v>
      </c>
      <c r="F7" s="948" t="s">
        <v>353</v>
      </c>
      <c r="G7" s="948" t="s">
        <v>352</v>
      </c>
      <c r="H7" s="948" t="s">
        <v>353</v>
      </c>
      <c r="I7" s="948" t="s">
        <v>352</v>
      </c>
      <c r="J7" s="948" t="s">
        <v>353</v>
      </c>
      <c r="K7" s="948" t="s">
        <v>352</v>
      </c>
      <c r="L7" s="948" t="s">
        <v>353</v>
      </c>
      <c r="M7" s="948" t="s">
        <v>352</v>
      </c>
      <c r="N7" s="948" t="s">
        <v>353</v>
      </c>
      <c r="O7" s="948" t="s">
        <v>352</v>
      </c>
      <c r="P7" s="948" t="s">
        <v>353</v>
      </c>
      <c r="Q7" s="948" t="s">
        <v>352</v>
      </c>
      <c r="R7" s="948" t="s">
        <v>353</v>
      </c>
      <c r="S7" s="1075"/>
      <c r="T7" s="1075"/>
      <c r="U7" s="1304"/>
      <c r="V7" s="1304"/>
      <c r="W7" s="948" t="s">
        <v>352</v>
      </c>
      <c r="X7" s="948" t="s">
        <v>353</v>
      </c>
      <c r="Y7" s="948" t="s">
        <v>352</v>
      </c>
      <c r="Z7" s="948" t="s">
        <v>353</v>
      </c>
      <c r="AA7" s="948" t="s">
        <v>352</v>
      </c>
      <c r="AB7" s="948" t="s">
        <v>353</v>
      </c>
      <c r="AC7" s="948" t="s">
        <v>352</v>
      </c>
      <c r="AD7" s="948" t="s">
        <v>353</v>
      </c>
      <c r="AE7" s="948" t="s">
        <v>352</v>
      </c>
      <c r="AF7" s="948" t="s">
        <v>353</v>
      </c>
      <c r="AG7" s="948" t="s">
        <v>352</v>
      </c>
      <c r="AH7" s="948" t="s">
        <v>353</v>
      </c>
      <c r="AI7" s="948" t="s">
        <v>352</v>
      </c>
      <c r="AJ7" s="948" t="s">
        <v>353</v>
      </c>
      <c r="AK7" s="1075"/>
      <c r="AL7" s="1075"/>
      <c r="AM7" s="1304"/>
      <c r="AN7" s="1304"/>
      <c r="AO7" s="948" t="s">
        <v>352</v>
      </c>
      <c r="AP7" s="948" t="s">
        <v>353</v>
      </c>
      <c r="AQ7" s="948" t="s">
        <v>352</v>
      </c>
      <c r="AR7" s="948" t="s">
        <v>353</v>
      </c>
      <c r="AS7" s="948" t="s">
        <v>352</v>
      </c>
      <c r="AT7" s="948" t="s">
        <v>353</v>
      </c>
      <c r="AU7" s="948" t="s">
        <v>352</v>
      </c>
      <c r="AV7" s="948" t="s">
        <v>353</v>
      </c>
      <c r="AW7" s="948" t="s">
        <v>352</v>
      </c>
      <c r="AX7" s="948" t="s">
        <v>353</v>
      </c>
      <c r="AY7" s="948" t="s">
        <v>352</v>
      </c>
      <c r="AZ7" s="948" t="s">
        <v>353</v>
      </c>
      <c r="BA7" s="948" t="s">
        <v>352</v>
      </c>
      <c r="BB7" s="948" t="s">
        <v>353</v>
      </c>
      <c r="BC7" s="948" t="s">
        <v>175</v>
      </c>
      <c r="BD7" s="1075"/>
      <c r="BE7" s="1075"/>
      <c r="BF7" s="209"/>
      <c r="BG7" s="209"/>
      <c r="BH7" s="209"/>
      <c r="BI7" s="209"/>
      <c r="BJ7" s="209"/>
      <c r="BK7" s="209"/>
      <c r="BL7" s="209"/>
      <c r="BM7" s="209"/>
      <c r="BN7" s="209"/>
    </row>
    <row r="8" spans="1:66" ht="19.5" customHeight="1">
      <c r="A8" s="1302" t="s">
        <v>52</v>
      </c>
      <c r="B8" s="1302"/>
      <c r="C8" s="568">
        <v>768</v>
      </c>
      <c r="D8" s="568">
        <v>890</v>
      </c>
      <c r="E8" s="568">
        <v>580</v>
      </c>
      <c r="F8" s="568">
        <v>617</v>
      </c>
      <c r="G8" s="568">
        <v>392</v>
      </c>
      <c r="H8" s="568">
        <v>851</v>
      </c>
      <c r="I8" s="568">
        <v>0</v>
      </c>
      <c r="J8" s="568">
        <v>0</v>
      </c>
      <c r="K8" s="568">
        <v>428</v>
      </c>
      <c r="L8" s="568">
        <v>769</v>
      </c>
      <c r="M8" s="568">
        <v>246</v>
      </c>
      <c r="N8" s="568">
        <v>414</v>
      </c>
      <c r="O8" s="568">
        <v>13</v>
      </c>
      <c r="P8" s="568">
        <v>18</v>
      </c>
      <c r="Q8" s="568">
        <v>22</v>
      </c>
      <c r="R8" s="568">
        <v>17</v>
      </c>
      <c r="S8" s="1130" t="s">
        <v>671</v>
      </c>
      <c r="T8" s="1130"/>
      <c r="U8" s="1302" t="s">
        <v>52</v>
      </c>
      <c r="V8" s="1302"/>
      <c r="W8" s="436">
        <v>313</v>
      </c>
      <c r="X8" s="436">
        <v>189</v>
      </c>
      <c r="Y8" s="436">
        <v>379</v>
      </c>
      <c r="Z8" s="436">
        <v>128</v>
      </c>
      <c r="AA8" s="436">
        <v>104</v>
      </c>
      <c r="AB8" s="436">
        <v>23</v>
      </c>
      <c r="AC8" s="436">
        <v>0</v>
      </c>
      <c r="AD8" s="436">
        <v>1</v>
      </c>
      <c r="AE8" s="436">
        <v>61</v>
      </c>
      <c r="AF8" s="436">
        <v>126</v>
      </c>
      <c r="AG8" s="436">
        <v>45</v>
      </c>
      <c r="AH8" s="436">
        <v>55</v>
      </c>
      <c r="AI8" s="436">
        <v>1110</v>
      </c>
      <c r="AJ8" s="436">
        <v>223</v>
      </c>
      <c r="AK8" s="1130" t="s">
        <v>671</v>
      </c>
      <c r="AL8" s="1130"/>
      <c r="AM8" s="1302" t="s">
        <v>52</v>
      </c>
      <c r="AN8" s="1302"/>
      <c r="AO8" s="436">
        <v>613</v>
      </c>
      <c r="AP8" s="436">
        <v>467</v>
      </c>
      <c r="AQ8" s="436">
        <v>7</v>
      </c>
      <c r="AR8" s="436">
        <v>18</v>
      </c>
      <c r="AS8" s="436">
        <v>62</v>
      </c>
      <c r="AT8" s="436">
        <v>17</v>
      </c>
      <c r="AU8" s="436">
        <v>18</v>
      </c>
      <c r="AV8" s="436">
        <v>10</v>
      </c>
      <c r="AW8" s="436">
        <v>1648</v>
      </c>
      <c r="AX8" s="436">
        <v>3288</v>
      </c>
      <c r="AY8" s="436">
        <v>178</v>
      </c>
      <c r="AZ8" s="436">
        <v>104</v>
      </c>
      <c r="BA8" s="436">
        <f>SUM(C8,E8,G8,I8,K8,M8,O8,Q8,W8,Y8,AA8,AC8,AE8,AG8,AI8,AO8,AQ8,AS8,AU8,AW8,AY8)</f>
        <v>6987</v>
      </c>
      <c r="BB8" s="436">
        <f>SUM(D8,F8,H8,J8,L8,N8,P8,R8,X8,Z8,AB8,AD8,AF8,AH8,AJ8,AP8,AR8,AT8,AV8,AX8,AZ8)</f>
        <v>8225</v>
      </c>
      <c r="BC8" s="436">
        <f>SUM(BA8:BB8)</f>
        <v>15212</v>
      </c>
      <c r="BD8" s="1130" t="s">
        <v>671</v>
      </c>
      <c r="BE8" s="1130"/>
    </row>
    <row r="9" spans="1:66" ht="19.5" customHeight="1">
      <c r="A9" s="1182" t="s">
        <v>53</v>
      </c>
      <c r="B9" s="1182"/>
      <c r="C9" s="329">
        <v>1054</v>
      </c>
      <c r="D9" s="329">
        <v>1028</v>
      </c>
      <c r="E9" s="329">
        <v>1134</v>
      </c>
      <c r="F9" s="329">
        <v>2420</v>
      </c>
      <c r="G9" s="329">
        <v>406</v>
      </c>
      <c r="H9" s="329">
        <v>978</v>
      </c>
      <c r="I9" s="329">
        <v>0</v>
      </c>
      <c r="J9" s="329">
        <v>0</v>
      </c>
      <c r="K9" s="329">
        <v>671</v>
      </c>
      <c r="L9" s="329">
        <v>1472</v>
      </c>
      <c r="M9" s="329">
        <v>159</v>
      </c>
      <c r="N9" s="329">
        <v>284</v>
      </c>
      <c r="O9" s="329">
        <v>0</v>
      </c>
      <c r="P9" s="329">
        <v>0</v>
      </c>
      <c r="Q9" s="329">
        <v>0</v>
      </c>
      <c r="R9" s="329">
        <v>0</v>
      </c>
      <c r="S9" s="1059" t="s">
        <v>302</v>
      </c>
      <c r="T9" s="1059"/>
      <c r="U9" s="1182" t="s">
        <v>53</v>
      </c>
      <c r="V9" s="1182"/>
      <c r="W9" s="329">
        <v>195</v>
      </c>
      <c r="X9" s="329">
        <v>272</v>
      </c>
      <c r="Y9" s="329">
        <v>557</v>
      </c>
      <c r="Z9" s="329">
        <v>331</v>
      </c>
      <c r="AA9" s="329">
        <v>144</v>
      </c>
      <c r="AB9" s="329">
        <v>90</v>
      </c>
      <c r="AC9" s="329">
        <v>0</v>
      </c>
      <c r="AD9" s="329">
        <v>0</v>
      </c>
      <c r="AE9" s="329">
        <v>0</v>
      </c>
      <c r="AF9" s="329">
        <v>0</v>
      </c>
      <c r="AG9" s="329">
        <v>26</v>
      </c>
      <c r="AH9" s="329">
        <v>26</v>
      </c>
      <c r="AI9" s="329">
        <v>317</v>
      </c>
      <c r="AJ9" s="329">
        <v>288</v>
      </c>
      <c r="AK9" s="1059" t="s">
        <v>302</v>
      </c>
      <c r="AL9" s="1059"/>
      <c r="AM9" s="1182" t="s">
        <v>53</v>
      </c>
      <c r="AN9" s="1182"/>
      <c r="AO9" s="329">
        <v>64</v>
      </c>
      <c r="AP9" s="329">
        <v>348</v>
      </c>
      <c r="AQ9" s="329">
        <v>0</v>
      </c>
      <c r="AR9" s="329">
        <v>0</v>
      </c>
      <c r="AS9" s="329">
        <v>0</v>
      </c>
      <c r="AT9" s="329">
        <v>0</v>
      </c>
      <c r="AU9" s="329">
        <v>0</v>
      </c>
      <c r="AV9" s="435">
        <v>0</v>
      </c>
      <c r="AW9" s="435">
        <v>487</v>
      </c>
      <c r="AX9" s="435">
        <v>799</v>
      </c>
      <c r="AY9" s="435">
        <v>355</v>
      </c>
      <c r="AZ9" s="435">
        <v>294</v>
      </c>
      <c r="BA9" s="435">
        <f t="shared" ref="BA9:BA27" si="0">SUM(C9,E9,G9,I9,K9,M9,O9,Q9,W9,Y9,AA9,AC9,AE9,AG9,AI9,AO9,AQ9,AS9,AU9,AW9,AY9)</f>
        <v>5569</v>
      </c>
      <c r="BB9" s="435">
        <f t="shared" ref="BB9:BB27" si="1">SUM(D9,F9,H9,J9,L9,N9,P9,R9,X9,Z9,AB9,AD9,AF9,AH9,AJ9,AP9,AR9,AT9,AV9,AX9,AZ9)</f>
        <v>8630</v>
      </c>
      <c r="BC9" s="435">
        <f t="shared" ref="BC9:BC27" si="2">SUM(BA9:BB9)</f>
        <v>14199</v>
      </c>
      <c r="BD9" s="1059" t="s">
        <v>302</v>
      </c>
      <c r="BE9" s="1059"/>
    </row>
    <row r="10" spans="1:66" ht="19.5" customHeight="1">
      <c r="A10" s="1182" t="s">
        <v>54</v>
      </c>
      <c r="B10" s="1182"/>
      <c r="C10" s="329">
        <v>594</v>
      </c>
      <c r="D10" s="329">
        <v>638</v>
      </c>
      <c r="E10" s="329">
        <v>554</v>
      </c>
      <c r="F10" s="329">
        <v>1253</v>
      </c>
      <c r="G10" s="329">
        <v>301</v>
      </c>
      <c r="H10" s="329">
        <v>680</v>
      </c>
      <c r="I10" s="329">
        <v>42</v>
      </c>
      <c r="J10" s="329">
        <v>76</v>
      </c>
      <c r="K10" s="329">
        <v>357</v>
      </c>
      <c r="L10" s="329">
        <v>844</v>
      </c>
      <c r="M10" s="329">
        <v>171</v>
      </c>
      <c r="N10" s="329">
        <v>435</v>
      </c>
      <c r="O10" s="329">
        <v>5</v>
      </c>
      <c r="P10" s="329">
        <v>4</v>
      </c>
      <c r="Q10" s="329">
        <v>7</v>
      </c>
      <c r="R10" s="329">
        <v>8</v>
      </c>
      <c r="S10" s="1056" t="s">
        <v>184</v>
      </c>
      <c r="T10" s="1056"/>
      <c r="U10" s="1182" t="s">
        <v>54</v>
      </c>
      <c r="V10" s="1182"/>
      <c r="W10" s="329">
        <v>205</v>
      </c>
      <c r="X10" s="329">
        <v>285</v>
      </c>
      <c r="Y10" s="329">
        <v>242</v>
      </c>
      <c r="Z10" s="329">
        <v>107</v>
      </c>
      <c r="AA10" s="329">
        <v>72</v>
      </c>
      <c r="AB10" s="329">
        <v>33</v>
      </c>
      <c r="AC10" s="329">
        <v>0</v>
      </c>
      <c r="AD10" s="329">
        <v>2</v>
      </c>
      <c r="AE10" s="329">
        <v>20</v>
      </c>
      <c r="AF10" s="329">
        <v>81</v>
      </c>
      <c r="AG10" s="329">
        <v>69</v>
      </c>
      <c r="AH10" s="329">
        <v>99</v>
      </c>
      <c r="AI10" s="329">
        <v>240</v>
      </c>
      <c r="AJ10" s="329">
        <v>253</v>
      </c>
      <c r="AK10" s="1056" t="s">
        <v>184</v>
      </c>
      <c r="AL10" s="1056"/>
      <c r="AM10" s="1182" t="s">
        <v>54</v>
      </c>
      <c r="AN10" s="1182"/>
      <c r="AO10" s="329">
        <v>82</v>
      </c>
      <c r="AP10" s="329">
        <v>398</v>
      </c>
      <c r="AQ10" s="329">
        <v>5</v>
      </c>
      <c r="AR10" s="329">
        <v>3</v>
      </c>
      <c r="AS10" s="329">
        <v>55</v>
      </c>
      <c r="AT10" s="329">
        <v>198</v>
      </c>
      <c r="AU10" s="329">
        <v>2</v>
      </c>
      <c r="AV10" s="435">
        <v>10</v>
      </c>
      <c r="AW10" s="435">
        <v>516</v>
      </c>
      <c r="AX10" s="435">
        <v>866</v>
      </c>
      <c r="AY10" s="435">
        <v>126</v>
      </c>
      <c r="AZ10" s="435">
        <v>153</v>
      </c>
      <c r="BA10" s="435">
        <f t="shared" si="0"/>
        <v>3665</v>
      </c>
      <c r="BB10" s="435">
        <f t="shared" si="1"/>
        <v>6426</v>
      </c>
      <c r="BC10" s="435">
        <f t="shared" si="2"/>
        <v>10091</v>
      </c>
      <c r="BD10" s="1056" t="s">
        <v>184</v>
      </c>
      <c r="BE10" s="1056"/>
    </row>
    <row r="11" spans="1:66" ht="19.5" customHeight="1">
      <c r="A11" s="1182" t="s">
        <v>55</v>
      </c>
      <c r="B11" s="1182"/>
      <c r="C11" s="329">
        <v>885</v>
      </c>
      <c r="D11" s="329">
        <v>1312</v>
      </c>
      <c r="E11" s="329">
        <v>1270</v>
      </c>
      <c r="F11" s="329">
        <v>2362</v>
      </c>
      <c r="G11" s="329">
        <v>563</v>
      </c>
      <c r="H11" s="329">
        <v>1484</v>
      </c>
      <c r="I11" s="329">
        <v>62</v>
      </c>
      <c r="J11" s="329">
        <v>96</v>
      </c>
      <c r="K11" s="329">
        <v>886</v>
      </c>
      <c r="L11" s="329">
        <v>2004</v>
      </c>
      <c r="M11" s="329">
        <v>313</v>
      </c>
      <c r="N11" s="329">
        <v>590</v>
      </c>
      <c r="O11" s="329">
        <v>7</v>
      </c>
      <c r="P11" s="329">
        <v>5</v>
      </c>
      <c r="Q11" s="329">
        <v>5</v>
      </c>
      <c r="R11" s="329">
        <v>5</v>
      </c>
      <c r="S11" s="1056" t="s">
        <v>185</v>
      </c>
      <c r="T11" s="1056"/>
      <c r="U11" s="1182" t="s">
        <v>55</v>
      </c>
      <c r="V11" s="1182"/>
      <c r="W11" s="329">
        <v>363</v>
      </c>
      <c r="X11" s="329">
        <v>475</v>
      </c>
      <c r="Y11" s="329">
        <v>186</v>
      </c>
      <c r="Z11" s="329">
        <v>172</v>
      </c>
      <c r="AA11" s="329">
        <v>97</v>
      </c>
      <c r="AB11" s="329">
        <v>75</v>
      </c>
      <c r="AC11" s="329">
        <v>0</v>
      </c>
      <c r="AD11" s="329">
        <v>0</v>
      </c>
      <c r="AE11" s="329">
        <v>21</v>
      </c>
      <c r="AF11" s="329">
        <v>65</v>
      </c>
      <c r="AG11" s="329">
        <v>113</v>
      </c>
      <c r="AH11" s="329">
        <v>109</v>
      </c>
      <c r="AI11" s="329">
        <v>706</v>
      </c>
      <c r="AJ11" s="329">
        <v>415</v>
      </c>
      <c r="AK11" s="1056" t="s">
        <v>185</v>
      </c>
      <c r="AL11" s="1056"/>
      <c r="AM11" s="1182" t="s">
        <v>55</v>
      </c>
      <c r="AN11" s="1182"/>
      <c r="AO11" s="329">
        <v>302</v>
      </c>
      <c r="AP11" s="329">
        <v>606</v>
      </c>
      <c r="AQ11" s="329">
        <v>9</v>
      </c>
      <c r="AR11" s="329">
        <v>54</v>
      </c>
      <c r="AS11" s="329">
        <v>2</v>
      </c>
      <c r="AT11" s="329">
        <v>0</v>
      </c>
      <c r="AU11" s="329">
        <v>0</v>
      </c>
      <c r="AV11" s="435">
        <v>0</v>
      </c>
      <c r="AW11" s="435">
        <v>715</v>
      </c>
      <c r="AX11" s="435">
        <v>1635</v>
      </c>
      <c r="AY11" s="435">
        <v>85</v>
      </c>
      <c r="AZ11" s="435">
        <v>119</v>
      </c>
      <c r="BA11" s="435">
        <f t="shared" si="0"/>
        <v>6590</v>
      </c>
      <c r="BB11" s="435">
        <f t="shared" si="1"/>
        <v>11583</v>
      </c>
      <c r="BC11" s="435">
        <f t="shared" si="2"/>
        <v>18173</v>
      </c>
      <c r="BD11" s="1056" t="s">
        <v>185</v>
      </c>
      <c r="BE11" s="1056"/>
    </row>
    <row r="12" spans="1:66" ht="19.5" customHeight="1">
      <c r="A12" s="1086" t="s">
        <v>299</v>
      </c>
      <c r="B12" s="559" t="s">
        <v>282</v>
      </c>
      <c r="C12" s="329">
        <v>242</v>
      </c>
      <c r="D12" s="329">
        <v>940</v>
      </c>
      <c r="E12" s="329">
        <v>253</v>
      </c>
      <c r="F12" s="329">
        <v>1212</v>
      </c>
      <c r="G12" s="329">
        <v>150</v>
      </c>
      <c r="H12" s="329">
        <v>1073</v>
      </c>
      <c r="I12" s="329">
        <v>2</v>
      </c>
      <c r="J12" s="329">
        <v>8</v>
      </c>
      <c r="K12" s="329">
        <v>234</v>
      </c>
      <c r="L12" s="329">
        <v>1164</v>
      </c>
      <c r="M12" s="329">
        <v>100</v>
      </c>
      <c r="N12" s="329">
        <v>470</v>
      </c>
      <c r="O12" s="329">
        <v>7</v>
      </c>
      <c r="P12" s="329">
        <v>30</v>
      </c>
      <c r="Q12" s="329">
        <v>9</v>
      </c>
      <c r="R12" s="329">
        <v>44</v>
      </c>
      <c r="S12" s="586" t="s">
        <v>306</v>
      </c>
      <c r="T12" s="1061" t="s">
        <v>173</v>
      </c>
      <c r="U12" s="1086" t="s">
        <v>299</v>
      </c>
      <c r="V12" s="229" t="s">
        <v>282</v>
      </c>
      <c r="W12" s="329">
        <v>95</v>
      </c>
      <c r="X12" s="329">
        <v>309</v>
      </c>
      <c r="Y12" s="329">
        <v>89</v>
      </c>
      <c r="Z12" s="329">
        <v>344</v>
      </c>
      <c r="AA12" s="329">
        <v>40</v>
      </c>
      <c r="AB12" s="329">
        <v>157</v>
      </c>
      <c r="AC12" s="329">
        <v>0</v>
      </c>
      <c r="AD12" s="329">
        <v>18</v>
      </c>
      <c r="AE12" s="329">
        <v>35</v>
      </c>
      <c r="AF12" s="329">
        <v>113</v>
      </c>
      <c r="AG12" s="329">
        <v>33</v>
      </c>
      <c r="AH12" s="329">
        <v>163</v>
      </c>
      <c r="AI12" s="329">
        <v>200</v>
      </c>
      <c r="AJ12" s="329">
        <v>327</v>
      </c>
      <c r="AK12" s="586" t="s">
        <v>306</v>
      </c>
      <c r="AL12" s="1061" t="s">
        <v>173</v>
      </c>
      <c r="AM12" s="1086" t="s">
        <v>299</v>
      </c>
      <c r="AN12" s="229" t="s">
        <v>282</v>
      </c>
      <c r="AO12" s="329">
        <v>225</v>
      </c>
      <c r="AP12" s="329">
        <v>454</v>
      </c>
      <c r="AQ12" s="329">
        <v>2</v>
      </c>
      <c r="AR12" s="329">
        <v>22</v>
      </c>
      <c r="AS12" s="329">
        <v>0</v>
      </c>
      <c r="AT12" s="329">
        <v>5</v>
      </c>
      <c r="AU12" s="329">
        <v>0</v>
      </c>
      <c r="AV12" s="435">
        <v>0</v>
      </c>
      <c r="AW12" s="435">
        <v>204</v>
      </c>
      <c r="AX12" s="435">
        <v>2345</v>
      </c>
      <c r="AY12" s="435">
        <v>51</v>
      </c>
      <c r="AZ12" s="435">
        <v>254</v>
      </c>
      <c r="BA12" s="435">
        <f t="shared" si="0"/>
        <v>1971</v>
      </c>
      <c r="BB12" s="435">
        <f t="shared" si="1"/>
        <v>9452</v>
      </c>
      <c r="BC12" s="435">
        <f t="shared" si="2"/>
        <v>11423</v>
      </c>
      <c r="BD12" s="586" t="s">
        <v>306</v>
      </c>
      <c r="BE12" s="1061" t="s">
        <v>173</v>
      </c>
    </row>
    <row r="13" spans="1:66" ht="19.5" customHeight="1">
      <c r="A13" s="1086"/>
      <c r="B13" s="559" t="s">
        <v>283</v>
      </c>
      <c r="C13" s="329">
        <v>363</v>
      </c>
      <c r="D13" s="329">
        <v>965</v>
      </c>
      <c r="E13" s="329">
        <v>422</v>
      </c>
      <c r="F13" s="329">
        <v>1108</v>
      </c>
      <c r="G13" s="329">
        <v>259</v>
      </c>
      <c r="H13" s="329">
        <v>1059</v>
      </c>
      <c r="I13" s="329">
        <v>3</v>
      </c>
      <c r="J13" s="329">
        <v>10</v>
      </c>
      <c r="K13" s="329">
        <v>378</v>
      </c>
      <c r="L13" s="329">
        <v>1157</v>
      </c>
      <c r="M13" s="329">
        <v>164</v>
      </c>
      <c r="N13" s="329">
        <v>503</v>
      </c>
      <c r="O13" s="329">
        <v>3</v>
      </c>
      <c r="P13" s="329">
        <v>29</v>
      </c>
      <c r="Q13" s="329">
        <v>11</v>
      </c>
      <c r="R13" s="329">
        <v>36</v>
      </c>
      <c r="S13" s="586" t="s">
        <v>307</v>
      </c>
      <c r="T13" s="1061"/>
      <c r="U13" s="1086"/>
      <c r="V13" s="229" t="s">
        <v>283</v>
      </c>
      <c r="W13" s="329">
        <v>165</v>
      </c>
      <c r="X13" s="329">
        <v>405</v>
      </c>
      <c r="Y13" s="329">
        <v>152</v>
      </c>
      <c r="Z13" s="329">
        <v>375</v>
      </c>
      <c r="AA13" s="329">
        <v>63</v>
      </c>
      <c r="AB13" s="329">
        <v>164</v>
      </c>
      <c r="AC13" s="329">
        <v>0</v>
      </c>
      <c r="AD13" s="329">
        <v>6</v>
      </c>
      <c r="AE13" s="329">
        <v>16</v>
      </c>
      <c r="AF13" s="329">
        <v>71</v>
      </c>
      <c r="AG13" s="329">
        <v>45</v>
      </c>
      <c r="AH13" s="329">
        <v>181</v>
      </c>
      <c r="AI13" s="329">
        <v>173</v>
      </c>
      <c r="AJ13" s="329">
        <v>296</v>
      </c>
      <c r="AK13" s="586" t="s">
        <v>307</v>
      </c>
      <c r="AL13" s="1061"/>
      <c r="AM13" s="1086"/>
      <c r="AN13" s="229" t="s">
        <v>283</v>
      </c>
      <c r="AO13" s="329">
        <v>193</v>
      </c>
      <c r="AP13" s="329">
        <v>423</v>
      </c>
      <c r="AQ13" s="329">
        <v>4</v>
      </c>
      <c r="AR13" s="329">
        <v>11</v>
      </c>
      <c r="AS13" s="329">
        <v>0</v>
      </c>
      <c r="AT13" s="329">
        <v>3</v>
      </c>
      <c r="AU13" s="329">
        <v>5</v>
      </c>
      <c r="AV13" s="435">
        <v>9</v>
      </c>
      <c r="AW13" s="435">
        <v>463</v>
      </c>
      <c r="AX13" s="435">
        <v>3243</v>
      </c>
      <c r="AY13" s="435">
        <v>0</v>
      </c>
      <c r="AZ13" s="435">
        <v>0</v>
      </c>
      <c r="BA13" s="435">
        <f t="shared" si="0"/>
        <v>2882</v>
      </c>
      <c r="BB13" s="435">
        <f t="shared" si="1"/>
        <v>10054</v>
      </c>
      <c r="BC13" s="435">
        <f t="shared" si="2"/>
        <v>12936</v>
      </c>
      <c r="BD13" s="586" t="s">
        <v>307</v>
      </c>
      <c r="BE13" s="1061"/>
    </row>
    <row r="14" spans="1:66" ht="19.5" customHeight="1">
      <c r="A14" s="1086"/>
      <c r="B14" s="559" t="s">
        <v>284</v>
      </c>
      <c r="C14" s="329">
        <v>320</v>
      </c>
      <c r="D14" s="329">
        <v>628</v>
      </c>
      <c r="E14" s="329">
        <v>398</v>
      </c>
      <c r="F14" s="329">
        <v>1103</v>
      </c>
      <c r="G14" s="329">
        <v>356</v>
      </c>
      <c r="H14" s="329">
        <v>513</v>
      </c>
      <c r="I14" s="329">
        <v>7</v>
      </c>
      <c r="J14" s="329">
        <v>15</v>
      </c>
      <c r="K14" s="329">
        <v>413</v>
      </c>
      <c r="L14" s="329">
        <v>732</v>
      </c>
      <c r="M14" s="329">
        <v>113</v>
      </c>
      <c r="N14" s="329">
        <v>281</v>
      </c>
      <c r="O14" s="329">
        <v>7</v>
      </c>
      <c r="P14" s="329">
        <v>14</v>
      </c>
      <c r="Q14" s="329">
        <v>10</v>
      </c>
      <c r="R14" s="329">
        <v>25</v>
      </c>
      <c r="S14" s="586" t="s">
        <v>308</v>
      </c>
      <c r="T14" s="1061"/>
      <c r="U14" s="1086"/>
      <c r="V14" s="229" t="s">
        <v>284</v>
      </c>
      <c r="W14" s="329">
        <v>98</v>
      </c>
      <c r="X14" s="329">
        <v>223</v>
      </c>
      <c r="Y14" s="329">
        <v>124</v>
      </c>
      <c r="Z14" s="329">
        <v>250</v>
      </c>
      <c r="AA14" s="329">
        <v>48</v>
      </c>
      <c r="AB14" s="329">
        <v>102</v>
      </c>
      <c r="AC14" s="329">
        <v>0</v>
      </c>
      <c r="AD14" s="329">
        <v>14</v>
      </c>
      <c r="AE14" s="329">
        <v>25</v>
      </c>
      <c r="AF14" s="329">
        <v>62</v>
      </c>
      <c r="AG14" s="329">
        <v>32</v>
      </c>
      <c r="AH14" s="329">
        <v>54</v>
      </c>
      <c r="AI14" s="329">
        <v>158</v>
      </c>
      <c r="AJ14" s="329">
        <v>113</v>
      </c>
      <c r="AK14" s="586" t="s">
        <v>308</v>
      </c>
      <c r="AL14" s="1061"/>
      <c r="AM14" s="1086"/>
      <c r="AN14" s="229" t="s">
        <v>284</v>
      </c>
      <c r="AO14" s="329">
        <v>225</v>
      </c>
      <c r="AP14" s="329">
        <v>176</v>
      </c>
      <c r="AQ14" s="329">
        <v>7</v>
      </c>
      <c r="AR14" s="329">
        <v>9</v>
      </c>
      <c r="AS14" s="329">
        <v>0</v>
      </c>
      <c r="AT14" s="329">
        <v>0</v>
      </c>
      <c r="AU14" s="329">
        <v>0</v>
      </c>
      <c r="AV14" s="435">
        <v>0</v>
      </c>
      <c r="AW14" s="435">
        <v>129</v>
      </c>
      <c r="AX14" s="435">
        <v>959</v>
      </c>
      <c r="AY14" s="435">
        <v>72</v>
      </c>
      <c r="AZ14" s="435">
        <v>193</v>
      </c>
      <c r="BA14" s="435">
        <f t="shared" si="0"/>
        <v>2542</v>
      </c>
      <c r="BB14" s="435">
        <f t="shared" si="1"/>
        <v>5466</v>
      </c>
      <c r="BC14" s="435">
        <f t="shared" si="2"/>
        <v>8008</v>
      </c>
      <c r="BD14" s="586" t="s">
        <v>308</v>
      </c>
      <c r="BE14" s="1061"/>
    </row>
    <row r="15" spans="1:66" ht="19.5" customHeight="1">
      <c r="A15" s="1086"/>
      <c r="B15" s="559" t="s">
        <v>271</v>
      </c>
      <c r="C15" s="329">
        <v>348</v>
      </c>
      <c r="D15" s="329">
        <v>880</v>
      </c>
      <c r="E15" s="329">
        <v>301</v>
      </c>
      <c r="F15" s="329">
        <v>1118</v>
      </c>
      <c r="G15" s="329">
        <v>190</v>
      </c>
      <c r="H15" s="329">
        <v>909</v>
      </c>
      <c r="I15" s="329">
        <v>1</v>
      </c>
      <c r="J15" s="329">
        <v>4</v>
      </c>
      <c r="K15" s="329">
        <v>319</v>
      </c>
      <c r="L15" s="329">
        <v>1036</v>
      </c>
      <c r="M15" s="329">
        <v>132</v>
      </c>
      <c r="N15" s="329">
        <v>490</v>
      </c>
      <c r="O15" s="329">
        <v>3</v>
      </c>
      <c r="P15" s="329">
        <v>23</v>
      </c>
      <c r="Q15" s="329">
        <v>1</v>
      </c>
      <c r="R15" s="329">
        <v>20</v>
      </c>
      <c r="S15" s="586" t="s">
        <v>309</v>
      </c>
      <c r="T15" s="1061"/>
      <c r="U15" s="1086"/>
      <c r="V15" s="229" t="s">
        <v>279</v>
      </c>
      <c r="W15" s="329">
        <v>91</v>
      </c>
      <c r="X15" s="329" t="s">
        <v>256</v>
      </c>
      <c r="Y15" s="329">
        <v>109</v>
      </c>
      <c r="Z15" s="329">
        <v>194</v>
      </c>
      <c r="AA15" s="329">
        <v>33</v>
      </c>
      <c r="AB15" s="329">
        <v>83</v>
      </c>
      <c r="AC15" s="329">
        <v>0</v>
      </c>
      <c r="AD15" s="329">
        <v>7</v>
      </c>
      <c r="AE15" s="329">
        <v>14</v>
      </c>
      <c r="AF15" s="329">
        <v>52</v>
      </c>
      <c r="AG15" s="329">
        <v>35</v>
      </c>
      <c r="AH15" s="329">
        <v>109</v>
      </c>
      <c r="AI15" s="329">
        <v>149</v>
      </c>
      <c r="AJ15" s="329">
        <v>221</v>
      </c>
      <c r="AK15" s="586" t="s">
        <v>309</v>
      </c>
      <c r="AL15" s="1061"/>
      <c r="AM15" s="1086"/>
      <c r="AN15" s="229" t="s">
        <v>279</v>
      </c>
      <c r="AO15" s="329">
        <v>126</v>
      </c>
      <c r="AP15" s="329">
        <v>429</v>
      </c>
      <c r="AQ15" s="329">
        <v>0</v>
      </c>
      <c r="AR15" s="329">
        <v>17</v>
      </c>
      <c r="AS15" s="329">
        <v>0</v>
      </c>
      <c r="AT15" s="329">
        <v>0</v>
      </c>
      <c r="AU15" s="329">
        <v>0</v>
      </c>
      <c r="AV15" s="435">
        <v>0</v>
      </c>
      <c r="AW15" s="435">
        <v>129</v>
      </c>
      <c r="AX15" s="435">
        <v>1656</v>
      </c>
      <c r="AY15" s="435">
        <v>73</v>
      </c>
      <c r="AZ15" s="435">
        <v>210</v>
      </c>
      <c r="BA15" s="435">
        <f t="shared" si="0"/>
        <v>2054</v>
      </c>
      <c r="BB15" s="435">
        <f t="shared" si="1"/>
        <v>7458</v>
      </c>
      <c r="BC15" s="435">
        <f t="shared" si="2"/>
        <v>9512</v>
      </c>
      <c r="BD15" s="586" t="s">
        <v>309</v>
      </c>
      <c r="BE15" s="1061"/>
    </row>
    <row r="16" spans="1:66" ht="19.5" customHeight="1">
      <c r="A16" s="1086"/>
      <c r="B16" s="559" t="s">
        <v>272</v>
      </c>
      <c r="C16" s="329">
        <v>398</v>
      </c>
      <c r="D16" s="329">
        <v>1430</v>
      </c>
      <c r="E16" s="329">
        <v>484</v>
      </c>
      <c r="F16" s="329">
        <v>2337</v>
      </c>
      <c r="G16" s="329">
        <v>296</v>
      </c>
      <c r="H16" s="329">
        <v>1338</v>
      </c>
      <c r="I16" s="329">
        <v>3</v>
      </c>
      <c r="J16" s="329">
        <v>8</v>
      </c>
      <c r="K16" s="329">
        <v>415</v>
      </c>
      <c r="L16" s="329">
        <v>1987</v>
      </c>
      <c r="M16" s="329">
        <v>104</v>
      </c>
      <c r="N16" s="329">
        <v>639</v>
      </c>
      <c r="O16" s="329">
        <v>7</v>
      </c>
      <c r="P16" s="329">
        <v>21</v>
      </c>
      <c r="Q16" s="329">
        <v>8</v>
      </c>
      <c r="R16" s="329">
        <v>26</v>
      </c>
      <c r="S16" s="586" t="s">
        <v>310</v>
      </c>
      <c r="T16" s="1061"/>
      <c r="U16" s="1086"/>
      <c r="V16" s="229" t="s">
        <v>280</v>
      </c>
      <c r="W16" s="329">
        <v>138</v>
      </c>
      <c r="X16" s="329">
        <v>421</v>
      </c>
      <c r="Y16" s="329">
        <v>142</v>
      </c>
      <c r="Z16" s="329">
        <v>313</v>
      </c>
      <c r="AA16" s="329">
        <v>49</v>
      </c>
      <c r="AB16" s="329">
        <v>125</v>
      </c>
      <c r="AC16" s="329">
        <v>0</v>
      </c>
      <c r="AD16" s="329">
        <v>11</v>
      </c>
      <c r="AE16" s="329">
        <v>30</v>
      </c>
      <c r="AF16" s="329">
        <v>99</v>
      </c>
      <c r="AG16" s="329">
        <v>39</v>
      </c>
      <c r="AH16" s="329">
        <v>188</v>
      </c>
      <c r="AI16" s="329">
        <v>278</v>
      </c>
      <c r="AJ16" s="329">
        <v>366</v>
      </c>
      <c r="AK16" s="586" t="s">
        <v>310</v>
      </c>
      <c r="AL16" s="1061"/>
      <c r="AM16" s="1086"/>
      <c r="AN16" s="229" t="s">
        <v>280</v>
      </c>
      <c r="AO16" s="329">
        <v>245</v>
      </c>
      <c r="AP16" s="329">
        <v>647</v>
      </c>
      <c r="AQ16" s="329">
        <v>3</v>
      </c>
      <c r="AR16" s="329">
        <v>25</v>
      </c>
      <c r="AS16" s="329">
        <v>0</v>
      </c>
      <c r="AT16" s="329">
        <v>0</v>
      </c>
      <c r="AU16" s="329">
        <v>0</v>
      </c>
      <c r="AV16" s="435">
        <v>0</v>
      </c>
      <c r="AW16" s="435">
        <v>130</v>
      </c>
      <c r="AX16" s="435">
        <v>845</v>
      </c>
      <c r="AY16" s="435">
        <v>56</v>
      </c>
      <c r="AZ16" s="435">
        <v>179</v>
      </c>
      <c r="BA16" s="435">
        <f t="shared" si="0"/>
        <v>2825</v>
      </c>
      <c r="BB16" s="435">
        <f t="shared" si="1"/>
        <v>11005</v>
      </c>
      <c r="BC16" s="435">
        <f t="shared" si="2"/>
        <v>13830</v>
      </c>
      <c r="BD16" s="586" t="s">
        <v>310</v>
      </c>
      <c r="BE16" s="1061"/>
    </row>
    <row r="17" spans="1:57" ht="19.5" customHeight="1">
      <c r="A17" s="1086"/>
      <c r="B17" s="559" t="s">
        <v>267</v>
      </c>
      <c r="C17" s="329">
        <v>265</v>
      </c>
      <c r="D17" s="329">
        <v>627</v>
      </c>
      <c r="E17" s="329">
        <v>436</v>
      </c>
      <c r="F17" s="329">
        <v>960</v>
      </c>
      <c r="G17" s="329">
        <v>253</v>
      </c>
      <c r="H17" s="329">
        <v>672</v>
      </c>
      <c r="I17" s="329">
        <v>1</v>
      </c>
      <c r="J17" s="329">
        <v>4</v>
      </c>
      <c r="K17" s="329">
        <v>325</v>
      </c>
      <c r="L17" s="329">
        <v>885</v>
      </c>
      <c r="M17" s="329">
        <v>116</v>
      </c>
      <c r="N17" s="329">
        <v>287</v>
      </c>
      <c r="O17" s="329">
        <v>2</v>
      </c>
      <c r="P17" s="329">
        <v>17</v>
      </c>
      <c r="Q17" s="329">
        <v>4</v>
      </c>
      <c r="R17" s="329">
        <v>21</v>
      </c>
      <c r="S17" s="586" t="s">
        <v>311</v>
      </c>
      <c r="T17" s="1061"/>
      <c r="U17" s="1086"/>
      <c r="V17" s="229" t="s">
        <v>281</v>
      </c>
      <c r="W17" s="329">
        <v>99</v>
      </c>
      <c r="X17" s="329">
        <v>194</v>
      </c>
      <c r="Y17" s="329">
        <v>116</v>
      </c>
      <c r="Z17" s="329">
        <v>170</v>
      </c>
      <c r="AA17" s="329">
        <v>30</v>
      </c>
      <c r="AB17" s="329">
        <v>57</v>
      </c>
      <c r="AC17" s="329">
        <v>1</v>
      </c>
      <c r="AD17" s="329">
        <v>5</v>
      </c>
      <c r="AE17" s="329">
        <v>21</v>
      </c>
      <c r="AF17" s="329">
        <v>56</v>
      </c>
      <c r="AG17" s="329">
        <v>71</v>
      </c>
      <c r="AH17" s="329">
        <v>155</v>
      </c>
      <c r="AI17" s="329">
        <v>305</v>
      </c>
      <c r="AJ17" s="329">
        <v>137</v>
      </c>
      <c r="AK17" s="586" t="s">
        <v>311</v>
      </c>
      <c r="AL17" s="1061"/>
      <c r="AM17" s="1086"/>
      <c r="AN17" s="229" t="s">
        <v>281</v>
      </c>
      <c r="AO17" s="329">
        <v>203</v>
      </c>
      <c r="AP17" s="329">
        <v>304</v>
      </c>
      <c r="AQ17" s="329">
        <v>4</v>
      </c>
      <c r="AR17" s="329">
        <v>13</v>
      </c>
      <c r="AS17" s="329">
        <v>2</v>
      </c>
      <c r="AT17" s="329">
        <v>2</v>
      </c>
      <c r="AU17" s="329">
        <v>0</v>
      </c>
      <c r="AV17" s="435">
        <v>0</v>
      </c>
      <c r="AW17" s="435">
        <v>151</v>
      </c>
      <c r="AX17" s="435">
        <v>1566</v>
      </c>
      <c r="AY17" s="435">
        <v>62</v>
      </c>
      <c r="AZ17" s="435">
        <v>279</v>
      </c>
      <c r="BA17" s="435">
        <f t="shared" si="0"/>
        <v>2467</v>
      </c>
      <c r="BB17" s="435">
        <f t="shared" si="1"/>
        <v>6411</v>
      </c>
      <c r="BC17" s="435">
        <f t="shared" si="2"/>
        <v>8878</v>
      </c>
      <c r="BD17" s="586" t="s">
        <v>311</v>
      </c>
      <c r="BE17" s="1061"/>
    </row>
    <row r="18" spans="1:57" ht="19.5" customHeight="1">
      <c r="A18" s="1081" t="s">
        <v>63</v>
      </c>
      <c r="B18" s="1081"/>
      <c r="C18" s="554">
        <v>1480</v>
      </c>
      <c r="D18" s="554">
        <v>1639</v>
      </c>
      <c r="E18" s="554">
        <v>1288</v>
      </c>
      <c r="F18" s="554">
        <v>1434</v>
      </c>
      <c r="G18" s="554">
        <v>759</v>
      </c>
      <c r="H18" s="554">
        <v>1507</v>
      </c>
      <c r="I18" s="78">
        <v>42</v>
      </c>
      <c r="J18" s="554">
        <v>28</v>
      </c>
      <c r="K18" s="554">
        <v>1060</v>
      </c>
      <c r="L18" s="78">
        <v>1965</v>
      </c>
      <c r="M18" s="554">
        <v>271</v>
      </c>
      <c r="N18" s="554">
        <v>409</v>
      </c>
      <c r="O18" s="554">
        <v>18</v>
      </c>
      <c r="P18" s="251">
        <v>30</v>
      </c>
      <c r="Q18" s="251">
        <v>34</v>
      </c>
      <c r="R18" s="251">
        <v>48</v>
      </c>
      <c r="S18" s="1056" t="s">
        <v>322</v>
      </c>
      <c r="T18" s="1056"/>
      <c r="U18" s="1081" t="s">
        <v>63</v>
      </c>
      <c r="V18" s="1081"/>
      <c r="W18" s="431">
        <v>310</v>
      </c>
      <c r="X18" s="431">
        <v>298</v>
      </c>
      <c r="Y18" s="431">
        <v>479</v>
      </c>
      <c r="Z18" s="431">
        <v>235</v>
      </c>
      <c r="AA18" s="431">
        <v>184</v>
      </c>
      <c r="AB18" s="431">
        <v>131</v>
      </c>
      <c r="AC18" s="78">
        <v>0</v>
      </c>
      <c r="AD18" s="431">
        <v>12</v>
      </c>
      <c r="AE18" s="431">
        <v>20</v>
      </c>
      <c r="AF18" s="78">
        <v>49</v>
      </c>
      <c r="AG18" s="431">
        <v>72</v>
      </c>
      <c r="AH18" s="431">
        <v>76</v>
      </c>
      <c r="AI18" s="431">
        <v>148</v>
      </c>
      <c r="AJ18" s="251">
        <v>379</v>
      </c>
      <c r="AK18" s="1056" t="s">
        <v>322</v>
      </c>
      <c r="AL18" s="1056"/>
      <c r="AM18" s="237" t="s">
        <v>63</v>
      </c>
      <c r="AN18" s="237"/>
      <c r="AO18" s="329">
        <v>602</v>
      </c>
      <c r="AP18" s="329">
        <v>203</v>
      </c>
      <c r="AQ18" s="329">
        <v>8</v>
      </c>
      <c r="AR18" s="329">
        <v>15</v>
      </c>
      <c r="AS18" s="329">
        <v>0</v>
      </c>
      <c r="AT18" s="329">
        <v>0</v>
      </c>
      <c r="AU18" s="329">
        <v>0</v>
      </c>
      <c r="AV18" s="435">
        <v>0</v>
      </c>
      <c r="AW18" s="435">
        <v>722</v>
      </c>
      <c r="AX18" s="435">
        <v>1786</v>
      </c>
      <c r="AY18" s="435">
        <v>111</v>
      </c>
      <c r="AZ18" s="435">
        <v>189</v>
      </c>
      <c r="BA18" s="435">
        <f t="shared" si="0"/>
        <v>7608</v>
      </c>
      <c r="BB18" s="435">
        <f t="shared" si="1"/>
        <v>10433</v>
      </c>
      <c r="BC18" s="435">
        <f t="shared" si="2"/>
        <v>18041</v>
      </c>
      <c r="BD18" s="1056" t="s">
        <v>322</v>
      </c>
      <c r="BE18" s="1056"/>
    </row>
    <row r="19" spans="1:57" ht="19.5" customHeight="1">
      <c r="A19" s="1182" t="s">
        <v>64</v>
      </c>
      <c r="B19" s="1182"/>
      <c r="C19" s="329">
        <v>644</v>
      </c>
      <c r="D19" s="329">
        <v>1511</v>
      </c>
      <c r="E19" s="329">
        <v>1294</v>
      </c>
      <c r="F19" s="329">
        <v>3072</v>
      </c>
      <c r="G19" s="329">
        <v>570</v>
      </c>
      <c r="H19" s="329">
        <v>1434</v>
      </c>
      <c r="I19" s="329">
        <v>10</v>
      </c>
      <c r="J19" s="329">
        <v>43</v>
      </c>
      <c r="K19" s="329">
        <v>680</v>
      </c>
      <c r="L19" s="329">
        <v>1637</v>
      </c>
      <c r="M19" s="329">
        <v>308</v>
      </c>
      <c r="N19" s="329">
        <v>730</v>
      </c>
      <c r="O19" s="329">
        <v>23</v>
      </c>
      <c r="P19" s="329">
        <v>54</v>
      </c>
      <c r="Q19" s="329">
        <v>38</v>
      </c>
      <c r="R19" s="329">
        <v>83</v>
      </c>
      <c r="S19" s="1056" t="s">
        <v>186</v>
      </c>
      <c r="T19" s="1056"/>
      <c r="U19" s="1182" t="s">
        <v>64</v>
      </c>
      <c r="V19" s="1182"/>
      <c r="W19" s="329">
        <v>407</v>
      </c>
      <c r="X19" s="329">
        <v>591</v>
      </c>
      <c r="Y19" s="329">
        <v>449</v>
      </c>
      <c r="Z19" s="329">
        <v>322</v>
      </c>
      <c r="AA19" s="329">
        <v>142</v>
      </c>
      <c r="AB19" s="329">
        <v>120</v>
      </c>
      <c r="AC19" s="329">
        <v>0</v>
      </c>
      <c r="AD19" s="329">
        <v>7</v>
      </c>
      <c r="AE19" s="329">
        <v>46</v>
      </c>
      <c r="AF19" s="329">
        <v>82</v>
      </c>
      <c r="AG19" s="329">
        <v>137</v>
      </c>
      <c r="AH19" s="329">
        <v>90</v>
      </c>
      <c r="AI19" s="329">
        <v>675</v>
      </c>
      <c r="AJ19" s="329">
        <v>396</v>
      </c>
      <c r="AK19" s="1056" t="s">
        <v>186</v>
      </c>
      <c r="AL19" s="1056"/>
      <c r="AM19" s="237" t="s">
        <v>64</v>
      </c>
      <c r="AN19" s="237"/>
      <c r="AO19" s="329">
        <v>377</v>
      </c>
      <c r="AP19" s="329">
        <v>820</v>
      </c>
      <c r="AQ19" s="329">
        <v>3</v>
      </c>
      <c r="AR19" s="329">
        <v>11</v>
      </c>
      <c r="AS19" s="329">
        <v>0</v>
      </c>
      <c r="AT19" s="329">
        <v>0</v>
      </c>
      <c r="AU19" s="329">
        <v>0</v>
      </c>
      <c r="AV19" s="435">
        <v>0</v>
      </c>
      <c r="AW19" s="435">
        <v>205</v>
      </c>
      <c r="AX19" s="435">
        <v>457</v>
      </c>
      <c r="AY19" s="435">
        <v>88</v>
      </c>
      <c r="AZ19" s="435">
        <v>102</v>
      </c>
      <c r="BA19" s="435">
        <f t="shared" si="0"/>
        <v>6096</v>
      </c>
      <c r="BB19" s="435">
        <f t="shared" si="1"/>
        <v>11562</v>
      </c>
      <c r="BC19" s="435">
        <f t="shared" si="2"/>
        <v>17658</v>
      </c>
      <c r="BD19" s="1056" t="s">
        <v>186</v>
      </c>
      <c r="BE19" s="1056"/>
    </row>
    <row r="20" spans="1:57" ht="19.5" customHeight="1">
      <c r="A20" s="1182" t="s">
        <v>65</v>
      </c>
      <c r="B20" s="1182"/>
      <c r="C20" s="329">
        <v>548</v>
      </c>
      <c r="D20" s="329">
        <v>969</v>
      </c>
      <c r="E20" s="329">
        <v>1002</v>
      </c>
      <c r="F20" s="329">
        <v>2421</v>
      </c>
      <c r="G20" s="329">
        <v>391</v>
      </c>
      <c r="H20" s="329">
        <v>943</v>
      </c>
      <c r="I20" s="329">
        <v>0</v>
      </c>
      <c r="J20" s="329">
        <v>0</v>
      </c>
      <c r="K20" s="329">
        <v>710</v>
      </c>
      <c r="L20" s="329">
        <v>1559</v>
      </c>
      <c r="M20" s="329">
        <v>228</v>
      </c>
      <c r="N20" s="329">
        <v>529</v>
      </c>
      <c r="O20" s="329">
        <v>11</v>
      </c>
      <c r="P20" s="329">
        <v>28</v>
      </c>
      <c r="Q20" s="329">
        <v>10</v>
      </c>
      <c r="R20" s="329">
        <v>24</v>
      </c>
      <c r="S20" s="1056" t="s">
        <v>187</v>
      </c>
      <c r="T20" s="1056"/>
      <c r="U20" s="1182" t="s">
        <v>65</v>
      </c>
      <c r="V20" s="1182"/>
      <c r="W20" s="329">
        <v>156</v>
      </c>
      <c r="X20" s="329">
        <v>319</v>
      </c>
      <c r="Y20" s="329">
        <v>162</v>
      </c>
      <c r="Z20" s="329">
        <v>161</v>
      </c>
      <c r="AA20" s="329">
        <v>24</v>
      </c>
      <c r="AB20" s="329">
        <v>82</v>
      </c>
      <c r="AC20" s="329">
        <v>0</v>
      </c>
      <c r="AD20" s="329">
        <v>6</v>
      </c>
      <c r="AE20" s="329">
        <v>25</v>
      </c>
      <c r="AF20" s="329">
        <v>165</v>
      </c>
      <c r="AG20" s="329">
        <v>80</v>
      </c>
      <c r="AH20" s="329">
        <v>46</v>
      </c>
      <c r="AI20" s="329">
        <v>507</v>
      </c>
      <c r="AJ20" s="329">
        <v>236</v>
      </c>
      <c r="AK20" s="1056" t="s">
        <v>187</v>
      </c>
      <c r="AL20" s="1056"/>
      <c r="AM20" s="1182" t="s">
        <v>65</v>
      </c>
      <c r="AN20" s="1182"/>
      <c r="AO20" s="329">
        <v>256</v>
      </c>
      <c r="AP20" s="329">
        <v>477</v>
      </c>
      <c r="AQ20" s="329">
        <v>2</v>
      </c>
      <c r="AR20" s="329">
        <v>3</v>
      </c>
      <c r="AS20" s="329">
        <v>0</v>
      </c>
      <c r="AT20" s="329">
        <v>0</v>
      </c>
      <c r="AU20" s="329">
        <v>0</v>
      </c>
      <c r="AV20" s="435">
        <v>0</v>
      </c>
      <c r="AW20" s="435">
        <v>6</v>
      </c>
      <c r="AX20" s="435">
        <v>33</v>
      </c>
      <c r="AY20" s="435">
        <v>35</v>
      </c>
      <c r="AZ20" s="435">
        <v>40</v>
      </c>
      <c r="BA20" s="435">
        <f t="shared" si="0"/>
        <v>4153</v>
      </c>
      <c r="BB20" s="435">
        <f t="shared" si="1"/>
        <v>8041</v>
      </c>
      <c r="BC20" s="435">
        <f t="shared" si="2"/>
        <v>12194</v>
      </c>
      <c r="BD20" s="1056" t="s">
        <v>187</v>
      </c>
      <c r="BE20" s="1056"/>
    </row>
    <row r="21" spans="1:57" ht="19.5" customHeight="1">
      <c r="A21" s="1182" t="s">
        <v>66</v>
      </c>
      <c r="B21" s="1182"/>
      <c r="C21" s="329">
        <v>713</v>
      </c>
      <c r="D21" s="329">
        <v>920</v>
      </c>
      <c r="E21" s="329">
        <v>765</v>
      </c>
      <c r="F21" s="329">
        <v>1469</v>
      </c>
      <c r="G21" s="329">
        <v>440</v>
      </c>
      <c r="H21" s="329">
        <v>892</v>
      </c>
      <c r="I21" s="329">
        <v>1</v>
      </c>
      <c r="J21" s="329">
        <v>1</v>
      </c>
      <c r="K21" s="329">
        <v>585</v>
      </c>
      <c r="L21" s="329">
        <v>1172</v>
      </c>
      <c r="M21" s="329">
        <v>150</v>
      </c>
      <c r="N21" s="329">
        <v>316</v>
      </c>
      <c r="O21" s="329">
        <v>9</v>
      </c>
      <c r="P21" s="329">
        <v>82</v>
      </c>
      <c r="Q21" s="329">
        <v>12</v>
      </c>
      <c r="R21" s="329">
        <v>37</v>
      </c>
      <c r="S21" s="1056" t="s">
        <v>303</v>
      </c>
      <c r="T21" s="1056"/>
      <c r="U21" s="1182" t="s">
        <v>66</v>
      </c>
      <c r="V21" s="1182"/>
      <c r="W21" s="329">
        <v>43</v>
      </c>
      <c r="X21" s="329">
        <v>85</v>
      </c>
      <c r="Y21" s="329">
        <v>221</v>
      </c>
      <c r="Z21" s="329">
        <v>196</v>
      </c>
      <c r="AA21" s="329">
        <v>64</v>
      </c>
      <c r="AB21" s="329">
        <v>402</v>
      </c>
      <c r="AC21" s="329">
        <v>0</v>
      </c>
      <c r="AD21" s="329">
        <v>2</v>
      </c>
      <c r="AE21" s="329">
        <v>15</v>
      </c>
      <c r="AF21" s="329">
        <v>65</v>
      </c>
      <c r="AG21" s="329">
        <v>80</v>
      </c>
      <c r="AH21" s="329">
        <v>42</v>
      </c>
      <c r="AI21" s="329">
        <v>581</v>
      </c>
      <c r="AJ21" s="329">
        <v>218</v>
      </c>
      <c r="AK21" s="1056" t="s">
        <v>303</v>
      </c>
      <c r="AL21" s="1056"/>
      <c r="AM21" s="1182" t="s">
        <v>66</v>
      </c>
      <c r="AN21" s="1182"/>
      <c r="AO21" s="329">
        <v>214</v>
      </c>
      <c r="AP21" s="329">
        <v>167</v>
      </c>
      <c r="AQ21" s="329">
        <v>4</v>
      </c>
      <c r="AR21" s="329">
        <v>22</v>
      </c>
      <c r="AS21" s="329">
        <v>0</v>
      </c>
      <c r="AT21" s="329">
        <v>0</v>
      </c>
      <c r="AU21" s="329">
        <v>0</v>
      </c>
      <c r="AV21" s="435">
        <v>0</v>
      </c>
      <c r="AW21" s="435">
        <v>366</v>
      </c>
      <c r="AX21" s="435">
        <v>1404</v>
      </c>
      <c r="AY21" s="435">
        <v>122</v>
      </c>
      <c r="AZ21" s="435">
        <v>325</v>
      </c>
      <c r="BA21" s="435">
        <f t="shared" si="0"/>
        <v>4385</v>
      </c>
      <c r="BB21" s="435">
        <f t="shared" si="1"/>
        <v>7817</v>
      </c>
      <c r="BC21" s="435">
        <f t="shared" si="2"/>
        <v>12202</v>
      </c>
      <c r="BD21" s="1056" t="s">
        <v>303</v>
      </c>
      <c r="BE21" s="1056"/>
    </row>
    <row r="22" spans="1:57" ht="19.5" customHeight="1">
      <c r="A22" s="1182" t="s">
        <v>134</v>
      </c>
      <c r="B22" s="1182"/>
      <c r="C22" s="329">
        <v>657</v>
      </c>
      <c r="D22" s="329">
        <v>793</v>
      </c>
      <c r="E22" s="329">
        <v>961</v>
      </c>
      <c r="F22" s="329">
        <v>1597</v>
      </c>
      <c r="G22" s="329">
        <v>422</v>
      </c>
      <c r="H22" s="329">
        <v>1033</v>
      </c>
      <c r="I22" s="329">
        <v>8</v>
      </c>
      <c r="J22" s="329">
        <v>27</v>
      </c>
      <c r="K22" s="329">
        <v>597</v>
      </c>
      <c r="L22" s="329">
        <v>1246</v>
      </c>
      <c r="M22" s="329">
        <v>97</v>
      </c>
      <c r="N22" s="329">
        <v>314</v>
      </c>
      <c r="O22" s="329">
        <v>8</v>
      </c>
      <c r="P22" s="329">
        <v>44</v>
      </c>
      <c r="Q22" s="329">
        <v>0</v>
      </c>
      <c r="R22" s="394">
        <v>0</v>
      </c>
      <c r="S22" s="1056" t="s">
        <v>304</v>
      </c>
      <c r="T22" s="1056"/>
      <c r="U22" s="1182" t="s">
        <v>134</v>
      </c>
      <c r="V22" s="1182"/>
      <c r="W22" s="329">
        <v>151</v>
      </c>
      <c r="X22" s="329">
        <v>176</v>
      </c>
      <c r="Y22" s="329">
        <v>457</v>
      </c>
      <c r="Z22" s="329">
        <v>381</v>
      </c>
      <c r="AA22" s="329">
        <v>28</v>
      </c>
      <c r="AB22" s="329">
        <v>86</v>
      </c>
      <c r="AC22" s="329">
        <v>0</v>
      </c>
      <c r="AD22" s="329">
        <v>4</v>
      </c>
      <c r="AE22" s="329">
        <v>12</v>
      </c>
      <c r="AF22" s="329">
        <v>35</v>
      </c>
      <c r="AG22" s="329">
        <v>230</v>
      </c>
      <c r="AH22" s="329">
        <v>158</v>
      </c>
      <c r="AI22" s="329">
        <v>175</v>
      </c>
      <c r="AJ22" s="329">
        <v>283</v>
      </c>
      <c r="AK22" s="1056" t="s">
        <v>304</v>
      </c>
      <c r="AL22" s="1056"/>
      <c r="AM22" s="1182" t="s">
        <v>134</v>
      </c>
      <c r="AN22" s="1182"/>
      <c r="AO22" s="329">
        <v>438</v>
      </c>
      <c r="AP22" s="329">
        <v>238</v>
      </c>
      <c r="AQ22" s="329">
        <v>3</v>
      </c>
      <c r="AR22" s="329">
        <v>3</v>
      </c>
      <c r="AS22" s="329">
        <v>0</v>
      </c>
      <c r="AT22" s="329">
        <v>0</v>
      </c>
      <c r="AU22" s="329">
        <v>0</v>
      </c>
      <c r="AV22" s="435">
        <v>0</v>
      </c>
      <c r="AW22" s="435">
        <v>772</v>
      </c>
      <c r="AX22" s="435">
        <v>1665</v>
      </c>
      <c r="AY22" s="435">
        <v>43</v>
      </c>
      <c r="AZ22" s="435">
        <v>74</v>
      </c>
      <c r="BA22" s="435">
        <f t="shared" si="0"/>
        <v>5059</v>
      </c>
      <c r="BB22" s="435">
        <f t="shared" si="1"/>
        <v>8157</v>
      </c>
      <c r="BC22" s="435">
        <f t="shared" si="2"/>
        <v>13216</v>
      </c>
      <c r="BD22" s="1056" t="s">
        <v>304</v>
      </c>
      <c r="BE22" s="1056"/>
    </row>
    <row r="23" spans="1:57" ht="19.5" customHeight="1">
      <c r="A23" s="1182" t="s">
        <v>68</v>
      </c>
      <c r="B23" s="1182"/>
      <c r="C23" s="329">
        <v>365</v>
      </c>
      <c r="D23" s="329">
        <v>561</v>
      </c>
      <c r="E23" s="329">
        <v>406</v>
      </c>
      <c r="F23" s="329">
        <v>592</v>
      </c>
      <c r="G23" s="329">
        <v>247</v>
      </c>
      <c r="H23" s="329">
        <v>479</v>
      </c>
      <c r="I23" s="329">
        <v>1</v>
      </c>
      <c r="J23" s="329">
        <v>0</v>
      </c>
      <c r="K23" s="329">
        <v>294</v>
      </c>
      <c r="L23" s="329">
        <v>565</v>
      </c>
      <c r="M23" s="329">
        <v>57</v>
      </c>
      <c r="N23" s="329">
        <v>116</v>
      </c>
      <c r="O23" s="329">
        <v>3</v>
      </c>
      <c r="P23" s="329">
        <v>26</v>
      </c>
      <c r="Q23" s="329">
        <v>10</v>
      </c>
      <c r="R23" s="329">
        <v>35</v>
      </c>
      <c r="S23" s="1056" t="s">
        <v>305</v>
      </c>
      <c r="T23" s="1056"/>
      <c r="U23" s="1182" t="s">
        <v>68</v>
      </c>
      <c r="V23" s="1182"/>
      <c r="W23" s="329">
        <v>69</v>
      </c>
      <c r="X23" s="329">
        <v>90</v>
      </c>
      <c r="Y23" s="329">
        <v>323</v>
      </c>
      <c r="Z23" s="329">
        <v>261</v>
      </c>
      <c r="AA23" s="329">
        <v>93</v>
      </c>
      <c r="AB23" s="329">
        <v>51</v>
      </c>
      <c r="AC23" s="329">
        <v>0</v>
      </c>
      <c r="AD23" s="329">
        <v>2</v>
      </c>
      <c r="AE23" s="329">
        <v>9</v>
      </c>
      <c r="AF23" s="329">
        <v>35</v>
      </c>
      <c r="AG23" s="329">
        <v>48</v>
      </c>
      <c r="AH23" s="329">
        <v>32</v>
      </c>
      <c r="AI23" s="329">
        <v>252</v>
      </c>
      <c r="AJ23" s="329">
        <v>182</v>
      </c>
      <c r="AK23" s="1056" t="s">
        <v>305</v>
      </c>
      <c r="AL23" s="1056"/>
      <c r="AM23" s="1182" t="s">
        <v>68</v>
      </c>
      <c r="AN23" s="1182"/>
      <c r="AO23" s="329">
        <v>120</v>
      </c>
      <c r="AP23" s="329">
        <v>268</v>
      </c>
      <c r="AQ23" s="329">
        <v>1</v>
      </c>
      <c r="AR23" s="329">
        <v>1</v>
      </c>
      <c r="AS23" s="329">
        <v>0</v>
      </c>
      <c r="AT23" s="329">
        <v>0</v>
      </c>
      <c r="AU23" s="329">
        <v>0</v>
      </c>
      <c r="AV23" s="435">
        <v>0</v>
      </c>
      <c r="AW23" s="435">
        <v>384</v>
      </c>
      <c r="AX23" s="435">
        <v>927</v>
      </c>
      <c r="AY23" s="435">
        <v>69</v>
      </c>
      <c r="AZ23" s="435">
        <v>340</v>
      </c>
      <c r="BA23" s="435">
        <f t="shared" si="0"/>
        <v>2751</v>
      </c>
      <c r="BB23" s="435">
        <f t="shared" si="1"/>
        <v>4563</v>
      </c>
      <c r="BC23" s="435">
        <f t="shared" si="2"/>
        <v>7314</v>
      </c>
      <c r="BD23" s="1056" t="s">
        <v>305</v>
      </c>
      <c r="BE23" s="1056"/>
    </row>
    <row r="24" spans="1:57" ht="19.5" customHeight="1">
      <c r="A24" s="1182" t="s">
        <v>69</v>
      </c>
      <c r="B24" s="1182"/>
      <c r="C24" s="329">
        <v>725</v>
      </c>
      <c r="D24" s="329">
        <v>1141</v>
      </c>
      <c r="E24" s="329">
        <v>1413</v>
      </c>
      <c r="F24" s="329">
        <v>2190</v>
      </c>
      <c r="G24" s="329">
        <v>566</v>
      </c>
      <c r="H24" s="329">
        <v>1206</v>
      </c>
      <c r="I24" s="329">
        <v>0</v>
      </c>
      <c r="J24" s="329">
        <v>0</v>
      </c>
      <c r="K24" s="329">
        <v>1073</v>
      </c>
      <c r="L24" s="329">
        <v>1630</v>
      </c>
      <c r="M24" s="329">
        <v>202</v>
      </c>
      <c r="N24" s="329">
        <v>455</v>
      </c>
      <c r="O24" s="329">
        <v>5</v>
      </c>
      <c r="P24" s="329">
        <v>4</v>
      </c>
      <c r="Q24" s="329">
        <v>15</v>
      </c>
      <c r="R24" s="329">
        <v>26</v>
      </c>
      <c r="S24" s="1056" t="s">
        <v>191</v>
      </c>
      <c r="T24" s="1056"/>
      <c r="U24" s="1182" t="s">
        <v>69</v>
      </c>
      <c r="V24" s="1182"/>
      <c r="W24" s="329">
        <v>324</v>
      </c>
      <c r="X24" s="329">
        <v>395</v>
      </c>
      <c r="Y24" s="329">
        <v>253</v>
      </c>
      <c r="Z24" s="329">
        <v>193</v>
      </c>
      <c r="AA24" s="329">
        <v>149</v>
      </c>
      <c r="AB24" s="329">
        <v>138</v>
      </c>
      <c r="AC24" s="329">
        <v>0</v>
      </c>
      <c r="AD24" s="329">
        <v>1</v>
      </c>
      <c r="AE24" s="329">
        <v>15</v>
      </c>
      <c r="AF24" s="329">
        <v>48</v>
      </c>
      <c r="AG24" s="329">
        <v>185</v>
      </c>
      <c r="AH24" s="329">
        <v>117</v>
      </c>
      <c r="AI24" s="329">
        <v>396</v>
      </c>
      <c r="AJ24" s="329">
        <v>247</v>
      </c>
      <c r="AK24" s="1056" t="s">
        <v>191</v>
      </c>
      <c r="AL24" s="1056"/>
      <c r="AM24" s="1182" t="s">
        <v>69</v>
      </c>
      <c r="AN24" s="1182"/>
      <c r="AO24" s="329">
        <v>186</v>
      </c>
      <c r="AP24" s="329">
        <v>332</v>
      </c>
      <c r="AQ24" s="329">
        <v>1</v>
      </c>
      <c r="AR24" s="329">
        <v>2</v>
      </c>
      <c r="AS24" s="329">
        <v>0</v>
      </c>
      <c r="AT24" s="329">
        <v>0</v>
      </c>
      <c r="AU24" s="329">
        <v>0</v>
      </c>
      <c r="AV24" s="435">
        <v>0</v>
      </c>
      <c r="AW24" s="435">
        <v>60</v>
      </c>
      <c r="AX24" s="435">
        <v>210</v>
      </c>
      <c r="AY24" s="435">
        <v>155</v>
      </c>
      <c r="AZ24" s="435">
        <v>220</v>
      </c>
      <c r="BA24" s="435">
        <f t="shared" si="0"/>
        <v>5723</v>
      </c>
      <c r="BB24" s="435">
        <f t="shared" si="1"/>
        <v>8555</v>
      </c>
      <c r="BC24" s="435">
        <f t="shared" si="2"/>
        <v>14278</v>
      </c>
      <c r="BD24" s="1056" t="s">
        <v>191</v>
      </c>
      <c r="BE24" s="1056"/>
    </row>
    <row r="25" spans="1:57" ht="19.5" customHeight="1">
      <c r="A25" s="1182" t="s">
        <v>70</v>
      </c>
      <c r="B25" s="1182"/>
      <c r="C25" s="329">
        <v>1535</v>
      </c>
      <c r="D25" s="329">
        <v>1746</v>
      </c>
      <c r="E25" s="329">
        <v>2263</v>
      </c>
      <c r="F25" s="329">
        <v>3730</v>
      </c>
      <c r="G25" s="329">
        <v>946</v>
      </c>
      <c r="H25" s="329">
        <v>1382</v>
      </c>
      <c r="I25" s="329">
        <v>15</v>
      </c>
      <c r="J25" s="329">
        <v>7</v>
      </c>
      <c r="K25" s="329">
        <v>1287</v>
      </c>
      <c r="L25" s="329">
        <v>1987</v>
      </c>
      <c r="M25" s="329">
        <v>637</v>
      </c>
      <c r="N25" s="329">
        <v>854</v>
      </c>
      <c r="O25" s="329">
        <v>12</v>
      </c>
      <c r="P25" s="329">
        <v>16</v>
      </c>
      <c r="Q25" s="329">
        <v>36</v>
      </c>
      <c r="R25" s="329">
        <v>26</v>
      </c>
      <c r="S25" s="1056" t="s">
        <v>192</v>
      </c>
      <c r="T25" s="1056"/>
      <c r="U25" s="1182" t="s">
        <v>70</v>
      </c>
      <c r="V25" s="1182"/>
      <c r="W25" s="329">
        <v>659</v>
      </c>
      <c r="X25" s="329">
        <v>760</v>
      </c>
      <c r="Y25" s="329">
        <v>385</v>
      </c>
      <c r="Z25" s="329">
        <v>344</v>
      </c>
      <c r="AA25" s="329">
        <v>146</v>
      </c>
      <c r="AB25" s="329">
        <v>129</v>
      </c>
      <c r="AC25" s="329">
        <v>0</v>
      </c>
      <c r="AD25" s="329">
        <v>1</v>
      </c>
      <c r="AE25" s="329">
        <v>17</v>
      </c>
      <c r="AF25" s="329">
        <v>49</v>
      </c>
      <c r="AG25" s="329">
        <v>67</v>
      </c>
      <c r="AH25" s="329">
        <v>49</v>
      </c>
      <c r="AI25" s="329">
        <v>682</v>
      </c>
      <c r="AJ25" s="329">
        <v>392</v>
      </c>
      <c r="AK25" s="1056" t="s">
        <v>192</v>
      </c>
      <c r="AL25" s="1056"/>
      <c r="AM25" s="1182" t="s">
        <v>70</v>
      </c>
      <c r="AN25" s="1182"/>
      <c r="AO25" s="329">
        <v>349</v>
      </c>
      <c r="AP25" s="329">
        <v>543</v>
      </c>
      <c r="AQ25" s="329">
        <v>10</v>
      </c>
      <c r="AR25" s="329">
        <v>9</v>
      </c>
      <c r="AS25" s="329">
        <v>0</v>
      </c>
      <c r="AT25" s="329">
        <v>0</v>
      </c>
      <c r="AU25" s="329">
        <v>0</v>
      </c>
      <c r="AV25" s="435">
        <v>0</v>
      </c>
      <c r="AW25" s="435">
        <v>95</v>
      </c>
      <c r="AX25" s="435">
        <v>115</v>
      </c>
      <c r="AY25" s="435">
        <v>77</v>
      </c>
      <c r="AZ25" s="435">
        <v>62</v>
      </c>
      <c r="BA25" s="435">
        <f t="shared" si="0"/>
        <v>9218</v>
      </c>
      <c r="BB25" s="435">
        <f t="shared" si="1"/>
        <v>12201</v>
      </c>
      <c r="BC25" s="435">
        <f t="shared" si="2"/>
        <v>21419</v>
      </c>
      <c r="BD25" s="1056" t="s">
        <v>192</v>
      </c>
      <c r="BE25" s="1056"/>
    </row>
    <row r="26" spans="1:57" ht="19.5" customHeight="1">
      <c r="A26" s="1182" t="s">
        <v>71</v>
      </c>
      <c r="B26" s="1182"/>
      <c r="C26" s="329">
        <v>1465</v>
      </c>
      <c r="D26" s="329">
        <v>2389</v>
      </c>
      <c r="E26" s="329">
        <v>1686</v>
      </c>
      <c r="F26" s="329">
        <v>1985</v>
      </c>
      <c r="G26" s="329">
        <v>514</v>
      </c>
      <c r="H26" s="329">
        <v>1051</v>
      </c>
      <c r="I26" s="329">
        <v>0</v>
      </c>
      <c r="J26" s="329">
        <v>0</v>
      </c>
      <c r="K26" s="329">
        <v>483</v>
      </c>
      <c r="L26" s="329">
        <v>719</v>
      </c>
      <c r="M26" s="329">
        <v>116</v>
      </c>
      <c r="N26" s="329">
        <v>140</v>
      </c>
      <c r="O26" s="329">
        <v>0</v>
      </c>
      <c r="P26" s="329">
        <v>0</v>
      </c>
      <c r="Q26" s="329">
        <v>0</v>
      </c>
      <c r="R26" s="329">
        <v>0</v>
      </c>
      <c r="S26" s="1056" t="s">
        <v>193</v>
      </c>
      <c r="T26" s="1056"/>
      <c r="U26" s="1182" t="s">
        <v>71</v>
      </c>
      <c r="V26" s="1182"/>
      <c r="W26" s="329">
        <v>215</v>
      </c>
      <c r="X26" s="329">
        <v>381</v>
      </c>
      <c r="Y26" s="329">
        <v>85</v>
      </c>
      <c r="Z26" s="329">
        <v>63</v>
      </c>
      <c r="AA26" s="329">
        <v>31</v>
      </c>
      <c r="AB26" s="329">
        <v>37</v>
      </c>
      <c r="AC26" s="329">
        <v>0</v>
      </c>
      <c r="AD26" s="329">
        <v>0</v>
      </c>
      <c r="AE26" s="329">
        <v>10</v>
      </c>
      <c r="AF26" s="329">
        <v>5</v>
      </c>
      <c r="AG26" s="329">
        <v>0</v>
      </c>
      <c r="AH26" s="329">
        <v>0</v>
      </c>
      <c r="AI26" s="329">
        <v>420</v>
      </c>
      <c r="AJ26" s="329">
        <v>342</v>
      </c>
      <c r="AK26" s="1056" t="s">
        <v>193</v>
      </c>
      <c r="AL26" s="1056"/>
      <c r="AM26" s="1182" t="s">
        <v>71</v>
      </c>
      <c r="AN26" s="1182"/>
      <c r="AO26" s="329">
        <v>0</v>
      </c>
      <c r="AP26" s="329">
        <v>175</v>
      </c>
      <c r="AQ26" s="329">
        <v>0</v>
      </c>
      <c r="AR26" s="329">
        <v>0</v>
      </c>
      <c r="AS26" s="329">
        <v>0</v>
      </c>
      <c r="AT26" s="329">
        <v>0</v>
      </c>
      <c r="AU26" s="329">
        <v>0</v>
      </c>
      <c r="AV26" s="435">
        <v>0</v>
      </c>
      <c r="AW26" s="435">
        <v>0</v>
      </c>
      <c r="AX26" s="435">
        <v>0</v>
      </c>
      <c r="AY26" s="435">
        <v>15</v>
      </c>
      <c r="AZ26" s="435">
        <v>21</v>
      </c>
      <c r="BA26" s="435">
        <f t="shared" si="0"/>
        <v>5040</v>
      </c>
      <c r="BB26" s="435">
        <f t="shared" si="1"/>
        <v>7308</v>
      </c>
      <c r="BC26" s="435">
        <f t="shared" si="2"/>
        <v>12348</v>
      </c>
      <c r="BD26" s="1056" t="s">
        <v>193</v>
      </c>
      <c r="BE26" s="1056"/>
    </row>
    <row r="27" spans="1:57" ht="19.5" customHeight="1" thickBot="1">
      <c r="A27" s="1306" t="s">
        <v>72</v>
      </c>
      <c r="B27" s="1306"/>
      <c r="C27" s="636">
        <v>691</v>
      </c>
      <c r="D27" s="636">
        <v>1763</v>
      </c>
      <c r="E27" s="636">
        <v>927</v>
      </c>
      <c r="F27" s="636">
        <v>2329</v>
      </c>
      <c r="G27" s="636">
        <v>476</v>
      </c>
      <c r="H27" s="636">
        <v>1677</v>
      </c>
      <c r="I27" s="636">
        <v>3</v>
      </c>
      <c r="J27" s="636">
        <v>1</v>
      </c>
      <c r="K27" s="636">
        <v>788</v>
      </c>
      <c r="L27" s="636">
        <v>2410</v>
      </c>
      <c r="M27" s="636">
        <v>119</v>
      </c>
      <c r="N27" s="636">
        <v>560</v>
      </c>
      <c r="O27" s="636">
        <v>18</v>
      </c>
      <c r="P27" s="636">
        <v>61</v>
      </c>
      <c r="Q27" s="636">
        <v>17</v>
      </c>
      <c r="R27" s="636">
        <v>55</v>
      </c>
      <c r="S27" s="1069" t="s">
        <v>361</v>
      </c>
      <c r="T27" s="1069"/>
      <c r="U27" s="1306" t="s">
        <v>72</v>
      </c>
      <c r="V27" s="1306"/>
      <c r="W27" s="636">
        <v>95</v>
      </c>
      <c r="X27" s="636">
        <v>361</v>
      </c>
      <c r="Y27" s="636">
        <v>282</v>
      </c>
      <c r="Z27" s="636">
        <v>422</v>
      </c>
      <c r="AA27" s="636">
        <v>183</v>
      </c>
      <c r="AB27" s="636">
        <v>279</v>
      </c>
      <c r="AC27" s="636">
        <v>0</v>
      </c>
      <c r="AD27" s="636">
        <v>11</v>
      </c>
      <c r="AE27" s="636">
        <v>17</v>
      </c>
      <c r="AF27" s="636">
        <v>41</v>
      </c>
      <c r="AG27" s="636">
        <v>90</v>
      </c>
      <c r="AH27" s="636">
        <v>143</v>
      </c>
      <c r="AI27" s="636">
        <v>377</v>
      </c>
      <c r="AJ27" s="636">
        <v>317</v>
      </c>
      <c r="AK27" s="1069" t="s">
        <v>361</v>
      </c>
      <c r="AL27" s="1069"/>
      <c r="AM27" s="1306" t="s">
        <v>72</v>
      </c>
      <c r="AN27" s="1306"/>
      <c r="AO27" s="328">
        <v>338</v>
      </c>
      <c r="AP27" s="328">
        <v>782</v>
      </c>
      <c r="AQ27" s="328">
        <v>3</v>
      </c>
      <c r="AR27" s="328">
        <v>13</v>
      </c>
      <c r="AS27" s="328">
        <v>0</v>
      </c>
      <c r="AT27" s="328">
        <v>0</v>
      </c>
      <c r="AU27" s="328">
        <v>0</v>
      </c>
      <c r="AV27" s="436">
        <v>2</v>
      </c>
      <c r="AW27" s="436">
        <v>683</v>
      </c>
      <c r="AX27" s="436">
        <v>3055</v>
      </c>
      <c r="AY27" s="436">
        <v>146</v>
      </c>
      <c r="AZ27" s="436">
        <v>353</v>
      </c>
      <c r="BA27" s="436">
        <f t="shared" si="0"/>
        <v>5253</v>
      </c>
      <c r="BB27" s="436">
        <f t="shared" si="1"/>
        <v>14635</v>
      </c>
      <c r="BC27" s="436">
        <f t="shared" si="2"/>
        <v>19888</v>
      </c>
      <c r="BD27" s="1062" t="s">
        <v>361</v>
      </c>
      <c r="BE27" s="1062"/>
    </row>
    <row r="28" spans="1:57" ht="19.5" customHeight="1" thickBot="1">
      <c r="A28" s="1305" t="s">
        <v>32</v>
      </c>
      <c r="B28" s="1305"/>
      <c r="C28" s="601">
        <f>SUM(C8:C27)</f>
        <v>14060</v>
      </c>
      <c r="D28" s="601">
        <f t="shared" ref="D28:R28" si="3">SUM(D8:D27)</f>
        <v>22770</v>
      </c>
      <c r="E28" s="601">
        <f t="shared" si="3"/>
        <v>17837</v>
      </c>
      <c r="F28" s="601">
        <f t="shared" si="3"/>
        <v>35309</v>
      </c>
      <c r="G28" s="601">
        <f t="shared" si="3"/>
        <v>8497</v>
      </c>
      <c r="H28" s="601">
        <f t="shared" si="3"/>
        <v>21161</v>
      </c>
      <c r="I28" s="601">
        <f t="shared" si="3"/>
        <v>201</v>
      </c>
      <c r="J28" s="601">
        <f t="shared" si="3"/>
        <v>328</v>
      </c>
      <c r="K28" s="601">
        <f t="shared" si="3"/>
        <v>11983</v>
      </c>
      <c r="L28" s="601">
        <f t="shared" si="3"/>
        <v>26940</v>
      </c>
      <c r="M28" s="601">
        <f t="shared" si="3"/>
        <v>3803</v>
      </c>
      <c r="N28" s="601">
        <f t="shared" si="3"/>
        <v>8816</v>
      </c>
      <c r="O28" s="601">
        <f t="shared" si="3"/>
        <v>161</v>
      </c>
      <c r="P28" s="601">
        <f t="shared" si="3"/>
        <v>506</v>
      </c>
      <c r="Q28" s="601">
        <f t="shared" si="3"/>
        <v>249</v>
      </c>
      <c r="R28" s="601">
        <f t="shared" si="3"/>
        <v>536</v>
      </c>
      <c r="S28" s="1104" t="s">
        <v>175</v>
      </c>
      <c r="T28" s="1104"/>
      <c r="U28" s="1305" t="s">
        <v>32</v>
      </c>
      <c r="V28" s="1305"/>
      <c r="W28" s="744">
        <f t="shared" ref="W28:AJ28" si="4">SUM(W8:W27)</f>
        <v>4191</v>
      </c>
      <c r="X28" s="744">
        <f t="shared" si="4"/>
        <v>6229</v>
      </c>
      <c r="Y28" s="744">
        <f t="shared" si="4"/>
        <v>5192</v>
      </c>
      <c r="Z28" s="744">
        <f t="shared" si="4"/>
        <v>4962</v>
      </c>
      <c r="AA28" s="744">
        <f t="shared" si="4"/>
        <v>1724</v>
      </c>
      <c r="AB28" s="744">
        <f t="shared" si="4"/>
        <v>2364</v>
      </c>
      <c r="AC28" s="744">
        <f t="shared" si="4"/>
        <v>1</v>
      </c>
      <c r="AD28" s="744">
        <f t="shared" si="4"/>
        <v>110</v>
      </c>
      <c r="AE28" s="744">
        <f t="shared" si="4"/>
        <v>429</v>
      </c>
      <c r="AF28" s="744">
        <f t="shared" si="4"/>
        <v>1299</v>
      </c>
      <c r="AG28" s="744">
        <f t="shared" si="4"/>
        <v>1497</v>
      </c>
      <c r="AH28" s="744">
        <f t="shared" si="4"/>
        <v>1892</v>
      </c>
      <c r="AI28" s="744">
        <f t="shared" si="4"/>
        <v>7849</v>
      </c>
      <c r="AJ28" s="744">
        <f t="shared" si="4"/>
        <v>5631</v>
      </c>
      <c r="AK28" s="1104" t="s">
        <v>175</v>
      </c>
      <c r="AL28" s="1104"/>
      <c r="AM28" s="1305" t="s">
        <v>32</v>
      </c>
      <c r="AN28" s="1305"/>
      <c r="AO28" s="744">
        <f>SUM(AO8:AO27)</f>
        <v>5158</v>
      </c>
      <c r="AP28" s="744">
        <f t="shared" ref="AP28:BC28" si="5">SUM(AP8:AP27)</f>
        <v>8257</v>
      </c>
      <c r="AQ28" s="744">
        <f t="shared" si="5"/>
        <v>76</v>
      </c>
      <c r="AR28" s="744">
        <f t="shared" si="5"/>
        <v>251</v>
      </c>
      <c r="AS28" s="744">
        <f t="shared" si="5"/>
        <v>121</v>
      </c>
      <c r="AT28" s="744">
        <f t="shared" si="5"/>
        <v>225</v>
      </c>
      <c r="AU28" s="744">
        <f t="shared" si="5"/>
        <v>25</v>
      </c>
      <c r="AV28" s="744">
        <f t="shared" si="5"/>
        <v>31</v>
      </c>
      <c r="AW28" s="744">
        <f t="shared" si="5"/>
        <v>7865</v>
      </c>
      <c r="AX28" s="744">
        <f t="shared" si="5"/>
        <v>26854</v>
      </c>
      <c r="AY28" s="744">
        <f t="shared" si="5"/>
        <v>1919</v>
      </c>
      <c r="AZ28" s="744">
        <f t="shared" si="5"/>
        <v>3511</v>
      </c>
      <c r="BA28" s="744">
        <f t="shared" si="5"/>
        <v>92838</v>
      </c>
      <c r="BB28" s="744">
        <f t="shared" si="5"/>
        <v>177982</v>
      </c>
      <c r="BC28" s="744">
        <f t="shared" si="5"/>
        <v>270820</v>
      </c>
      <c r="BD28" s="1104" t="s">
        <v>175</v>
      </c>
      <c r="BE28" s="1104"/>
    </row>
    <row r="29" spans="1:57" ht="16.5" thickTop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441"/>
      <c r="T29" s="441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637"/>
      <c r="AL29" s="637"/>
      <c r="BD29" s="441"/>
      <c r="BE29" s="441"/>
    </row>
    <row r="30" spans="1:57" ht="15.75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441"/>
      <c r="T30" s="441"/>
      <c r="AK30" s="637"/>
      <c r="AL30" s="637"/>
      <c r="BD30" s="441"/>
      <c r="BE30" s="441"/>
    </row>
    <row r="31" spans="1:57" ht="15.75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441"/>
      <c r="T31" s="441"/>
      <c r="AK31" s="637"/>
      <c r="AL31" s="637"/>
      <c r="BD31" s="441"/>
      <c r="BE31" s="441"/>
    </row>
    <row r="32" spans="1:57" ht="15.75">
      <c r="S32" s="441"/>
      <c r="T32" s="441"/>
      <c r="AK32" s="637"/>
      <c r="AL32" s="637"/>
      <c r="BD32" s="441"/>
      <c r="BE32" s="441"/>
    </row>
    <row r="33" spans="19:57" ht="15.75">
      <c r="S33" s="441"/>
      <c r="T33" s="441"/>
      <c r="AK33" s="637"/>
      <c r="AL33" s="637"/>
      <c r="BD33" s="441"/>
      <c r="BE33" s="441"/>
    </row>
    <row r="34" spans="19:57" ht="15.75">
      <c r="S34" s="441"/>
      <c r="T34" s="441"/>
      <c r="AK34" s="637"/>
      <c r="AL34" s="637"/>
      <c r="BD34" s="441"/>
      <c r="BE34" s="441"/>
    </row>
    <row r="35" spans="19:57">
      <c r="S35" s="441"/>
      <c r="T35" s="441"/>
      <c r="BD35" s="441"/>
      <c r="BE35" s="441"/>
    </row>
    <row r="36" spans="19:57">
      <c r="BD36" s="441"/>
      <c r="BE36" s="441"/>
    </row>
    <row r="37" spans="19:57">
      <c r="BD37" s="441"/>
      <c r="BE37" s="441"/>
    </row>
    <row r="38" spans="19:57">
      <c r="BD38" s="441"/>
      <c r="BE38" s="441"/>
    </row>
    <row r="39" spans="19:57">
      <c r="BD39" s="441"/>
      <c r="BE39" s="441"/>
    </row>
    <row r="40" spans="19:57">
      <c r="BD40" s="441"/>
      <c r="BE40" s="441"/>
    </row>
    <row r="41" spans="19:57">
      <c r="BD41" s="441"/>
      <c r="BE41" s="441"/>
    </row>
    <row r="42" spans="19:57">
      <c r="BD42" s="441"/>
      <c r="BE42" s="441"/>
    </row>
    <row r="43" spans="19:57">
      <c r="BD43" s="441"/>
      <c r="BE43" s="441"/>
    </row>
    <row r="44" spans="19:57">
      <c r="BD44" s="441"/>
      <c r="BE44" s="441"/>
    </row>
    <row r="45" spans="19:57">
      <c r="BD45" s="441"/>
      <c r="BE45" s="441"/>
    </row>
    <row r="46" spans="19:57">
      <c r="BD46" s="441"/>
      <c r="BE46" s="441"/>
    </row>
    <row r="47" spans="19:57">
      <c r="BD47" s="441"/>
      <c r="BE47" s="441"/>
    </row>
    <row r="48" spans="19:57">
      <c r="BD48" s="441"/>
      <c r="BE48" s="441"/>
    </row>
    <row r="49" spans="3:57">
      <c r="BD49" s="441"/>
      <c r="BE49" s="441"/>
    </row>
    <row r="50" spans="3:57">
      <c r="BD50" s="441"/>
      <c r="BE50" s="441"/>
    </row>
    <row r="51" spans="3:57"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BD51" s="441"/>
      <c r="BE51" s="441"/>
    </row>
    <row r="52" spans="3:57"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BD52" s="441"/>
      <c r="BE52" s="441"/>
    </row>
    <row r="53" spans="3:57"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BD53" s="441"/>
      <c r="BE53" s="441"/>
    </row>
    <row r="54" spans="3:57"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BD54" s="441"/>
      <c r="BE54" s="441"/>
    </row>
  </sheetData>
  <protectedRanges>
    <protectedRange sqref="F18:N18" name="نطاق1"/>
    <protectedRange sqref="Z18:AH18" name="نطاق1_1"/>
  </protectedRanges>
  <mergeCells count="152">
    <mergeCell ref="BC3:BE3"/>
    <mergeCell ref="AM28:AN28"/>
    <mergeCell ref="BD28:BE28"/>
    <mergeCell ref="AM25:AN25"/>
    <mergeCell ref="BD25:BE25"/>
    <mergeCell ref="AM26:AN26"/>
    <mergeCell ref="BD26:BE26"/>
    <mergeCell ref="AM27:AN27"/>
    <mergeCell ref="BD27:BE27"/>
    <mergeCell ref="AM22:AN22"/>
    <mergeCell ref="BD22:BE22"/>
    <mergeCell ref="AM23:AN23"/>
    <mergeCell ref="BD23:BE23"/>
    <mergeCell ref="AM24:AN24"/>
    <mergeCell ref="BD24:BE24"/>
    <mergeCell ref="BD19:BE19"/>
    <mergeCell ref="AM20:AN20"/>
    <mergeCell ref="BD20:BE20"/>
    <mergeCell ref="AM21:AN21"/>
    <mergeCell ref="BD21:BE21"/>
    <mergeCell ref="AM11:AN11"/>
    <mergeCell ref="BD11:BE11"/>
    <mergeCell ref="BE12:BE17"/>
    <mergeCell ref="BD18:BE18"/>
    <mergeCell ref="BD8:BE8"/>
    <mergeCell ref="AM9:AN9"/>
    <mergeCell ref="BD9:BE9"/>
    <mergeCell ref="AM10:AN10"/>
    <mergeCell ref="BD10:BE10"/>
    <mergeCell ref="BD4:BE7"/>
    <mergeCell ref="AO5:AP5"/>
    <mergeCell ref="AQ5:AR5"/>
    <mergeCell ref="AS5:AT5"/>
    <mergeCell ref="AU5:AV5"/>
    <mergeCell ref="AW5:AX5"/>
    <mergeCell ref="AY5:AZ5"/>
    <mergeCell ref="BA5:BC5"/>
    <mergeCell ref="AS4:AT4"/>
    <mergeCell ref="AU4:AV4"/>
    <mergeCell ref="AW4:AX4"/>
    <mergeCell ref="AY4:AZ4"/>
    <mergeCell ref="BA4:BC4"/>
    <mergeCell ref="AM4:AN7"/>
    <mergeCell ref="AO4:AP4"/>
    <mergeCell ref="AQ4:AR4"/>
    <mergeCell ref="U9:V9"/>
    <mergeCell ref="AK9:AL9"/>
    <mergeCell ref="U10:V10"/>
    <mergeCell ref="AK10:AL10"/>
    <mergeCell ref="AK8:AL8"/>
    <mergeCell ref="U8:V8"/>
    <mergeCell ref="W5:X5"/>
    <mergeCell ref="Y5:Z5"/>
    <mergeCell ref="AA5:AB5"/>
    <mergeCell ref="AC5:AD5"/>
    <mergeCell ref="AE5:AF5"/>
    <mergeCell ref="AG5:AH5"/>
    <mergeCell ref="AI5:AJ5"/>
    <mergeCell ref="U4:V7"/>
    <mergeCell ref="W4:X4"/>
    <mergeCell ref="AA4:AB4"/>
    <mergeCell ref="AK4:AL7"/>
    <mergeCell ref="AG4:AH4"/>
    <mergeCell ref="AI4:AJ4"/>
    <mergeCell ref="AM12:AM17"/>
    <mergeCell ref="U28:V28"/>
    <mergeCell ref="AK28:AL28"/>
    <mergeCell ref="U25:V25"/>
    <mergeCell ref="AK25:AL25"/>
    <mergeCell ref="U26:V26"/>
    <mergeCell ref="AK26:AL26"/>
    <mergeCell ref="U27:V27"/>
    <mergeCell ref="AK27:AL27"/>
    <mergeCell ref="U22:V22"/>
    <mergeCell ref="AK22:AL22"/>
    <mergeCell ref="U23:V23"/>
    <mergeCell ref="AK23:AL23"/>
    <mergeCell ref="U24:V24"/>
    <mergeCell ref="AK24:AL24"/>
    <mergeCell ref="U18:V18"/>
    <mergeCell ref="AK18:AL18"/>
    <mergeCell ref="U20:V20"/>
    <mergeCell ref="AK20:AL20"/>
    <mergeCell ref="U19:V19"/>
    <mergeCell ref="U12:U17"/>
    <mergeCell ref="AL12:AL17"/>
    <mergeCell ref="A28:B28"/>
    <mergeCell ref="S28:T28"/>
    <mergeCell ref="A25:B25"/>
    <mergeCell ref="S25:T25"/>
    <mergeCell ref="A26:B26"/>
    <mergeCell ref="S26:T26"/>
    <mergeCell ref="A27:B27"/>
    <mergeCell ref="S27:T27"/>
    <mergeCell ref="A22:B22"/>
    <mergeCell ref="S22:T22"/>
    <mergeCell ref="A23:B23"/>
    <mergeCell ref="S23:T23"/>
    <mergeCell ref="A24:B24"/>
    <mergeCell ref="S24:T24"/>
    <mergeCell ref="A19:B19"/>
    <mergeCell ref="S19:T19"/>
    <mergeCell ref="A20:B20"/>
    <mergeCell ref="S20:T20"/>
    <mergeCell ref="A21:B21"/>
    <mergeCell ref="S21:T21"/>
    <mergeCell ref="U21:V21"/>
    <mergeCell ref="AK21:AL21"/>
    <mergeCell ref="A11:B11"/>
    <mergeCell ref="S11:T11"/>
    <mergeCell ref="A12:A17"/>
    <mergeCell ref="T12:T17"/>
    <mergeCell ref="A18:B18"/>
    <mergeCell ref="S18:T18"/>
    <mergeCell ref="AK19:AL19"/>
    <mergeCell ref="U11:V11"/>
    <mergeCell ref="AK11:AL11"/>
    <mergeCell ref="A9:B9"/>
    <mergeCell ref="S9:T9"/>
    <mergeCell ref="A10:B10"/>
    <mergeCell ref="S10:T10"/>
    <mergeCell ref="A1:T1"/>
    <mergeCell ref="A2:T2"/>
    <mergeCell ref="A3:C3"/>
    <mergeCell ref="S3:T3"/>
    <mergeCell ref="A4:B7"/>
    <mergeCell ref="C4:D4"/>
    <mergeCell ref="E4:F4"/>
    <mergeCell ref="G4:H4"/>
    <mergeCell ref="I4:J4"/>
    <mergeCell ref="K4:L4"/>
    <mergeCell ref="M4:N4"/>
    <mergeCell ref="O4:P4"/>
    <mergeCell ref="Q4:R4"/>
    <mergeCell ref="S4:T7"/>
    <mergeCell ref="C5:D5"/>
    <mergeCell ref="E5:F5"/>
    <mergeCell ref="Q5:R5"/>
    <mergeCell ref="U3:X3"/>
    <mergeCell ref="AM3:AP3"/>
    <mergeCell ref="G5:H5"/>
    <mergeCell ref="I5:J5"/>
    <mergeCell ref="K5:L5"/>
    <mergeCell ref="M5:N5"/>
    <mergeCell ref="O5:P5"/>
    <mergeCell ref="S8:T8"/>
    <mergeCell ref="A8:B8"/>
    <mergeCell ref="AC4:AD4"/>
    <mergeCell ref="AE4:AF4"/>
    <mergeCell ref="Y4:Z4"/>
    <mergeCell ref="AK3:AL3"/>
    <mergeCell ref="AM8:AN8"/>
  </mergeCells>
  <printOptions horizontalCentered="1"/>
  <pageMargins left="1" right="1" top="1" bottom="1" header="1" footer="1"/>
  <pageSetup paperSize="9" scale="80" firstPageNumber="54" orientation="landscape" useFirstPageNumber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FF00"/>
  </sheetPr>
  <dimension ref="A1:AO33"/>
  <sheetViews>
    <sheetView view="pageBreakPreview" topLeftCell="F1" zoomScale="80" zoomScaleNormal="75" zoomScaleSheetLayoutView="80" workbookViewId="0">
      <selection sqref="A1:P1"/>
    </sheetView>
  </sheetViews>
  <sheetFormatPr defaultRowHeight="15"/>
  <cols>
    <col min="1" max="1" width="4.28515625" style="212" customWidth="1"/>
    <col min="2" max="2" width="11.140625" style="212" customWidth="1"/>
    <col min="3" max="3" width="12.140625" style="212" customWidth="1"/>
    <col min="4" max="14" width="9.85546875" style="212" customWidth="1"/>
    <col min="15" max="15" width="14.85546875" style="212" customWidth="1"/>
    <col min="16" max="16" width="4.5703125" style="212" customWidth="1"/>
    <col min="17" max="17" width="4.7109375" style="212" customWidth="1"/>
    <col min="18" max="18" width="11.28515625" style="212" customWidth="1"/>
    <col min="19" max="19" width="8.7109375" style="212" customWidth="1"/>
    <col min="20" max="21" width="10.28515625" style="212" customWidth="1"/>
    <col min="22" max="22" width="9.85546875" style="212" customWidth="1"/>
    <col min="23" max="23" width="9.5703125" style="212" customWidth="1"/>
    <col min="24" max="24" width="10.140625" style="212" customWidth="1"/>
    <col min="25" max="26" width="11.42578125" style="212" customWidth="1"/>
    <col min="27" max="29" width="11.28515625" style="212" customWidth="1"/>
    <col min="30" max="38" width="0" style="212" hidden="1" customWidth="1"/>
    <col min="39" max="39" width="5.85546875" style="212" hidden="1" customWidth="1"/>
    <col min="40" max="40" width="17.140625" style="212" customWidth="1"/>
    <col min="41" max="41" width="4.140625" style="212" customWidth="1"/>
    <col min="42" max="16384" width="9.140625" style="212"/>
  </cols>
  <sheetData>
    <row r="1" spans="1:41" ht="19.5" customHeight="1">
      <c r="A1" s="1179" t="s">
        <v>821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78"/>
      <c r="AN1" s="578"/>
      <c r="AO1" s="578"/>
    </row>
    <row r="2" spans="1:41" ht="19.5" customHeight="1">
      <c r="A2" s="1180" t="s">
        <v>822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  <c r="P2" s="1180"/>
      <c r="Q2" s="578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  <c r="AC2" s="578"/>
      <c r="AD2" s="578"/>
      <c r="AE2" s="578"/>
      <c r="AF2" s="578"/>
      <c r="AG2" s="578"/>
      <c r="AH2" s="578"/>
      <c r="AI2" s="578"/>
      <c r="AJ2" s="578"/>
      <c r="AK2" s="578"/>
      <c r="AL2" s="578"/>
      <c r="AM2" s="578"/>
      <c r="AN2" s="578"/>
      <c r="AO2" s="578"/>
    </row>
    <row r="3" spans="1:41" s="242" customFormat="1" ht="20.25" customHeight="1" thickBot="1">
      <c r="A3" s="1100" t="s">
        <v>1142</v>
      </c>
      <c r="B3" s="1100"/>
      <c r="C3" s="188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1195" t="s">
        <v>288</v>
      </c>
      <c r="P3" s="1195"/>
      <c r="Q3" s="1100" t="s">
        <v>1143</v>
      </c>
      <c r="R3" s="1100"/>
      <c r="S3" s="205"/>
      <c r="T3" s="214"/>
      <c r="U3" s="214"/>
      <c r="V3" s="236"/>
      <c r="W3" s="236"/>
      <c r="X3" s="236"/>
      <c r="Y3" s="236"/>
      <c r="Z3" s="236"/>
      <c r="AA3" s="236"/>
      <c r="AB3" s="236"/>
      <c r="AC3" s="236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1195" t="s">
        <v>1144</v>
      </c>
      <c r="AO3" s="1195"/>
    </row>
    <row r="4" spans="1:41" ht="19.5" customHeight="1" thickTop="1">
      <c r="A4" s="1181" t="s">
        <v>40</v>
      </c>
      <c r="B4" s="1181"/>
      <c r="C4" s="1181" t="s">
        <v>446</v>
      </c>
      <c r="D4" s="1181"/>
      <c r="E4" s="1181" t="s">
        <v>447</v>
      </c>
      <c r="F4" s="1181"/>
      <c r="G4" s="1181" t="s">
        <v>445</v>
      </c>
      <c r="H4" s="1181"/>
      <c r="I4" s="1196" t="s">
        <v>448</v>
      </c>
      <c r="J4" s="1196"/>
      <c r="K4" s="1181" t="s">
        <v>449</v>
      </c>
      <c r="L4" s="1181"/>
      <c r="M4" s="1181"/>
      <c r="N4" s="1181"/>
      <c r="O4" s="1307" t="s">
        <v>174</v>
      </c>
      <c r="P4" s="1307"/>
      <c r="Q4" s="1181" t="s">
        <v>40</v>
      </c>
      <c r="R4" s="1181"/>
      <c r="S4" s="1181" t="s">
        <v>450</v>
      </c>
      <c r="T4" s="1181"/>
      <c r="U4" s="1181"/>
      <c r="V4" s="1181"/>
      <c r="W4" s="1181"/>
      <c r="X4" s="1181"/>
      <c r="Y4" s="1181" t="s">
        <v>424</v>
      </c>
      <c r="Z4" s="1181"/>
      <c r="AA4" s="1181" t="s">
        <v>32</v>
      </c>
      <c r="AB4" s="1181"/>
      <c r="AC4" s="1181"/>
      <c r="AD4" s="579"/>
      <c r="AE4" s="579"/>
      <c r="AF4" s="579"/>
      <c r="AG4" s="579"/>
      <c r="AH4" s="579"/>
      <c r="AI4" s="579"/>
      <c r="AJ4" s="579"/>
      <c r="AK4" s="579"/>
      <c r="AL4" s="579"/>
      <c r="AM4" s="579"/>
      <c r="AN4" s="1307" t="s">
        <v>174</v>
      </c>
      <c r="AO4" s="1307"/>
    </row>
    <row r="5" spans="1:41" ht="19.5" customHeight="1">
      <c r="A5" s="1189"/>
      <c r="B5" s="1189"/>
      <c r="C5" s="1198" t="s">
        <v>452</v>
      </c>
      <c r="D5" s="1198"/>
      <c r="E5" s="1198" t="s">
        <v>453</v>
      </c>
      <c r="F5" s="1198"/>
      <c r="G5" s="1198" t="s">
        <v>451</v>
      </c>
      <c r="H5" s="1198"/>
      <c r="I5" s="1198" t="s">
        <v>454</v>
      </c>
      <c r="J5" s="1198"/>
      <c r="K5" s="1183" t="s">
        <v>455</v>
      </c>
      <c r="L5" s="1183"/>
      <c r="M5" s="1183"/>
      <c r="N5" s="1183"/>
      <c r="O5" s="1183"/>
      <c r="P5" s="1183"/>
      <c r="Q5" s="1189"/>
      <c r="R5" s="1189"/>
      <c r="S5" s="1183" t="s">
        <v>456</v>
      </c>
      <c r="T5" s="1183"/>
      <c r="U5" s="1183"/>
      <c r="V5" s="1183"/>
      <c r="W5" s="1183"/>
      <c r="X5" s="1183"/>
      <c r="Y5" s="1183" t="s">
        <v>457</v>
      </c>
      <c r="Z5" s="1183"/>
      <c r="AA5" s="1183" t="s">
        <v>175</v>
      </c>
      <c r="AB5" s="1183"/>
      <c r="AC5" s="1183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1183"/>
      <c r="AO5" s="1183"/>
    </row>
    <row r="6" spans="1:41" ht="18.75" customHeight="1">
      <c r="A6" s="1189"/>
      <c r="B6" s="1189"/>
      <c r="C6" s="1189" t="s">
        <v>102</v>
      </c>
      <c r="D6" s="1189" t="s">
        <v>103</v>
      </c>
      <c r="E6" s="1189" t="s">
        <v>102</v>
      </c>
      <c r="F6" s="1189" t="s">
        <v>103</v>
      </c>
      <c r="G6" s="1189" t="s">
        <v>102</v>
      </c>
      <c r="H6" s="1189" t="s">
        <v>103</v>
      </c>
      <c r="I6" s="1189" t="s">
        <v>102</v>
      </c>
      <c r="J6" s="1189" t="s">
        <v>103</v>
      </c>
      <c r="K6" s="1189" t="s">
        <v>458</v>
      </c>
      <c r="L6" s="1189"/>
      <c r="M6" s="1189" t="s">
        <v>459</v>
      </c>
      <c r="N6" s="1189"/>
      <c r="O6" s="1183"/>
      <c r="P6" s="1183"/>
      <c r="Q6" s="1189"/>
      <c r="R6" s="1189"/>
      <c r="S6" s="1189" t="s">
        <v>460</v>
      </c>
      <c r="T6" s="1189"/>
      <c r="U6" s="1189" t="s">
        <v>461</v>
      </c>
      <c r="V6" s="1189"/>
      <c r="W6" s="1189" t="s">
        <v>462</v>
      </c>
      <c r="X6" s="1189"/>
      <c r="Y6" s="1189" t="s">
        <v>102</v>
      </c>
      <c r="Z6" s="1189" t="s">
        <v>103</v>
      </c>
      <c r="AA6" s="1189" t="s">
        <v>102</v>
      </c>
      <c r="AB6" s="1189" t="s">
        <v>103</v>
      </c>
      <c r="AC6" s="1189" t="s">
        <v>32</v>
      </c>
      <c r="AD6" s="580"/>
      <c r="AE6" s="580"/>
      <c r="AF6" s="580"/>
      <c r="AG6" s="580"/>
      <c r="AH6" s="580"/>
      <c r="AI6" s="580"/>
      <c r="AJ6" s="580"/>
      <c r="AK6" s="580"/>
      <c r="AL6" s="580"/>
      <c r="AM6" s="580"/>
      <c r="AN6" s="1183"/>
      <c r="AO6" s="1183"/>
    </row>
    <row r="7" spans="1:41" ht="15.75" customHeight="1">
      <c r="A7" s="1189"/>
      <c r="B7" s="1189"/>
      <c r="C7" s="1189"/>
      <c r="D7" s="1189"/>
      <c r="E7" s="1189"/>
      <c r="F7" s="1189"/>
      <c r="G7" s="1189"/>
      <c r="H7" s="1189"/>
      <c r="I7" s="1189"/>
      <c r="J7" s="1189"/>
      <c r="K7" s="1183" t="s">
        <v>463</v>
      </c>
      <c r="L7" s="1183"/>
      <c r="M7" s="1198" t="s">
        <v>464</v>
      </c>
      <c r="N7" s="1198"/>
      <c r="O7" s="1183"/>
      <c r="P7" s="1183"/>
      <c r="Q7" s="1189"/>
      <c r="R7" s="1189"/>
      <c r="S7" s="1183" t="s">
        <v>465</v>
      </c>
      <c r="T7" s="1183"/>
      <c r="U7" s="1183" t="s">
        <v>466</v>
      </c>
      <c r="V7" s="1183"/>
      <c r="W7" s="1183" t="s">
        <v>467</v>
      </c>
      <c r="X7" s="1183"/>
      <c r="Y7" s="1189"/>
      <c r="Z7" s="1189"/>
      <c r="AA7" s="1189"/>
      <c r="AB7" s="1189"/>
      <c r="AC7" s="1189"/>
      <c r="AD7" s="580"/>
      <c r="AE7" s="580"/>
      <c r="AF7" s="580"/>
      <c r="AG7" s="580"/>
      <c r="AH7" s="580"/>
      <c r="AI7" s="580"/>
      <c r="AJ7" s="580"/>
      <c r="AK7" s="580"/>
      <c r="AL7" s="580"/>
      <c r="AM7" s="580"/>
      <c r="AN7" s="1183"/>
      <c r="AO7" s="1183"/>
    </row>
    <row r="8" spans="1:41" ht="15.75" customHeight="1">
      <c r="A8" s="1189"/>
      <c r="B8" s="1189"/>
      <c r="C8" s="1189"/>
      <c r="D8" s="1189"/>
      <c r="E8" s="1189"/>
      <c r="F8" s="1189"/>
      <c r="G8" s="1189"/>
      <c r="H8" s="1189"/>
      <c r="I8" s="1189"/>
      <c r="J8" s="1189"/>
      <c r="K8" s="943" t="s">
        <v>374</v>
      </c>
      <c r="L8" s="943" t="s">
        <v>103</v>
      </c>
      <c r="M8" s="943" t="s">
        <v>102</v>
      </c>
      <c r="N8" s="943" t="s">
        <v>103</v>
      </c>
      <c r="O8" s="1183"/>
      <c r="P8" s="1183"/>
      <c r="Q8" s="1189"/>
      <c r="R8" s="1189"/>
      <c r="S8" s="943" t="s">
        <v>102</v>
      </c>
      <c r="T8" s="943" t="s">
        <v>103</v>
      </c>
      <c r="U8" s="943" t="s">
        <v>102</v>
      </c>
      <c r="V8" s="943" t="s">
        <v>103</v>
      </c>
      <c r="W8" s="943" t="s">
        <v>102</v>
      </c>
      <c r="X8" s="943" t="s">
        <v>103</v>
      </c>
      <c r="Y8" s="1189"/>
      <c r="Z8" s="1189"/>
      <c r="AA8" s="1189"/>
      <c r="AB8" s="1189"/>
      <c r="AC8" s="1189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1183"/>
      <c r="AO8" s="1183"/>
    </row>
    <row r="9" spans="1:41" ht="21" customHeight="1" thickBot="1">
      <c r="A9" s="1304"/>
      <c r="B9" s="1304"/>
      <c r="C9" s="963" t="s">
        <v>352</v>
      </c>
      <c r="D9" s="964" t="s">
        <v>353</v>
      </c>
      <c r="E9" s="964" t="s">
        <v>352</v>
      </c>
      <c r="F9" s="964" t="s">
        <v>353</v>
      </c>
      <c r="G9" s="964" t="s">
        <v>352</v>
      </c>
      <c r="H9" s="964" t="s">
        <v>353</v>
      </c>
      <c r="I9" s="964" t="s">
        <v>352</v>
      </c>
      <c r="J9" s="964" t="s">
        <v>353</v>
      </c>
      <c r="K9" s="964" t="s">
        <v>352</v>
      </c>
      <c r="L9" s="964" t="s">
        <v>353</v>
      </c>
      <c r="M9" s="964" t="s">
        <v>352</v>
      </c>
      <c r="N9" s="964" t="s">
        <v>353</v>
      </c>
      <c r="O9" s="1308"/>
      <c r="P9" s="1308"/>
      <c r="Q9" s="1304"/>
      <c r="R9" s="1304"/>
      <c r="S9" s="964" t="s">
        <v>352</v>
      </c>
      <c r="T9" s="964" t="s">
        <v>353</v>
      </c>
      <c r="U9" s="964" t="s">
        <v>352</v>
      </c>
      <c r="V9" s="964" t="s">
        <v>353</v>
      </c>
      <c r="W9" s="964" t="s">
        <v>352</v>
      </c>
      <c r="X9" s="964" t="s">
        <v>353</v>
      </c>
      <c r="Y9" s="964" t="s">
        <v>352</v>
      </c>
      <c r="Z9" s="964" t="s">
        <v>353</v>
      </c>
      <c r="AA9" s="964" t="s">
        <v>352</v>
      </c>
      <c r="AB9" s="964" t="s">
        <v>353</v>
      </c>
      <c r="AC9" s="964" t="s">
        <v>175</v>
      </c>
      <c r="AD9" s="748"/>
      <c r="AE9" s="748"/>
      <c r="AF9" s="748"/>
      <c r="AG9" s="748"/>
      <c r="AH9" s="748"/>
      <c r="AI9" s="748"/>
      <c r="AJ9" s="748"/>
      <c r="AK9" s="748"/>
      <c r="AL9" s="748"/>
      <c r="AM9" s="748"/>
      <c r="AN9" s="1308"/>
      <c r="AO9" s="1308"/>
    </row>
    <row r="10" spans="1:41" ht="18.75" customHeight="1">
      <c r="A10" s="1302" t="s">
        <v>52</v>
      </c>
      <c r="B10" s="1302"/>
      <c r="C10" s="357">
        <v>240</v>
      </c>
      <c r="D10" s="357">
        <v>813</v>
      </c>
      <c r="E10" s="357">
        <v>2095</v>
      </c>
      <c r="F10" s="357">
        <v>3290</v>
      </c>
      <c r="G10" s="357">
        <v>340</v>
      </c>
      <c r="H10" s="357">
        <v>226</v>
      </c>
      <c r="I10" s="357">
        <v>412</v>
      </c>
      <c r="J10" s="357">
        <v>257</v>
      </c>
      <c r="K10" s="357">
        <v>2546</v>
      </c>
      <c r="L10" s="357">
        <v>1365</v>
      </c>
      <c r="M10" s="357">
        <v>777</v>
      </c>
      <c r="N10" s="357">
        <v>435</v>
      </c>
      <c r="O10" s="1130" t="s">
        <v>671</v>
      </c>
      <c r="P10" s="1130"/>
      <c r="Q10" s="1302" t="s">
        <v>52</v>
      </c>
      <c r="R10" s="1302"/>
      <c r="S10" s="357">
        <v>5</v>
      </c>
      <c r="T10" s="357">
        <v>1</v>
      </c>
      <c r="U10" s="357">
        <v>31</v>
      </c>
      <c r="V10" s="357">
        <v>15</v>
      </c>
      <c r="W10" s="357">
        <v>1</v>
      </c>
      <c r="X10" s="357">
        <v>0</v>
      </c>
      <c r="Y10" s="357">
        <v>540</v>
      </c>
      <c r="Z10" s="357">
        <v>1823</v>
      </c>
      <c r="AA10" s="357">
        <f t="shared" ref="AA10:AA29" si="0">SUM(C10,E10,G10,I10,K10,M10,S10,U10,W10,Y10)</f>
        <v>6987</v>
      </c>
      <c r="AB10" s="357">
        <f t="shared" ref="AB10:AB29" si="1">SUM(D10,F10,H10,J10,L10,N10,T10,V10,X10,Z10)</f>
        <v>8225</v>
      </c>
      <c r="AC10" s="357">
        <f>SUM(AA10:AB10)</f>
        <v>15212</v>
      </c>
      <c r="AN10" s="1130" t="s">
        <v>671</v>
      </c>
      <c r="AO10" s="1130"/>
    </row>
    <row r="11" spans="1:41" ht="18.75" customHeight="1">
      <c r="A11" s="1182" t="s">
        <v>53</v>
      </c>
      <c r="B11" s="1182"/>
      <c r="C11" s="358">
        <v>305</v>
      </c>
      <c r="D11" s="358">
        <v>485</v>
      </c>
      <c r="E11" s="358">
        <v>2329</v>
      </c>
      <c r="F11" s="358">
        <v>5542</v>
      </c>
      <c r="G11" s="358">
        <v>473</v>
      </c>
      <c r="H11" s="358">
        <v>903</v>
      </c>
      <c r="I11" s="358">
        <v>55</v>
      </c>
      <c r="J11" s="358">
        <v>40</v>
      </c>
      <c r="K11" s="358">
        <v>1858</v>
      </c>
      <c r="L11" s="358">
        <v>1242</v>
      </c>
      <c r="M11" s="358">
        <v>325</v>
      </c>
      <c r="N11" s="358">
        <v>85</v>
      </c>
      <c r="O11" s="1059" t="s">
        <v>302</v>
      </c>
      <c r="P11" s="1059"/>
      <c r="Q11" s="1182" t="s">
        <v>53</v>
      </c>
      <c r="R11" s="1182"/>
      <c r="S11" s="358">
        <v>19</v>
      </c>
      <c r="T11" s="358">
        <v>18</v>
      </c>
      <c r="U11" s="358">
        <v>86</v>
      </c>
      <c r="V11" s="358">
        <v>28</v>
      </c>
      <c r="W11" s="358">
        <v>17</v>
      </c>
      <c r="X11" s="358">
        <v>2</v>
      </c>
      <c r="Y11" s="358">
        <v>102</v>
      </c>
      <c r="Z11" s="358">
        <v>285</v>
      </c>
      <c r="AA11" s="360">
        <f t="shared" si="0"/>
        <v>5569</v>
      </c>
      <c r="AB11" s="360">
        <f t="shared" si="1"/>
        <v>8630</v>
      </c>
      <c r="AC11" s="360">
        <f t="shared" ref="AC11:AC29" si="2">SUM(AA11:AB11)</f>
        <v>14199</v>
      </c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1059" t="s">
        <v>302</v>
      </c>
      <c r="AO11" s="1059"/>
    </row>
    <row r="12" spans="1:41" ht="18.75" customHeight="1">
      <c r="A12" s="1182" t="s">
        <v>54</v>
      </c>
      <c r="B12" s="1182"/>
      <c r="C12" s="358">
        <v>342</v>
      </c>
      <c r="D12" s="358">
        <v>930</v>
      </c>
      <c r="E12" s="358">
        <v>1353</v>
      </c>
      <c r="F12" s="358">
        <v>3024</v>
      </c>
      <c r="G12" s="358">
        <v>403</v>
      </c>
      <c r="H12" s="358">
        <v>893</v>
      </c>
      <c r="I12" s="358">
        <v>66</v>
      </c>
      <c r="J12" s="358">
        <v>73</v>
      </c>
      <c r="K12" s="358">
        <v>1015</v>
      </c>
      <c r="L12" s="358">
        <v>762</v>
      </c>
      <c r="M12" s="358">
        <v>326</v>
      </c>
      <c r="N12" s="358">
        <v>435</v>
      </c>
      <c r="O12" s="1056" t="s">
        <v>184</v>
      </c>
      <c r="P12" s="1056"/>
      <c r="Q12" s="1182" t="s">
        <v>54</v>
      </c>
      <c r="R12" s="1182"/>
      <c r="S12" s="358">
        <v>20</v>
      </c>
      <c r="T12" s="358">
        <v>17</v>
      </c>
      <c r="U12" s="358">
        <v>51</v>
      </c>
      <c r="V12" s="358">
        <v>10</v>
      </c>
      <c r="W12" s="358">
        <v>10</v>
      </c>
      <c r="X12" s="358">
        <v>0</v>
      </c>
      <c r="Y12" s="358">
        <v>79</v>
      </c>
      <c r="Z12" s="358">
        <v>282</v>
      </c>
      <c r="AA12" s="360">
        <f t="shared" si="0"/>
        <v>3665</v>
      </c>
      <c r="AB12" s="360">
        <f t="shared" si="1"/>
        <v>6426</v>
      </c>
      <c r="AC12" s="360">
        <f t="shared" si="2"/>
        <v>10091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1056" t="s">
        <v>184</v>
      </c>
      <c r="AO12" s="1056"/>
    </row>
    <row r="13" spans="1:41" ht="18.75" customHeight="1">
      <c r="A13" s="1182" t="s">
        <v>55</v>
      </c>
      <c r="B13" s="1182"/>
      <c r="C13" s="358">
        <v>328</v>
      </c>
      <c r="D13" s="358">
        <v>986</v>
      </c>
      <c r="E13" s="358">
        <v>3356</v>
      </c>
      <c r="F13" s="358">
        <v>6680</v>
      </c>
      <c r="G13" s="358">
        <v>240</v>
      </c>
      <c r="H13" s="358">
        <v>448</v>
      </c>
      <c r="I13" s="358">
        <v>38</v>
      </c>
      <c r="J13" s="358">
        <v>52</v>
      </c>
      <c r="K13" s="358">
        <v>2298</v>
      </c>
      <c r="L13" s="358">
        <v>2802</v>
      </c>
      <c r="M13" s="358">
        <v>145</v>
      </c>
      <c r="N13" s="358">
        <v>203</v>
      </c>
      <c r="O13" s="1056" t="s">
        <v>185</v>
      </c>
      <c r="P13" s="1056"/>
      <c r="Q13" s="1182" t="s">
        <v>55</v>
      </c>
      <c r="R13" s="1182"/>
      <c r="S13" s="358">
        <v>3</v>
      </c>
      <c r="T13" s="358">
        <v>23</v>
      </c>
      <c r="U13" s="358">
        <v>59</v>
      </c>
      <c r="V13" s="358">
        <v>41</v>
      </c>
      <c r="W13" s="358">
        <v>7</v>
      </c>
      <c r="X13" s="358">
        <v>3</v>
      </c>
      <c r="Y13" s="358">
        <v>116</v>
      </c>
      <c r="Z13" s="358">
        <v>345</v>
      </c>
      <c r="AA13" s="360">
        <f t="shared" si="0"/>
        <v>6590</v>
      </c>
      <c r="AB13" s="360">
        <f t="shared" si="1"/>
        <v>11583</v>
      </c>
      <c r="AC13" s="360">
        <f t="shared" si="2"/>
        <v>18173</v>
      </c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1056" t="s">
        <v>185</v>
      </c>
      <c r="AO13" s="1056"/>
    </row>
    <row r="14" spans="1:41" ht="18.75" customHeight="1">
      <c r="A14" s="1086" t="s">
        <v>299</v>
      </c>
      <c r="B14" s="229" t="s">
        <v>282</v>
      </c>
      <c r="C14" s="358">
        <v>27</v>
      </c>
      <c r="D14" s="358">
        <v>1062</v>
      </c>
      <c r="E14" s="358">
        <v>726</v>
      </c>
      <c r="F14" s="358">
        <v>4013</v>
      </c>
      <c r="G14" s="358">
        <v>67</v>
      </c>
      <c r="H14" s="358">
        <v>112</v>
      </c>
      <c r="I14" s="358">
        <v>174</v>
      </c>
      <c r="J14" s="358">
        <v>993</v>
      </c>
      <c r="K14" s="358">
        <v>758</v>
      </c>
      <c r="L14" s="358">
        <v>2562</v>
      </c>
      <c r="M14" s="358">
        <v>176</v>
      </c>
      <c r="N14" s="358">
        <v>518</v>
      </c>
      <c r="O14" s="586" t="s">
        <v>306</v>
      </c>
      <c r="P14" s="1061" t="s">
        <v>173</v>
      </c>
      <c r="Q14" s="1086" t="s">
        <v>299</v>
      </c>
      <c r="R14" s="559" t="s">
        <v>282</v>
      </c>
      <c r="S14" s="358">
        <v>0</v>
      </c>
      <c r="T14" s="358">
        <v>32</v>
      </c>
      <c r="U14" s="358">
        <v>31</v>
      </c>
      <c r="V14" s="358">
        <v>53</v>
      </c>
      <c r="W14" s="358">
        <v>5</v>
      </c>
      <c r="X14" s="358">
        <v>10</v>
      </c>
      <c r="Y14" s="358">
        <v>7</v>
      </c>
      <c r="Z14" s="358">
        <v>97</v>
      </c>
      <c r="AA14" s="360">
        <f t="shared" si="0"/>
        <v>1971</v>
      </c>
      <c r="AB14" s="360">
        <f t="shared" si="1"/>
        <v>9452</v>
      </c>
      <c r="AC14" s="360">
        <f t="shared" si="2"/>
        <v>11423</v>
      </c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586" t="s">
        <v>306</v>
      </c>
      <c r="AO14" s="1061" t="s">
        <v>173</v>
      </c>
    </row>
    <row r="15" spans="1:41" ht="18.75" customHeight="1">
      <c r="A15" s="1086"/>
      <c r="B15" s="229" t="s">
        <v>283</v>
      </c>
      <c r="C15" s="358">
        <v>47</v>
      </c>
      <c r="D15" s="358">
        <v>1654</v>
      </c>
      <c r="E15" s="358">
        <v>1463</v>
      </c>
      <c r="F15" s="358">
        <v>4859</v>
      </c>
      <c r="G15" s="358">
        <v>105</v>
      </c>
      <c r="H15" s="358">
        <v>396</v>
      </c>
      <c r="I15" s="358">
        <v>67</v>
      </c>
      <c r="J15" s="358">
        <v>106</v>
      </c>
      <c r="K15" s="358">
        <v>964</v>
      </c>
      <c r="L15" s="358">
        <v>2443</v>
      </c>
      <c r="M15" s="358">
        <v>221</v>
      </c>
      <c r="N15" s="358">
        <v>563</v>
      </c>
      <c r="O15" s="586" t="s">
        <v>307</v>
      </c>
      <c r="P15" s="1061"/>
      <c r="Q15" s="1086"/>
      <c r="R15" s="559" t="s">
        <v>283</v>
      </c>
      <c r="S15" s="358">
        <v>1</v>
      </c>
      <c r="T15" s="358">
        <v>5</v>
      </c>
      <c r="U15" s="358">
        <v>11</v>
      </c>
      <c r="V15" s="358">
        <v>26</v>
      </c>
      <c r="W15" s="358">
        <v>3</v>
      </c>
      <c r="X15" s="358">
        <v>2</v>
      </c>
      <c r="Y15" s="358">
        <v>0</v>
      </c>
      <c r="Z15" s="358">
        <v>0</v>
      </c>
      <c r="AA15" s="360">
        <f t="shared" si="0"/>
        <v>2882</v>
      </c>
      <c r="AB15" s="360">
        <f t="shared" si="1"/>
        <v>10054</v>
      </c>
      <c r="AC15" s="360">
        <f t="shared" si="2"/>
        <v>12936</v>
      </c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586" t="s">
        <v>307</v>
      </c>
      <c r="AO15" s="1061"/>
    </row>
    <row r="16" spans="1:41" ht="18.75" customHeight="1">
      <c r="A16" s="1086"/>
      <c r="B16" s="229" t="s">
        <v>284</v>
      </c>
      <c r="C16" s="358">
        <v>19</v>
      </c>
      <c r="D16" s="358">
        <v>1119</v>
      </c>
      <c r="E16" s="358">
        <v>1400</v>
      </c>
      <c r="F16" s="358">
        <v>2450</v>
      </c>
      <c r="G16" s="358">
        <v>43</v>
      </c>
      <c r="H16" s="358">
        <v>213</v>
      </c>
      <c r="I16" s="358">
        <v>65</v>
      </c>
      <c r="J16" s="358">
        <v>43</v>
      </c>
      <c r="K16" s="358">
        <v>887</v>
      </c>
      <c r="L16" s="358">
        <v>1482</v>
      </c>
      <c r="M16" s="358">
        <v>56</v>
      </c>
      <c r="N16" s="358">
        <v>129</v>
      </c>
      <c r="O16" s="586" t="s">
        <v>308</v>
      </c>
      <c r="P16" s="1061"/>
      <c r="Q16" s="1086"/>
      <c r="R16" s="559" t="s">
        <v>284</v>
      </c>
      <c r="S16" s="358">
        <v>0</v>
      </c>
      <c r="T16" s="358">
        <v>1</v>
      </c>
      <c r="U16" s="358">
        <v>55</v>
      </c>
      <c r="V16" s="358">
        <v>23</v>
      </c>
      <c r="W16" s="358">
        <v>17</v>
      </c>
      <c r="X16" s="358">
        <v>6</v>
      </c>
      <c r="Y16" s="358">
        <v>0</v>
      </c>
      <c r="Z16" s="358">
        <v>0</v>
      </c>
      <c r="AA16" s="360">
        <f t="shared" si="0"/>
        <v>2542</v>
      </c>
      <c r="AB16" s="360">
        <f t="shared" si="1"/>
        <v>5466</v>
      </c>
      <c r="AC16" s="360">
        <f t="shared" si="2"/>
        <v>8008</v>
      </c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586" t="s">
        <v>308</v>
      </c>
      <c r="AO16" s="1061"/>
    </row>
    <row r="17" spans="1:41" ht="18.75" customHeight="1">
      <c r="A17" s="1086"/>
      <c r="B17" s="229" t="s">
        <v>279</v>
      </c>
      <c r="C17" s="358">
        <v>37</v>
      </c>
      <c r="D17" s="358">
        <v>932</v>
      </c>
      <c r="E17" s="358">
        <v>926</v>
      </c>
      <c r="F17" s="358">
        <v>3548</v>
      </c>
      <c r="G17" s="358">
        <v>170</v>
      </c>
      <c r="H17" s="358">
        <v>911</v>
      </c>
      <c r="I17" s="358">
        <v>55</v>
      </c>
      <c r="J17" s="358">
        <v>125</v>
      </c>
      <c r="K17" s="358">
        <v>703</v>
      </c>
      <c r="L17" s="358">
        <v>1788</v>
      </c>
      <c r="M17" s="358">
        <v>103</v>
      </c>
      <c r="N17" s="358">
        <v>303</v>
      </c>
      <c r="O17" s="586" t="s">
        <v>309</v>
      </c>
      <c r="P17" s="1061"/>
      <c r="Q17" s="1086"/>
      <c r="R17" s="559" t="s">
        <v>279</v>
      </c>
      <c r="S17" s="358">
        <v>2</v>
      </c>
      <c r="T17" s="358">
        <v>7</v>
      </c>
      <c r="U17" s="358">
        <v>16</v>
      </c>
      <c r="V17" s="358">
        <v>36</v>
      </c>
      <c r="W17" s="358">
        <v>3</v>
      </c>
      <c r="X17" s="358">
        <v>4</v>
      </c>
      <c r="Y17" s="358">
        <v>39</v>
      </c>
      <c r="Z17" s="358">
        <v>105</v>
      </c>
      <c r="AA17" s="360">
        <f t="shared" si="0"/>
        <v>2054</v>
      </c>
      <c r="AB17" s="360">
        <f t="shared" si="1"/>
        <v>7759</v>
      </c>
      <c r="AC17" s="360">
        <f t="shared" si="2"/>
        <v>9813</v>
      </c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586" t="s">
        <v>309</v>
      </c>
      <c r="AO17" s="1061"/>
    </row>
    <row r="18" spans="1:41" ht="18.75" customHeight="1">
      <c r="A18" s="1086"/>
      <c r="B18" s="229" t="s">
        <v>280</v>
      </c>
      <c r="C18" s="358">
        <v>89</v>
      </c>
      <c r="D18" s="358">
        <v>1276</v>
      </c>
      <c r="E18" s="358">
        <v>1448</v>
      </c>
      <c r="F18" s="358">
        <v>6059</v>
      </c>
      <c r="G18" s="358">
        <v>68</v>
      </c>
      <c r="H18" s="358">
        <v>538</v>
      </c>
      <c r="I18" s="358">
        <v>94</v>
      </c>
      <c r="J18" s="358">
        <v>134</v>
      </c>
      <c r="K18" s="358">
        <v>904</v>
      </c>
      <c r="L18" s="358">
        <v>2416</v>
      </c>
      <c r="M18" s="358">
        <v>193</v>
      </c>
      <c r="N18" s="358">
        <v>511</v>
      </c>
      <c r="O18" s="586" t="s">
        <v>310</v>
      </c>
      <c r="P18" s="1061"/>
      <c r="Q18" s="1086"/>
      <c r="R18" s="559" t="s">
        <v>280</v>
      </c>
      <c r="S18" s="358">
        <v>4</v>
      </c>
      <c r="T18" s="358">
        <v>0</v>
      </c>
      <c r="U18" s="358">
        <v>22</v>
      </c>
      <c r="V18" s="358">
        <v>28</v>
      </c>
      <c r="W18" s="358">
        <v>1</v>
      </c>
      <c r="X18" s="358">
        <v>6</v>
      </c>
      <c r="Y18" s="358">
        <v>2</v>
      </c>
      <c r="Z18" s="358">
        <v>37</v>
      </c>
      <c r="AA18" s="360">
        <f t="shared" si="0"/>
        <v>2825</v>
      </c>
      <c r="AB18" s="360">
        <f t="shared" si="1"/>
        <v>11005</v>
      </c>
      <c r="AC18" s="360">
        <f t="shared" si="2"/>
        <v>13830</v>
      </c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586" t="s">
        <v>310</v>
      </c>
      <c r="AO18" s="1061"/>
    </row>
    <row r="19" spans="1:41" ht="18.75" customHeight="1">
      <c r="A19" s="1086"/>
      <c r="B19" s="229" t="s">
        <v>281</v>
      </c>
      <c r="C19" s="358">
        <v>42</v>
      </c>
      <c r="D19" s="358">
        <v>926</v>
      </c>
      <c r="E19" s="358">
        <v>1359</v>
      </c>
      <c r="F19" s="358">
        <v>3282</v>
      </c>
      <c r="G19" s="358">
        <v>23</v>
      </c>
      <c r="H19" s="358">
        <v>283</v>
      </c>
      <c r="I19" s="358">
        <v>56</v>
      </c>
      <c r="J19" s="358">
        <v>75</v>
      </c>
      <c r="K19" s="358">
        <v>822</v>
      </c>
      <c r="L19" s="358">
        <v>1537</v>
      </c>
      <c r="M19" s="358">
        <v>109</v>
      </c>
      <c r="N19" s="358">
        <v>231</v>
      </c>
      <c r="O19" s="586" t="s">
        <v>311</v>
      </c>
      <c r="P19" s="1061"/>
      <c r="Q19" s="1086"/>
      <c r="R19" s="559" t="s">
        <v>281</v>
      </c>
      <c r="S19" s="358">
        <v>0</v>
      </c>
      <c r="T19" s="358">
        <v>2</v>
      </c>
      <c r="U19" s="358">
        <v>17</v>
      </c>
      <c r="V19" s="358">
        <v>20</v>
      </c>
      <c r="W19" s="358">
        <v>2</v>
      </c>
      <c r="X19" s="358">
        <v>1</v>
      </c>
      <c r="Y19" s="358">
        <v>37</v>
      </c>
      <c r="Z19" s="358">
        <v>54</v>
      </c>
      <c r="AA19" s="360">
        <f t="shared" si="0"/>
        <v>2467</v>
      </c>
      <c r="AB19" s="360">
        <f t="shared" si="1"/>
        <v>6411</v>
      </c>
      <c r="AC19" s="360">
        <f t="shared" si="2"/>
        <v>8878</v>
      </c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586" t="s">
        <v>311</v>
      </c>
      <c r="AO19" s="1061"/>
    </row>
    <row r="20" spans="1:41" ht="18.75" customHeight="1">
      <c r="A20" s="1081" t="s">
        <v>63</v>
      </c>
      <c r="B20" s="1081"/>
      <c r="C20" s="286">
        <v>512</v>
      </c>
      <c r="D20" s="286">
        <v>1189</v>
      </c>
      <c r="E20" s="286">
        <v>3797</v>
      </c>
      <c r="F20" s="286">
        <v>6226</v>
      </c>
      <c r="G20" s="286">
        <v>85</v>
      </c>
      <c r="H20" s="286">
        <v>112</v>
      </c>
      <c r="I20" s="158">
        <v>742</v>
      </c>
      <c r="J20" s="286">
        <v>1337</v>
      </c>
      <c r="K20" s="286">
        <v>1725</v>
      </c>
      <c r="L20" s="158">
        <v>905</v>
      </c>
      <c r="M20" s="286">
        <v>568</v>
      </c>
      <c r="N20" s="286">
        <v>385</v>
      </c>
      <c r="O20" s="1056" t="s">
        <v>297</v>
      </c>
      <c r="P20" s="1056"/>
      <c r="Q20" s="1081" t="s">
        <v>63</v>
      </c>
      <c r="R20" s="1081"/>
      <c r="S20" s="286">
        <v>21</v>
      </c>
      <c r="T20" s="286">
        <v>37</v>
      </c>
      <c r="U20" s="286">
        <v>52</v>
      </c>
      <c r="V20" s="286">
        <v>10</v>
      </c>
      <c r="W20" s="286">
        <v>11</v>
      </c>
      <c r="X20" s="286">
        <v>1</v>
      </c>
      <c r="Y20" s="286">
        <v>95</v>
      </c>
      <c r="Z20" s="286">
        <v>231</v>
      </c>
      <c r="AA20" s="360">
        <f t="shared" si="0"/>
        <v>7608</v>
      </c>
      <c r="AB20" s="360">
        <f t="shared" si="1"/>
        <v>10433</v>
      </c>
      <c r="AC20" s="360">
        <f t="shared" si="2"/>
        <v>18041</v>
      </c>
      <c r="AD20" s="233"/>
      <c r="AE20" s="233" t="s">
        <v>297</v>
      </c>
      <c r="AF20" s="233"/>
      <c r="AG20" s="233" t="s">
        <v>297</v>
      </c>
      <c r="AH20" s="233"/>
      <c r="AI20" s="233" t="s">
        <v>297</v>
      </c>
      <c r="AJ20" s="233"/>
      <c r="AK20" s="233" t="s">
        <v>297</v>
      </c>
      <c r="AL20" s="233"/>
      <c r="AM20" s="233" t="s">
        <v>297</v>
      </c>
      <c r="AN20" s="1056" t="s">
        <v>297</v>
      </c>
      <c r="AO20" s="1056"/>
    </row>
    <row r="21" spans="1:41" ht="18.75" customHeight="1">
      <c r="A21" s="1182" t="s">
        <v>64</v>
      </c>
      <c r="B21" s="1182"/>
      <c r="C21" s="358">
        <v>0</v>
      </c>
      <c r="D21" s="358">
        <v>0</v>
      </c>
      <c r="E21" s="358">
        <v>2265</v>
      </c>
      <c r="F21" s="358">
        <v>6008</v>
      </c>
      <c r="G21" s="358">
        <v>426</v>
      </c>
      <c r="H21" s="358">
        <v>1231</v>
      </c>
      <c r="I21" s="358">
        <v>58</v>
      </c>
      <c r="J21" s="358">
        <v>110</v>
      </c>
      <c r="K21" s="358">
        <v>2524</v>
      </c>
      <c r="L21" s="358">
        <v>2844</v>
      </c>
      <c r="M21" s="358">
        <v>669</v>
      </c>
      <c r="N21" s="358">
        <v>1123</v>
      </c>
      <c r="O21" s="1056" t="s">
        <v>186</v>
      </c>
      <c r="P21" s="1056"/>
      <c r="Q21" s="1182" t="s">
        <v>64</v>
      </c>
      <c r="R21" s="1182"/>
      <c r="S21" s="358">
        <v>17</v>
      </c>
      <c r="T21" s="358">
        <v>39</v>
      </c>
      <c r="U21" s="358">
        <v>90</v>
      </c>
      <c r="V21" s="358">
        <v>57</v>
      </c>
      <c r="W21" s="358">
        <v>8</v>
      </c>
      <c r="X21" s="358">
        <v>2</v>
      </c>
      <c r="Y21" s="358">
        <v>39</v>
      </c>
      <c r="Z21" s="358">
        <v>148</v>
      </c>
      <c r="AA21" s="360">
        <f t="shared" si="0"/>
        <v>6096</v>
      </c>
      <c r="AB21" s="360">
        <f t="shared" si="1"/>
        <v>11562</v>
      </c>
      <c r="AC21" s="360">
        <f t="shared" si="2"/>
        <v>17658</v>
      </c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1056" t="s">
        <v>186</v>
      </c>
      <c r="AO21" s="1056"/>
    </row>
    <row r="22" spans="1:41" ht="18.75" customHeight="1">
      <c r="A22" s="1182" t="s">
        <v>65</v>
      </c>
      <c r="B22" s="1182"/>
      <c r="C22" s="358">
        <v>122</v>
      </c>
      <c r="D22" s="358">
        <v>689</v>
      </c>
      <c r="E22" s="358">
        <v>2352</v>
      </c>
      <c r="F22" s="358">
        <v>5085</v>
      </c>
      <c r="G22" s="358">
        <v>10</v>
      </c>
      <c r="H22" s="358">
        <v>13</v>
      </c>
      <c r="I22" s="358">
        <v>34</v>
      </c>
      <c r="J22" s="358">
        <v>32</v>
      </c>
      <c r="K22" s="358">
        <v>1267</v>
      </c>
      <c r="L22" s="358">
        <v>1434</v>
      </c>
      <c r="M22" s="358">
        <v>99</v>
      </c>
      <c r="N22" s="358">
        <v>146</v>
      </c>
      <c r="O22" s="1056" t="s">
        <v>187</v>
      </c>
      <c r="P22" s="1056"/>
      <c r="Q22" s="1182" t="s">
        <v>65</v>
      </c>
      <c r="R22" s="1182"/>
      <c r="S22" s="358">
        <v>0</v>
      </c>
      <c r="T22" s="358">
        <v>0</v>
      </c>
      <c r="U22" s="358">
        <v>23</v>
      </c>
      <c r="V22" s="358">
        <v>22</v>
      </c>
      <c r="W22" s="358">
        <v>3</v>
      </c>
      <c r="X22" s="358">
        <v>0</v>
      </c>
      <c r="Y22" s="358">
        <v>243</v>
      </c>
      <c r="Z22" s="358">
        <v>620</v>
      </c>
      <c r="AA22" s="360">
        <f t="shared" si="0"/>
        <v>4153</v>
      </c>
      <c r="AB22" s="360">
        <f t="shared" si="1"/>
        <v>8041</v>
      </c>
      <c r="AC22" s="360">
        <f t="shared" si="2"/>
        <v>12194</v>
      </c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1056" t="s">
        <v>187</v>
      </c>
      <c r="AO22" s="1056"/>
    </row>
    <row r="23" spans="1:41" ht="18.75" customHeight="1">
      <c r="A23" s="1182" t="s">
        <v>66</v>
      </c>
      <c r="B23" s="1182"/>
      <c r="C23" s="358">
        <v>341</v>
      </c>
      <c r="D23" s="358">
        <v>1199</v>
      </c>
      <c r="E23" s="358">
        <v>2167</v>
      </c>
      <c r="F23" s="358">
        <v>4090</v>
      </c>
      <c r="G23" s="358">
        <v>40</v>
      </c>
      <c r="H23" s="358">
        <v>234</v>
      </c>
      <c r="I23" s="358">
        <v>68</v>
      </c>
      <c r="J23" s="358">
        <v>24</v>
      </c>
      <c r="K23" s="358">
        <v>1532</v>
      </c>
      <c r="L23" s="358">
        <v>1940</v>
      </c>
      <c r="M23" s="358">
        <v>206</v>
      </c>
      <c r="N23" s="358">
        <v>314</v>
      </c>
      <c r="O23" s="1056" t="s">
        <v>303</v>
      </c>
      <c r="P23" s="1056"/>
      <c r="Q23" s="1182" t="s">
        <v>66</v>
      </c>
      <c r="R23" s="1182"/>
      <c r="S23" s="358">
        <v>0</v>
      </c>
      <c r="T23" s="358">
        <v>0</v>
      </c>
      <c r="U23" s="358">
        <v>25</v>
      </c>
      <c r="V23" s="358">
        <v>15</v>
      </c>
      <c r="W23" s="358">
        <v>6</v>
      </c>
      <c r="X23" s="358">
        <v>1</v>
      </c>
      <c r="Y23" s="358">
        <v>0</v>
      </c>
      <c r="Z23" s="358">
        <v>0</v>
      </c>
      <c r="AA23" s="360">
        <f t="shared" si="0"/>
        <v>4385</v>
      </c>
      <c r="AB23" s="360">
        <f t="shared" si="1"/>
        <v>7817</v>
      </c>
      <c r="AC23" s="360">
        <f t="shared" si="2"/>
        <v>12202</v>
      </c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1056" t="s">
        <v>303</v>
      </c>
      <c r="AO23" s="1056"/>
    </row>
    <row r="24" spans="1:41" ht="18.75" customHeight="1">
      <c r="A24" s="1182" t="s">
        <v>134</v>
      </c>
      <c r="B24" s="1182"/>
      <c r="C24" s="358">
        <v>249</v>
      </c>
      <c r="D24" s="358">
        <v>661</v>
      </c>
      <c r="E24" s="358">
        <v>2239</v>
      </c>
      <c r="F24" s="358">
        <v>4393</v>
      </c>
      <c r="G24" s="358">
        <v>338</v>
      </c>
      <c r="H24" s="358">
        <v>679</v>
      </c>
      <c r="I24" s="358">
        <v>57</v>
      </c>
      <c r="J24" s="358">
        <v>36</v>
      </c>
      <c r="K24" s="358">
        <v>1845</v>
      </c>
      <c r="L24" s="358">
        <v>1864</v>
      </c>
      <c r="M24" s="358">
        <v>222</v>
      </c>
      <c r="N24" s="358">
        <v>372</v>
      </c>
      <c r="O24" s="1056" t="s">
        <v>304</v>
      </c>
      <c r="P24" s="1056"/>
      <c r="Q24" s="1182" t="s">
        <v>134</v>
      </c>
      <c r="R24" s="1182"/>
      <c r="S24" s="358">
        <v>14</v>
      </c>
      <c r="T24" s="358">
        <v>18</v>
      </c>
      <c r="U24" s="358">
        <v>18</v>
      </c>
      <c r="V24" s="358">
        <v>8</v>
      </c>
      <c r="W24" s="358">
        <v>3</v>
      </c>
      <c r="X24" s="358">
        <v>2</v>
      </c>
      <c r="Y24" s="358">
        <v>74</v>
      </c>
      <c r="Z24" s="358">
        <v>124</v>
      </c>
      <c r="AA24" s="360">
        <f t="shared" si="0"/>
        <v>5059</v>
      </c>
      <c r="AB24" s="360">
        <f t="shared" si="1"/>
        <v>8157</v>
      </c>
      <c r="AC24" s="360">
        <f t="shared" si="2"/>
        <v>13216</v>
      </c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1056" t="s">
        <v>304</v>
      </c>
      <c r="AO24" s="1056"/>
    </row>
    <row r="25" spans="1:41" ht="18.75" customHeight="1">
      <c r="A25" s="1182" t="s">
        <v>68</v>
      </c>
      <c r="B25" s="1182"/>
      <c r="C25" s="358">
        <v>113</v>
      </c>
      <c r="D25" s="358">
        <v>451</v>
      </c>
      <c r="E25" s="358">
        <v>1312</v>
      </c>
      <c r="F25" s="358">
        <v>2389</v>
      </c>
      <c r="G25" s="358">
        <v>219</v>
      </c>
      <c r="H25" s="358">
        <v>365</v>
      </c>
      <c r="I25" s="358">
        <v>22</v>
      </c>
      <c r="J25" s="358">
        <v>15</v>
      </c>
      <c r="K25" s="358">
        <v>703</v>
      </c>
      <c r="L25" s="358">
        <v>560</v>
      </c>
      <c r="M25" s="358">
        <v>216</v>
      </c>
      <c r="N25" s="358">
        <v>257</v>
      </c>
      <c r="O25" s="1056" t="s">
        <v>305</v>
      </c>
      <c r="P25" s="1056"/>
      <c r="Q25" s="1182" t="s">
        <v>68</v>
      </c>
      <c r="R25" s="1182"/>
      <c r="S25" s="358">
        <v>0</v>
      </c>
      <c r="T25" s="358">
        <v>6</v>
      </c>
      <c r="U25" s="358">
        <v>13</v>
      </c>
      <c r="V25" s="358">
        <v>8</v>
      </c>
      <c r="W25" s="358">
        <v>3</v>
      </c>
      <c r="X25" s="358">
        <v>3</v>
      </c>
      <c r="Y25" s="358">
        <v>150</v>
      </c>
      <c r="Z25" s="358">
        <v>509</v>
      </c>
      <c r="AA25" s="360">
        <f t="shared" si="0"/>
        <v>2751</v>
      </c>
      <c r="AB25" s="360">
        <f t="shared" si="1"/>
        <v>4563</v>
      </c>
      <c r="AC25" s="360">
        <f t="shared" si="2"/>
        <v>7314</v>
      </c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1056" t="s">
        <v>305</v>
      </c>
      <c r="AO25" s="1056"/>
    </row>
    <row r="26" spans="1:41" ht="18.75" customHeight="1">
      <c r="A26" s="1182" t="s">
        <v>69</v>
      </c>
      <c r="B26" s="1182"/>
      <c r="C26" s="358">
        <v>249</v>
      </c>
      <c r="D26" s="358">
        <v>687</v>
      </c>
      <c r="E26" s="358">
        <v>3093</v>
      </c>
      <c r="F26" s="358">
        <v>4885</v>
      </c>
      <c r="G26" s="358">
        <v>503</v>
      </c>
      <c r="H26" s="358">
        <v>974</v>
      </c>
      <c r="I26" s="358">
        <v>65</v>
      </c>
      <c r="J26" s="358">
        <v>69</v>
      </c>
      <c r="K26" s="358">
        <v>1572</v>
      </c>
      <c r="L26" s="358">
        <v>1455</v>
      </c>
      <c r="M26" s="358">
        <v>66</v>
      </c>
      <c r="N26" s="358">
        <v>83</v>
      </c>
      <c r="O26" s="1056" t="s">
        <v>191</v>
      </c>
      <c r="P26" s="1056"/>
      <c r="Q26" s="1182" t="s">
        <v>69</v>
      </c>
      <c r="R26" s="1182"/>
      <c r="S26" s="358">
        <v>6</v>
      </c>
      <c r="T26" s="358">
        <v>20</v>
      </c>
      <c r="U26" s="358">
        <v>32</v>
      </c>
      <c r="V26" s="358">
        <v>14</v>
      </c>
      <c r="W26" s="358">
        <v>2</v>
      </c>
      <c r="X26" s="358">
        <v>3</v>
      </c>
      <c r="Y26" s="358">
        <v>135</v>
      </c>
      <c r="Z26" s="358">
        <v>365</v>
      </c>
      <c r="AA26" s="360">
        <f t="shared" si="0"/>
        <v>5723</v>
      </c>
      <c r="AB26" s="360">
        <f t="shared" si="1"/>
        <v>8555</v>
      </c>
      <c r="AC26" s="360">
        <f t="shared" si="2"/>
        <v>14278</v>
      </c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1056" t="s">
        <v>191</v>
      </c>
      <c r="AO26" s="1056"/>
    </row>
    <row r="27" spans="1:41" ht="18.75" customHeight="1">
      <c r="A27" s="1182" t="s">
        <v>70</v>
      </c>
      <c r="B27" s="1182"/>
      <c r="C27" s="358">
        <v>794</v>
      </c>
      <c r="D27" s="358">
        <v>1884</v>
      </c>
      <c r="E27" s="358">
        <v>5288</v>
      </c>
      <c r="F27" s="358">
        <v>7056</v>
      </c>
      <c r="G27" s="358">
        <v>408</v>
      </c>
      <c r="H27" s="358">
        <v>485</v>
      </c>
      <c r="I27" s="358">
        <v>80</v>
      </c>
      <c r="J27" s="358">
        <v>52</v>
      </c>
      <c r="K27" s="358">
        <v>2215</v>
      </c>
      <c r="L27" s="358">
        <v>2040</v>
      </c>
      <c r="M27" s="358">
        <v>264</v>
      </c>
      <c r="N27" s="358">
        <v>411</v>
      </c>
      <c r="O27" s="1056" t="s">
        <v>192</v>
      </c>
      <c r="P27" s="1056"/>
      <c r="Q27" s="1182" t="s">
        <v>70</v>
      </c>
      <c r="R27" s="1182"/>
      <c r="S27" s="358">
        <v>18</v>
      </c>
      <c r="T27" s="358">
        <v>27</v>
      </c>
      <c r="U27" s="358">
        <v>27</v>
      </c>
      <c r="V27" s="358">
        <v>3</v>
      </c>
      <c r="W27" s="358">
        <v>2</v>
      </c>
      <c r="X27" s="358">
        <v>1</v>
      </c>
      <c r="Y27" s="358">
        <v>122</v>
      </c>
      <c r="Z27" s="358">
        <v>242</v>
      </c>
      <c r="AA27" s="360">
        <f t="shared" si="0"/>
        <v>9218</v>
      </c>
      <c r="AB27" s="360">
        <f t="shared" si="1"/>
        <v>12201</v>
      </c>
      <c r="AC27" s="360">
        <f t="shared" si="2"/>
        <v>21419</v>
      </c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1056" t="s">
        <v>192</v>
      </c>
      <c r="AO27" s="1056"/>
    </row>
    <row r="28" spans="1:41" ht="18.75" customHeight="1">
      <c r="A28" s="1182" t="s">
        <v>71</v>
      </c>
      <c r="B28" s="1182"/>
      <c r="C28" s="358">
        <v>266</v>
      </c>
      <c r="D28" s="358">
        <v>396</v>
      </c>
      <c r="E28" s="358">
        <v>1771</v>
      </c>
      <c r="F28" s="358">
        <v>3011</v>
      </c>
      <c r="G28" s="358">
        <v>110</v>
      </c>
      <c r="H28" s="358">
        <v>466</v>
      </c>
      <c r="I28" s="358">
        <v>25</v>
      </c>
      <c r="J28" s="358">
        <v>38</v>
      </c>
      <c r="K28" s="358">
        <v>2811</v>
      </c>
      <c r="L28" s="358">
        <v>3344</v>
      </c>
      <c r="M28" s="358">
        <v>0</v>
      </c>
      <c r="N28" s="358">
        <v>0</v>
      </c>
      <c r="O28" s="1056" t="s">
        <v>193</v>
      </c>
      <c r="P28" s="1056"/>
      <c r="Q28" s="1182" t="s">
        <v>71</v>
      </c>
      <c r="R28" s="1182"/>
      <c r="S28" s="358">
        <v>16</v>
      </c>
      <c r="T28" s="358">
        <v>26</v>
      </c>
      <c r="U28" s="358">
        <v>40</v>
      </c>
      <c r="V28" s="358">
        <v>26</v>
      </c>
      <c r="W28" s="358">
        <v>1</v>
      </c>
      <c r="X28" s="358">
        <v>1</v>
      </c>
      <c r="Y28" s="358">
        <v>0</v>
      </c>
      <c r="Z28" s="358">
        <v>0</v>
      </c>
      <c r="AA28" s="360">
        <f t="shared" si="0"/>
        <v>5040</v>
      </c>
      <c r="AB28" s="360">
        <f t="shared" si="1"/>
        <v>7308</v>
      </c>
      <c r="AC28" s="360">
        <f t="shared" si="2"/>
        <v>12348</v>
      </c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1056" t="s">
        <v>193</v>
      </c>
      <c r="AO28" s="1056"/>
    </row>
    <row r="29" spans="1:41" ht="18.75" customHeight="1" thickBot="1">
      <c r="A29" s="1306" t="s">
        <v>72</v>
      </c>
      <c r="B29" s="1306"/>
      <c r="C29" s="359">
        <v>311</v>
      </c>
      <c r="D29" s="359">
        <v>1547</v>
      </c>
      <c r="E29" s="359">
        <v>2826</v>
      </c>
      <c r="F29" s="359">
        <v>7971</v>
      </c>
      <c r="G29" s="359">
        <v>322</v>
      </c>
      <c r="H29" s="359">
        <v>1173</v>
      </c>
      <c r="I29" s="359">
        <v>87</v>
      </c>
      <c r="J29" s="359">
        <v>361</v>
      </c>
      <c r="K29" s="359">
        <v>1215</v>
      </c>
      <c r="L29" s="359">
        <v>2160</v>
      </c>
      <c r="M29" s="359">
        <v>391</v>
      </c>
      <c r="N29" s="359">
        <v>745</v>
      </c>
      <c r="O29" s="1062" t="s">
        <v>361</v>
      </c>
      <c r="P29" s="1062"/>
      <c r="Q29" s="1306" t="s">
        <v>72</v>
      </c>
      <c r="R29" s="1306"/>
      <c r="S29" s="359">
        <v>3</v>
      </c>
      <c r="T29" s="359">
        <v>31</v>
      </c>
      <c r="U29" s="359">
        <v>20</v>
      </c>
      <c r="V29" s="359">
        <v>7</v>
      </c>
      <c r="W29" s="359">
        <v>4</v>
      </c>
      <c r="X29" s="359">
        <v>0</v>
      </c>
      <c r="Y29" s="359">
        <v>74</v>
      </c>
      <c r="Z29" s="359">
        <v>640</v>
      </c>
      <c r="AA29" s="357">
        <f t="shared" si="0"/>
        <v>5253</v>
      </c>
      <c r="AB29" s="357">
        <f t="shared" si="1"/>
        <v>14635</v>
      </c>
      <c r="AC29" s="357">
        <f t="shared" si="2"/>
        <v>19888</v>
      </c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1062" t="s">
        <v>361</v>
      </c>
      <c r="AO29" s="1062"/>
    </row>
    <row r="30" spans="1:41" ht="15" customHeight="1" thickBot="1">
      <c r="A30" s="1309" t="s">
        <v>32</v>
      </c>
      <c r="B30" s="1309"/>
      <c r="C30" s="746">
        <f>SUM(C10:C29)</f>
        <v>4433</v>
      </c>
      <c r="D30" s="746">
        <f t="shared" ref="D30:AC30" si="3">SUM(D10:D29)</f>
        <v>18886</v>
      </c>
      <c r="E30" s="746">
        <f t="shared" si="3"/>
        <v>43565</v>
      </c>
      <c r="F30" s="746">
        <f t="shared" si="3"/>
        <v>93861</v>
      </c>
      <c r="G30" s="746">
        <f t="shared" si="3"/>
        <v>4393</v>
      </c>
      <c r="H30" s="746">
        <f t="shared" si="3"/>
        <v>10655</v>
      </c>
      <c r="I30" s="746">
        <f t="shared" si="3"/>
        <v>2320</v>
      </c>
      <c r="J30" s="746">
        <f t="shared" si="3"/>
        <v>3972</v>
      </c>
      <c r="K30" s="746">
        <f t="shared" si="3"/>
        <v>30164</v>
      </c>
      <c r="L30" s="746">
        <f t="shared" si="3"/>
        <v>36945</v>
      </c>
      <c r="M30" s="746">
        <f t="shared" si="3"/>
        <v>5132</v>
      </c>
      <c r="N30" s="746">
        <f t="shared" si="3"/>
        <v>7249</v>
      </c>
      <c r="O30" s="1104" t="s">
        <v>175</v>
      </c>
      <c r="P30" s="1104"/>
      <c r="Q30" s="1309" t="s">
        <v>32</v>
      </c>
      <c r="R30" s="1309"/>
      <c r="S30" s="746">
        <f t="shared" si="3"/>
        <v>149</v>
      </c>
      <c r="T30" s="746">
        <f t="shared" si="3"/>
        <v>310</v>
      </c>
      <c r="U30" s="746">
        <f t="shared" si="3"/>
        <v>719</v>
      </c>
      <c r="V30" s="746">
        <f t="shared" si="3"/>
        <v>450</v>
      </c>
      <c r="W30" s="746">
        <f t="shared" si="3"/>
        <v>109</v>
      </c>
      <c r="X30" s="746">
        <f t="shared" si="3"/>
        <v>48</v>
      </c>
      <c r="Y30" s="746">
        <f t="shared" si="3"/>
        <v>1854</v>
      </c>
      <c r="Z30" s="746">
        <f t="shared" si="3"/>
        <v>5907</v>
      </c>
      <c r="AA30" s="746">
        <f t="shared" si="3"/>
        <v>92838</v>
      </c>
      <c r="AB30" s="746">
        <f t="shared" si="3"/>
        <v>178283</v>
      </c>
      <c r="AC30" s="746">
        <f t="shared" si="3"/>
        <v>271121</v>
      </c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1104" t="s">
        <v>175</v>
      </c>
      <c r="AO30" s="1104"/>
    </row>
    <row r="31" spans="1:41" ht="16.5" thickTop="1">
      <c r="AN31" s="637"/>
      <c r="AO31" s="637"/>
    </row>
    <row r="32" spans="1:41" ht="15.75">
      <c r="AN32" s="637"/>
      <c r="AO32" s="637"/>
    </row>
    <row r="33" spans="40:41" ht="15.75">
      <c r="AN33" s="637"/>
      <c r="AO33" s="637"/>
    </row>
  </sheetData>
  <protectedRanges>
    <protectedRange sqref="F20:N20" name="نطاق1"/>
  </protectedRanges>
  <mergeCells count="113">
    <mergeCell ref="A4:B9"/>
    <mergeCell ref="C4:D4"/>
    <mergeCell ref="E4:F4"/>
    <mergeCell ref="I4:J4"/>
    <mergeCell ref="C6:C8"/>
    <mergeCell ref="D6:D8"/>
    <mergeCell ref="A3:B3"/>
    <mergeCell ref="Q25:R25"/>
    <mergeCell ref="Q26:R26"/>
    <mergeCell ref="E6:E8"/>
    <mergeCell ref="F6:F8"/>
    <mergeCell ref="G6:G8"/>
    <mergeCell ref="H6:H8"/>
    <mergeCell ref="I6:I8"/>
    <mergeCell ref="C5:D5"/>
    <mergeCell ref="E5:F5"/>
    <mergeCell ref="I5:J5"/>
    <mergeCell ref="A22:B22"/>
    <mergeCell ref="A14:A19"/>
    <mergeCell ref="J6:J8"/>
    <mergeCell ref="K6:L6"/>
    <mergeCell ref="A24:B24"/>
    <mergeCell ref="K7:L7"/>
    <mergeCell ref="M7:N7"/>
    <mergeCell ref="AN24:AO24"/>
    <mergeCell ref="O23:P23"/>
    <mergeCell ref="O24:P24"/>
    <mergeCell ref="Q22:R22"/>
    <mergeCell ref="Q23:R23"/>
    <mergeCell ref="Q24:R24"/>
    <mergeCell ref="A2:P2"/>
    <mergeCell ref="A1:P1"/>
    <mergeCell ref="Q4:R9"/>
    <mergeCell ref="Q10:R10"/>
    <mergeCell ref="Q11:R11"/>
    <mergeCell ref="O13:P13"/>
    <mergeCell ref="P14:P19"/>
    <mergeCell ref="O20:P20"/>
    <mergeCell ref="O21:P21"/>
    <mergeCell ref="O3:P3"/>
    <mergeCell ref="O4:P9"/>
    <mergeCell ref="O10:P10"/>
    <mergeCell ref="O11:P11"/>
    <mergeCell ref="O12:P12"/>
    <mergeCell ref="A10:B10"/>
    <mergeCell ref="G4:H4"/>
    <mergeCell ref="G5:H5"/>
    <mergeCell ref="A21:B21"/>
    <mergeCell ref="AN21:AO21"/>
    <mergeCell ref="A11:B11"/>
    <mergeCell ref="AN11:AO11"/>
    <mergeCell ref="A12:B12"/>
    <mergeCell ref="AN12:AO12"/>
    <mergeCell ref="AN13:AO13"/>
    <mergeCell ref="AN22:AO22"/>
    <mergeCell ref="A23:B23"/>
    <mergeCell ref="AN23:AO23"/>
    <mergeCell ref="A13:B13"/>
    <mergeCell ref="AO14:AO19"/>
    <mergeCell ref="A20:B20"/>
    <mergeCell ref="AN20:AO20"/>
    <mergeCell ref="Q12:R12"/>
    <mergeCell ref="Q13:R13"/>
    <mergeCell ref="Q14:Q19"/>
    <mergeCell ref="Q20:R20"/>
    <mergeCell ref="Q21:R21"/>
    <mergeCell ref="O22:P22"/>
    <mergeCell ref="AN30:AO30"/>
    <mergeCell ref="A25:B25"/>
    <mergeCell ref="AN25:AO25"/>
    <mergeCell ref="A26:B26"/>
    <mergeCell ref="AN26:AO26"/>
    <mergeCell ref="A27:B27"/>
    <mergeCell ref="AN27:AO27"/>
    <mergeCell ref="A29:B29"/>
    <mergeCell ref="AN29:AO29"/>
    <mergeCell ref="O25:P25"/>
    <mergeCell ref="O26:P26"/>
    <mergeCell ref="O27:P27"/>
    <mergeCell ref="O28:P28"/>
    <mergeCell ref="O29:P29"/>
    <mergeCell ref="O30:P30"/>
    <mergeCell ref="A28:B28"/>
    <mergeCell ref="AN28:AO28"/>
    <mergeCell ref="Q30:R30"/>
    <mergeCell ref="A30:B30"/>
    <mergeCell ref="Q27:R27"/>
    <mergeCell ref="Q28:R28"/>
    <mergeCell ref="Q29:R29"/>
    <mergeCell ref="S7:T7"/>
    <mergeCell ref="U7:V7"/>
    <mergeCell ref="AN10:AO10"/>
    <mergeCell ref="AN3:AO3"/>
    <mergeCell ref="K4:N4"/>
    <mergeCell ref="S4:X4"/>
    <mergeCell ref="Y4:Z4"/>
    <mergeCell ref="AA4:AC4"/>
    <mergeCell ref="AN4:AO9"/>
    <mergeCell ref="K5:N5"/>
    <mergeCell ref="W6:X6"/>
    <mergeCell ref="S5:X5"/>
    <mergeCell ref="Y5:Z5"/>
    <mergeCell ref="AA5:AC5"/>
    <mergeCell ref="W7:X7"/>
    <mergeCell ref="Y6:Y8"/>
    <mergeCell ref="Q3:R3"/>
    <mergeCell ref="Z6:Z8"/>
    <mergeCell ref="AA6:AA8"/>
    <mergeCell ref="AB6:AB8"/>
    <mergeCell ref="AC6:AC8"/>
    <mergeCell ref="M6:N6"/>
    <mergeCell ref="S6:T6"/>
    <mergeCell ref="U6:V6"/>
  </mergeCells>
  <printOptions horizontalCentered="1"/>
  <pageMargins left="1" right="1" top="1" bottom="1" header="1" footer="1"/>
  <pageSetup paperSize="9" scale="80" firstPageNumber="57" orientation="landscape" useFirstPageNumber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FF00"/>
  </sheetPr>
  <dimension ref="A1:K119"/>
  <sheetViews>
    <sheetView rightToLeft="1" view="pageBreakPreview" zoomScale="80" zoomScaleSheetLayoutView="80" workbookViewId="0">
      <selection activeCell="A9" sqref="A9:B9"/>
    </sheetView>
  </sheetViews>
  <sheetFormatPr defaultRowHeight="12.75"/>
  <cols>
    <col min="1" max="1" width="5.7109375" style="146" customWidth="1"/>
    <col min="2" max="2" width="11.28515625" style="146" customWidth="1"/>
    <col min="3" max="5" width="31.5703125" style="146" customWidth="1"/>
    <col min="6" max="6" width="19.85546875" style="146" customWidth="1"/>
    <col min="7" max="7" width="4.85546875" style="146" customWidth="1"/>
    <col min="8" max="16384" width="9.140625" style="146"/>
  </cols>
  <sheetData>
    <row r="1" spans="1:11" ht="25.5" customHeight="1">
      <c r="A1" s="1138" t="s">
        <v>893</v>
      </c>
      <c r="B1" s="1138"/>
      <c r="C1" s="1138"/>
      <c r="D1" s="1138"/>
      <c r="E1" s="1138"/>
      <c r="F1" s="1138"/>
      <c r="G1" s="1138"/>
      <c r="H1" s="566"/>
      <c r="I1" s="566"/>
      <c r="J1" s="566"/>
      <c r="K1" s="566"/>
    </row>
    <row r="2" spans="1:11" ht="24.75" customHeight="1">
      <c r="A2" s="1099" t="s">
        <v>894</v>
      </c>
      <c r="B2" s="1099"/>
      <c r="C2" s="1099"/>
      <c r="D2" s="1099"/>
      <c r="E2" s="1099"/>
      <c r="F2" s="1099"/>
      <c r="G2" s="1099"/>
      <c r="H2" s="566"/>
      <c r="I2" s="566"/>
      <c r="J2" s="566"/>
      <c r="K2" s="566"/>
    </row>
    <row r="3" spans="1:11" ht="19.5" customHeight="1" thickBot="1">
      <c r="A3" s="1070" t="s">
        <v>1146</v>
      </c>
      <c r="B3" s="1070"/>
      <c r="C3" s="541"/>
      <c r="D3" s="564"/>
      <c r="E3" s="564"/>
      <c r="F3" s="1188" t="s">
        <v>1145</v>
      </c>
      <c r="G3" s="1188"/>
    </row>
    <row r="4" spans="1:11" ht="20.25" customHeight="1" thickTop="1">
      <c r="A4" s="1072" t="s">
        <v>40</v>
      </c>
      <c r="B4" s="1072"/>
      <c r="C4" s="1072" t="s">
        <v>469</v>
      </c>
      <c r="D4" s="1072"/>
      <c r="E4" s="1072"/>
      <c r="F4" s="1074" t="s">
        <v>174</v>
      </c>
      <c r="G4" s="1074"/>
    </row>
    <row r="5" spans="1:11" ht="19.5" customHeight="1">
      <c r="A5" s="1092"/>
      <c r="B5" s="1092"/>
      <c r="C5" s="1310" t="s">
        <v>470</v>
      </c>
      <c r="D5" s="1310"/>
      <c r="E5" s="1310"/>
      <c r="F5" s="1096"/>
      <c r="G5" s="1096"/>
    </row>
    <row r="6" spans="1:11" ht="16.5" customHeight="1">
      <c r="A6" s="1092"/>
      <c r="B6" s="1092"/>
      <c r="C6" s="571" t="s">
        <v>102</v>
      </c>
      <c r="D6" s="571" t="s">
        <v>103</v>
      </c>
      <c r="E6" s="571" t="s">
        <v>35</v>
      </c>
      <c r="F6" s="1096"/>
      <c r="G6" s="1096"/>
    </row>
    <row r="7" spans="1:11" ht="18" customHeight="1" thickBot="1">
      <c r="A7" s="1073"/>
      <c r="B7" s="1073"/>
      <c r="C7" s="854" t="s">
        <v>352</v>
      </c>
      <c r="D7" s="854" t="s">
        <v>353</v>
      </c>
      <c r="E7" s="854" t="s">
        <v>175</v>
      </c>
      <c r="F7" s="1075"/>
      <c r="G7" s="1075"/>
    </row>
    <row r="8" spans="1:11" ht="20.100000000000001" customHeight="1">
      <c r="A8" s="1110" t="s">
        <v>52</v>
      </c>
      <c r="B8" s="1110"/>
      <c r="C8" s="571">
        <v>6828</v>
      </c>
      <c r="D8" s="571">
        <v>7502</v>
      </c>
      <c r="E8" s="571">
        <f>SUM(C8:D8)</f>
        <v>14330</v>
      </c>
      <c r="F8" s="1130" t="s">
        <v>671</v>
      </c>
      <c r="G8" s="1130"/>
    </row>
    <row r="9" spans="1:11" ht="20.100000000000001" customHeight="1">
      <c r="A9" s="1081" t="s">
        <v>53</v>
      </c>
      <c r="B9" s="1081"/>
      <c r="C9" s="95">
        <v>4637</v>
      </c>
      <c r="D9" s="95">
        <v>7588</v>
      </c>
      <c r="E9" s="95">
        <f t="shared" ref="E9:E27" si="0">SUM(C9:D9)</f>
        <v>12225</v>
      </c>
      <c r="F9" s="1059" t="s">
        <v>302</v>
      </c>
      <c r="G9" s="1059"/>
    </row>
    <row r="10" spans="1:11" ht="20.100000000000001" customHeight="1">
      <c r="A10" s="1081" t="s">
        <v>54</v>
      </c>
      <c r="B10" s="1081"/>
      <c r="C10" s="95">
        <v>3542</v>
      </c>
      <c r="D10" s="95">
        <v>5971</v>
      </c>
      <c r="E10" s="95">
        <f t="shared" si="0"/>
        <v>9513</v>
      </c>
      <c r="F10" s="1056" t="s">
        <v>184</v>
      </c>
      <c r="G10" s="1056"/>
    </row>
    <row r="11" spans="1:11" ht="20.100000000000001" customHeight="1">
      <c r="A11" s="1081" t="s">
        <v>55</v>
      </c>
      <c r="B11" s="1081"/>
      <c r="C11" s="95">
        <v>6482</v>
      </c>
      <c r="D11" s="95">
        <v>10796</v>
      </c>
      <c r="E11" s="95">
        <f t="shared" si="0"/>
        <v>17278</v>
      </c>
      <c r="F11" s="1056" t="s">
        <v>185</v>
      </c>
      <c r="G11" s="1056"/>
    </row>
    <row r="12" spans="1:11" ht="20.100000000000001" customHeight="1">
      <c r="A12" s="1086" t="s">
        <v>299</v>
      </c>
      <c r="B12" s="559" t="s">
        <v>282</v>
      </c>
      <c r="C12" s="95">
        <v>1842</v>
      </c>
      <c r="D12" s="95">
        <v>8514</v>
      </c>
      <c r="E12" s="95">
        <f t="shared" si="0"/>
        <v>10356</v>
      </c>
      <c r="F12" s="787" t="s">
        <v>306</v>
      </c>
      <c r="G12" s="1061" t="s">
        <v>173</v>
      </c>
    </row>
    <row r="13" spans="1:11" ht="20.100000000000001" customHeight="1">
      <c r="A13" s="1086"/>
      <c r="B13" s="559" t="s">
        <v>283</v>
      </c>
      <c r="C13" s="95">
        <v>2806</v>
      </c>
      <c r="D13" s="95">
        <v>9121</v>
      </c>
      <c r="E13" s="95">
        <f t="shared" si="0"/>
        <v>11927</v>
      </c>
      <c r="F13" s="787" t="s">
        <v>307</v>
      </c>
      <c r="G13" s="1061"/>
    </row>
    <row r="14" spans="1:11" ht="20.100000000000001" customHeight="1">
      <c r="A14" s="1086"/>
      <c r="B14" s="559" t="s">
        <v>284</v>
      </c>
      <c r="C14" s="95">
        <v>2380</v>
      </c>
      <c r="D14" s="95">
        <v>4862</v>
      </c>
      <c r="E14" s="95">
        <f t="shared" si="0"/>
        <v>7242</v>
      </c>
      <c r="F14" s="787" t="s">
        <v>308</v>
      </c>
      <c r="G14" s="1061"/>
    </row>
    <row r="15" spans="1:11" ht="20.100000000000001" customHeight="1">
      <c r="A15" s="1086"/>
      <c r="B15" s="559" t="s">
        <v>279</v>
      </c>
      <c r="C15" s="95">
        <v>1956</v>
      </c>
      <c r="D15" s="95">
        <v>7028</v>
      </c>
      <c r="E15" s="95">
        <f t="shared" si="0"/>
        <v>8984</v>
      </c>
      <c r="F15" s="787" t="s">
        <v>309</v>
      </c>
      <c r="G15" s="1061"/>
    </row>
    <row r="16" spans="1:11" ht="20.100000000000001" customHeight="1">
      <c r="A16" s="1086"/>
      <c r="B16" s="559" t="s">
        <v>280</v>
      </c>
      <c r="C16" s="95">
        <v>2712</v>
      </c>
      <c r="D16" s="95">
        <v>9979</v>
      </c>
      <c r="E16" s="95">
        <f t="shared" si="0"/>
        <v>12691</v>
      </c>
      <c r="F16" s="787" t="s">
        <v>310</v>
      </c>
      <c r="G16" s="1061"/>
    </row>
    <row r="17" spans="1:7" ht="20.100000000000001" customHeight="1">
      <c r="A17" s="1086"/>
      <c r="B17" s="559" t="s">
        <v>281</v>
      </c>
      <c r="C17" s="95">
        <v>2325</v>
      </c>
      <c r="D17" s="95">
        <v>5758</v>
      </c>
      <c r="E17" s="95">
        <f t="shared" si="0"/>
        <v>8083</v>
      </c>
      <c r="F17" s="787" t="s">
        <v>311</v>
      </c>
      <c r="G17" s="1061"/>
    </row>
    <row r="18" spans="1:7" ht="20.100000000000001" customHeight="1">
      <c r="A18" s="1081" t="s">
        <v>63</v>
      </c>
      <c r="B18" s="1081"/>
      <c r="C18" s="102">
        <v>7075</v>
      </c>
      <c r="D18" s="95">
        <v>8660</v>
      </c>
      <c r="E18" s="95">
        <f t="shared" si="0"/>
        <v>15735</v>
      </c>
      <c r="F18" s="1056" t="s">
        <v>297</v>
      </c>
      <c r="G18" s="1056"/>
    </row>
    <row r="19" spans="1:7" ht="20.100000000000001" customHeight="1">
      <c r="A19" s="1081" t="s">
        <v>64</v>
      </c>
      <c r="B19" s="1081"/>
      <c r="C19" s="95">
        <v>5914</v>
      </c>
      <c r="D19" s="95">
        <v>10619</v>
      </c>
      <c r="E19" s="95">
        <f t="shared" si="0"/>
        <v>16533</v>
      </c>
      <c r="F19" s="1056" t="s">
        <v>186</v>
      </c>
      <c r="G19" s="1056"/>
    </row>
    <row r="20" spans="1:7" ht="20.100000000000001" customHeight="1">
      <c r="A20" s="1081" t="s">
        <v>65</v>
      </c>
      <c r="B20" s="1081"/>
      <c r="C20" s="95">
        <v>4034</v>
      </c>
      <c r="D20" s="95">
        <v>7442</v>
      </c>
      <c r="E20" s="95">
        <f t="shared" si="0"/>
        <v>11476</v>
      </c>
      <c r="F20" s="1056" t="s">
        <v>187</v>
      </c>
      <c r="G20" s="1056"/>
    </row>
    <row r="21" spans="1:7" ht="20.100000000000001" customHeight="1">
      <c r="A21" s="1081" t="s">
        <v>66</v>
      </c>
      <c r="B21" s="1081"/>
      <c r="C21" s="95">
        <v>4248</v>
      </c>
      <c r="D21" s="95">
        <v>7145</v>
      </c>
      <c r="E21" s="95">
        <f t="shared" si="0"/>
        <v>11393</v>
      </c>
      <c r="F21" s="1056" t="s">
        <v>303</v>
      </c>
      <c r="G21" s="1056"/>
    </row>
    <row r="22" spans="1:7" ht="20.100000000000001" customHeight="1">
      <c r="A22" s="1081" t="s">
        <v>134</v>
      </c>
      <c r="B22" s="1081"/>
      <c r="C22" s="95">
        <v>4784</v>
      </c>
      <c r="D22" s="95">
        <v>7228</v>
      </c>
      <c r="E22" s="95">
        <f t="shared" si="0"/>
        <v>12012</v>
      </c>
      <c r="F22" s="1056" t="s">
        <v>304</v>
      </c>
      <c r="G22" s="1056"/>
    </row>
    <row r="23" spans="1:7" ht="20.100000000000001" customHeight="1">
      <c r="A23" s="1081" t="s">
        <v>68</v>
      </c>
      <c r="B23" s="1081"/>
      <c r="C23" s="95">
        <v>2534</v>
      </c>
      <c r="D23" s="95">
        <v>3933</v>
      </c>
      <c r="E23" s="95">
        <f t="shared" si="0"/>
        <v>6467</v>
      </c>
      <c r="F23" s="1056" t="s">
        <v>305</v>
      </c>
      <c r="G23" s="1056"/>
    </row>
    <row r="24" spans="1:7" ht="20.100000000000001" customHeight="1">
      <c r="A24" s="1081" t="s">
        <v>69</v>
      </c>
      <c r="B24" s="1081"/>
      <c r="C24" s="95">
        <v>5571</v>
      </c>
      <c r="D24" s="95">
        <v>7876</v>
      </c>
      <c r="E24" s="95">
        <f t="shared" si="0"/>
        <v>13447</v>
      </c>
      <c r="F24" s="1056" t="s">
        <v>191</v>
      </c>
      <c r="G24" s="1056"/>
    </row>
    <row r="25" spans="1:7" ht="20.100000000000001" customHeight="1">
      <c r="A25" s="1081" t="s">
        <v>70</v>
      </c>
      <c r="B25" s="1081"/>
      <c r="C25" s="95">
        <v>8993</v>
      </c>
      <c r="D25" s="95">
        <v>11181</v>
      </c>
      <c r="E25" s="95">
        <f t="shared" si="0"/>
        <v>20174</v>
      </c>
      <c r="F25" s="1056" t="s">
        <v>192</v>
      </c>
      <c r="G25" s="1056"/>
    </row>
    <row r="26" spans="1:7" ht="20.100000000000001" customHeight="1">
      <c r="A26" s="1081" t="s">
        <v>71</v>
      </c>
      <c r="B26" s="1081"/>
      <c r="C26" s="95">
        <v>4860</v>
      </c>
      <c r="D26" s="95">
        <v>6639</v>
      </c>
      <c r="E26" s="95">
        <f t="shared" si="0"/>
        <v>11499</v>
      </c>
      <c r="F26" s="1056" t="s">
        <v>193</v>
      </c>
      <c r="G26" s="1056"/>
    </row>
    <row r="27" spans="1:7" ht="20.100000000000001" customHeight="1" thickBot="1">
      <c r="A27" s="1083" t="s">
        <v>72</v>
      </c>
      <c r="B27" s="1083"/>
      <c r="C27" s="571">
        <v>5117</v>
      </c>
      <c r="D27" s="571">
        <v>13573</v>
      </c>
      <c r="E27" s="571">
        <f t="shared" si="0"/>
        <v>18690</v>
      </c>
      <c r="F27" s="1062" t="s">
        <v>361</v>
      </c>
      <c r="G27" s="1062"/>
    </row>
    <row r="28" spans="1:7" ht="20.100000000000001" customHeight="1" thickBot="1">
      <c r="A28" s="1076" t="s">
        <v>32</v>
      </c>
      <c r="B28" s="1076"/>
      <c r="C28" s="246">
        <f>SUM(C8:C27)</f>
        <v>88640</v>
      </c>
      <c r="D28" s="246">
        <f t="shared" ref="D28:E28" si="1">SUM(D8:D27)</f>
        <v>161415</v>
      </c>
      <c r="E28" s="246">
        <f t="shared" si="1"/>
        <v>250055</v>
      </c>
      <c r="F28" s="1104" t="s">
        <v>175</v>
      </c>
      <c r="G28" s="1104"/>
    </row>
    <row r="29" spans="1:7" ht="13.5" thickTop="1">
      <c r="F29" s="458"/>
      <c r="G29" s="458"/>
    </row>
    <row r="116" spans="3:5">
      <c r="C116" s="202"/>
      <c r="D116" s="202"/>
      <c r="E116" s="202"/>
    </row>
    <row r="117" spans="3:5">
      <c r="C117" s="202"/>
      <c r="D117" s="202"/>
      <c r="E117" s="202"/>
    </row>
    <row r="118" spans="3:5">
      <c r="C118" s="202"/>
      <c r="D118" s="202"/>
      <c r="E118" s="202"/>
    </row>
    <row r="119" spans="3:5">
      <c r="C119" s="202"/>
      <c r="D119" s="202"/>
      <c r="E119" s="202"/>
    </row>
  </sheetData>
  <mergeCells count="40">
    <mergeCell ref="F25:G25"/>
    <mergeCell ref="F26:G26"/>
    <mergeCell ref="F27:G27"/>
    <mergeCell ref="F28:G28"/>
    <mergeCell ref="A8:B8"/>
    <mergeCell ref="F20:G20"/>
    <mergeCell ref="F21:G21"/>
    <mergeCell ref="F22:G22"/>
    <mergeCell ref="F23:G23"/>
    <mergeCell ref="F24:G24"/>
    <mergeCell ref="G12:G17"/>
    <mergeCell ref="A12:A17"/>
    <mergeCell ref="A18:B18"/>
    <mergeCell ref="F18:G18"/>
    <mergeCell ref="A19:B19"/>
    <mergeCell ref="F19:G19"/>
    <mergeCell ref="A1:G1"/>
    <mergeCell ref="A2:G2"/>
    <mergeCell ref="A4:B7"/>
    <mergeCell ref="F4:G7"/>
    <mergeCell ref="A11:B11"/>
    <mergeCell ref="F11:G11"/>
    <mergeCell ref="A9:B9"/>
    <mergeCell ref="F9:G9"/>
    <mergeCell ref="A10:B10"/>
    <mergeCell ref="F10:G10"/>
    <mergeCell ref="F8:G8"/>
    <mergeCell ref="C4:E4"/>
    <mergeCell ref="C5:E5"/>
    <mergeCell ref="F3:G3"/>
    <mergeCell ref="A3:B3"/>
    <mergeCell ref="A25:B25"/>
    <mergeCell ref="A26:B26"/>
    <mergeCell ref="A27:B27"/>
    <mergeCell ref="A28:B28"/>
    <mergeCell ref="A20:B20"/>
    <mergeCell ref="A21:B21"/>
    <mergeCell ref="A22:B22"/>
    <mergeCell ref="A23:B23"/>
    <mergeCell ref="A24:B24"/>
  </mergeCells>
  <printOptions horizontalCentered="1"/>
  <pageMargins left="1.5" right="1.5" top="1" bottom="1" header="1" footer="1"/>
  <pageSetup paperSize="9" scale="80" firstPageNumber="59" orientation="landscape" useFirstPageNumber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FF00"/>
  </sheetPr>
  <dimension ref="A1:AG118"/>
  <sheetViews>
    <sheetView rightToLeft="1" view="pageBreakPreview" zoomScale="75" zoomScaleSheetLayoutView="75" workbookViewId="0">
      <selection activeCell="S8" sqref="S8"/>
    </sheetView>
  </sheetViews>
  <sheetFormatPr defaultRowHeight="12.75"/>
  <cols>
    <col min="1" max="1" width="3.85546875" style="146" customWidth="1"/>
    <col min="2" max="2" width="9.7109375" style="146" customWidth="1"/>
    <col min="3" max="3" width="8.7109375" style="146" customWidth="1"/>
    <col min="4" max="4" width="6.7109375" style="146" customWidth="1"/>
    <col min="5" max="5" width="5.42578125" style="146" customWidth="1"/>
    <col min="6" max="6" width="7" style="146" customWidth="1"/>
    <col min="7" max="7" width="7.28515625" style="146" customWidth="1"/>
    <col min="8" max="8" width="8.42578125" style="146" customWidth="1"/>
    <col min="9" max="9" width="6.85546875" style="146" customWidth="1"/>
    <col min="10" max="10" width="8.85546875" style="146" customWidth="1"/>
    <col min="11" max="11" width="7.85546875" style="146" customWidth="1"/>
    <col min="12" max="12" width="8.28515625" style="146" customWidth="1"/>
    <col min="13" max="13" width="5.5703125" style="146" customWidth="1"/>
    <col min="14" max="14" width="6.7109375" style="146" customWidth="1"/>
    <col min="15" max="15" width="9.28515625" style="146" customWidth="1"/>
    <col min="16" max="16" width="9.5703125" style="146" customWidth="1"/>
    <col min="17" max="17" width="4.7109375" style="146" customWidth="1"/>
    <col min="18" max="18" width="6" style="146" customWidth="1"/>
    <col min="19" max="19" width="6.42578125" style="146" customWidth="1"/>
    <col min="20" max="21" width="7.85546875" style="146" customWidth="1"/>
    <col min="22" max="22" width="14.140625" style="146" customWidth="1"/>
    <col min="23" max="23" width="4.28515625" style="146" customWidth="1"/>
    <col min="24" max="16384" width="9.140625" style="146"/>
  </cols>
  <sheetData>
    <row r="1" spans="1:33" ht="24.75" customHeight="1" thickBot="1">
      <c r="A1" s="1070" t="s">
        <v>1148</v>
      </c>
      <c r="B1" s="1070"/>
      <c r="C1" s="1070"/>
      <c r="D1" s="159"/>
      <c r="E1" s="159"/>
      <c r="F1" s="1140"/>
      <c r="G1" s="1140"/>
      <c r="H1" s="169"/>
      <c r="I1" s="169"/>
      <c r="J1" s="2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1116" t="s">
        <v>1149</v>
      </c>
      <c r="V1" s="1116"/>
      <c r="W1" s="1116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pans="1:33" s="182" customFormat="1" ht="24.75" customHeight="1" thickTop="1">
      <c r="A2" s="1072" t="s">
        <v>40</v>
      </c>
      <c r="B2" s="1072"/>
      <c r="C2" s="1072" t="s">
        <v>471</v>
      </c>
      <c r="D2" s="1072"/>
      <c r="E2" s="1072"/>
      <c r="F2" s="1072"/>
      <c r="G2" s="1072"/>
      <c r="H2" s="1072"/>
      <c r="I2" s="1072"/>
      <c r="J2" s="1074" t="s">
        <v>472</v>
      </c>
      <c r="K2" s="1074"/>
      <c r="L2" s="1074"/>
      <c r="M2" s="1074"/>
      <c r="N2" s="1074"/>
      <c r="O2" s="1074"/>
      <c r="P2" s="1074"/>
      <c r="Q2" s="1074"/>
      <c r="R2" s="1074"/>
      <c r="S2" s="1072" t="s">
        <v>473</v>
      </c>
      <c r="T2" s="1072"/>
      <c r="U2" s="1072"/>
      <c r="V2" s="1074" t="s">
        <v>174</v>
      </c>
      <c r="W2" s="1074"/>
    </row>
    <row r="3" spans="1:33" s="182" customFormat="1" ht="39.75" customHeight="1">
      <c r="A3" s="1092"/>
      <c r="B3" s="1092"/>
      <c r="C3" s="1126" t="s">
        <v>474</v>
      </c>
      <c r="D3" s="1126"/>
      <c r="E3" s="1092" t="s">
        <v>475</v>
      </c>
      <c r="F3" s="1092"/>
      <c r="G3" s="1092" t="s">
        <v>476</v>
      </c>
      <c r="H3" s="1092"/>
      <c r="I3" s="1126" t="s">
        <v>477</v>
      </c>
      <c r="J3" s="1126"/>
      <c r="K3" s="1126" t="s">
        <v>478</v>
      </c>
      <c r="L3" s="1126"/>
      <c r="M3" s="1092" t="s">
        <v>479</v>
      </c>
      <c r="N3" s="1092"/>
      <c r="O3" s="1126" t="s">
        <v>480</v>
      </c>
      <c r="P3" s="1126"/>
      <c r="Q3" s="1092" t="s">
        <v>424</v>
      </c>
      <c r="R3" s="1092"/>
      <c r="S3" s="1092"/>
      <c r="T3" s="1092"/>
      <c r="U3" s="1092"/>
      <c r="V3" s="1096"/>
      <c r="W3" s="1096"/>
    </row>
    <row r="4" spans="1:33" s="182" customFormat="1" ht="36.75" customHeight="1">
      <c r="A4" s="1092"/>
      <c r="B4" s="1092"/>
      <c r="C4" s="1094" t="s">
        <v>1147</v>
      </c>
      <c r="D4" s="1094"/>
      <c r="E4" s="1094" t="s">
        <v>482</v>
      </c>
      <c r="F4" s="1094"/>
      <c r="G4" s="1094" t="s">
        <v>483</v>
      </c>
      <c r="H4" s="1094"/>
      <c r="I4" s="1094" t="s">
        <v>484</v>
      </c>
      <c r="J4" s="1094"/>
      <c r="K4" s="1094" t="s">
        <v>485</v>
      </c>
      <c r="L4" s="1094"/>
      <c r="M4" s="1094" t="s">
        <v>486</v>
      </c>
      <c r="N4" s="1094"/>
      <c r="O4" s="1094" t="s">
        <v>487</v>
      </c>
      <c r="P4" s="1094"/>
      <c r="Q4" s="1094" t="s">
        <v>431</v>
      </c>
      <c r="R4" s="1094"/>
      <c r="S4" s="1096" t="s">
        <v>175</v>
      </c>
      <c r="T4" s="1096"/>
      <c r="U4" s="1096"/>
      <c r="V4" s="1096"/>
      <c r="W4" s="1096"/>
    </row>
    <row r="5" spans="1:33" s="182" customFormat="1" ht="24.75" customHeight="1">
      <c r="A5" s="1092"/>
      <c r="B5" s="1092"/>
      <c r="C5" s="571" t="s">
        <v>102</v>
      </c>
      <c r="D5" s="571" t="s">
        <v>103</v>
      </c>
      <c r="E5" s="571" t="s">
        <v>102</v>
      </c>
      <c r="F5" s="571" t="s">
        <v>103</v>
      </c>
      <c r="G5" s="571" t="s">
        <v>102</v>
      </c>
      <c r="H5" s="571" t="s">
        <v>103</v>
      </c>
      <c r="I5" s="571" t="s">
        <v>102</v>
      </c>
      <c r="J5" s="571" t="s">
        <v>103</v>
      </c>
      <c r="K5" s="571" t="s">
        <v>102</v>
      </c>
      <c r="L5" s="571" t="s">
        <v>103</v>
      </c>
      <c r="M5" s="571" t="s">
        <v>102</v>
      </c>
      <c r="N5" s="571" t="s">
        <v>103</v>
      </c>
      <c r="O5" s="571" t="s">
        <v>102</v>
      </c>
      <c r="P5" s="571" t="s">
        <v>103</v>
      </c>
      <c r="Q5" s="571" t="s">
        <v>102</v>
      </c>
      <c r="R5" s="571" t="s">
        <v>103</v>
      </c>
      <c r="S5" s="571" t="s">
        <v>102</v>
      </c>
      <c r="T5" s="571" t="s">
        <v>103</v>
      </c>
      <c r="U5" s="571" t="s">
        <v>35</v>
      </c>
      <c r="V5" s="1096"/>
      <c r="W5" s="1096"/>
    </row>
    <row r="6" spans="1:33" s="182" customFormat="1" ht="54.75" customHeight="1" thickBot="1">
      <c r="A6" s="1073"/>
      <c r="B6" s="1073"/>
      <c r="C6" s="812" t="s">
        <v>352</v>
      </c>
      <c r="D6" s="812" t="s">
        <v>353</v>
      </c>
      <c r="E6" s="812" t="s">
        <v>352</v>
      </c>
      <c r="F6" s="812" t="s">
        <v>353</v>
      </c>
      <c r="G6" s="812" t="s">
        <v>352</v>
      </c>
      <c r="H6" s="812" t="s">
        <v>353</v>
      </c>
      <c r="I6" s="812" t="s">
        <v>352</v>
      </c>
      <c r="J6" s="812" t="s">
        <v>353</v>
      </c>
      <c r="K6" s="812" t="s">
        <v>352</v>
      </c>
      <c r="L6" s="812" t="s">
        <v>353</v>
      </c>
      <c r="M6" s="812" t="s">
        <v>352</v>
      </c>
      <c r="N6" s="812" t="s">
        <v>353</v>
      </c>
      <c r="O6" s="812" t="s">
        <v>352</v>
      </c>
      <c r="P6" s="812" t="s">
        <v>353</v>
      </c>
      <c r="Q6" s="812" t="s">
        <v>352</v>
      </c>
      <c r="R6" s="812" t="s">
        <v>353</v>
      </c>
      <c r="S6" s="812" t="s">
        <v>352</v>
      </c>
      <c r="T6" s="812" t="s">
        <v>353</v>
      </c>
      <c r="U6" s="812" t="s">
        <v>175</v>
      </c>
      <c r="V6" s="1075"/>
      <c r="W6" s="1075"/>
    </row>
    <row r="7" spans="1:33" ht="18.75" customHeight="1">
      <c r="A7" s="1110" t="s">
        <v>52</v>
      </c>
      <c r="B7" s="1110"/>
      <c r="C7" s="173">
        <v>7</v>
      </c>
      <c r="D7" s="173">
        <v>1</v>
      </c>
      <c r="E7" s="173">
        <v>65</v>
      </c>
      <c r="F7" s="173">
        <v>45</v>
      </c>
      <c r="G7" s="173">
        <v>8</v>
      </c>
      <c r="H7" s="173">
        <v>17</v>
      </c>
      <c r="I7" s="173">
        <v>29</v>
      </c>
      <c r="J7" s="173">
        <v>40</v>
      </c>
      <c r="K7" s="173">
        <v>42</v>
      </c>
      <c r="L7" s="173">
        <v>230</v>
      </c>
      <c r="M7" s="173">
        <v>0</v>
      </c>
      <c r="N7" s="173">
        <v>373</v>
      </c>
      <c r="O7" s="173">
        <v>8</v>
      </c>
      <c r="P7" s="173">
        <v>17</v>
      </c>
      <c r="Q7" s="173">
        <v>0</v>
      </c>
      <c r="R7" s="173">
        <v>0</v>
      </c>
      <c r="S7" s="173">
        <f>SUM(C7,E7,G7,I7,K7,M7,O7,Q7)</f>
        <v>159</v>
      </c>
      <c r="T7" s="173">
        <f>SUM(D7,F7,H7,J7,L7,N7,P7,R7)</f>
        <v>723</v>
      </c>
      <c r="U7" s="173">
        <f>SUM(S7:T7)</f>
        <v>882</v>
      </c>
      <c r="V7" s="1311" t="s">
        <v>671</v>
      </c>
      <c r="W7" s="1311"/>
    </row>
    <row r="8" spans="1:33" ht="18.75" customHeight="1">
      <c r="A8" s="1081" t="s">
        <v>53</v>
      </c>
      <c r="B8" s="1081"/>
      <c r="C8" s="78">
        <v>3</v>
      </c>
      <c r="D8" s="78">
        <v>1</v>
      </c>
      <c r="E8" s="78">
        <v>59</v>
      </c>
      <c r="F8" s="78">
        <v>53</v>
      </c>
      <c r="G8" s="78">
        <v>17</v>
      </c>
      <c r="H8" s="78">
        <v>21</v>
      </c>
      <c r="I8" s="78">
        <v>16</v>
      </c>
      <c r="J8" s="78">
        <v>25</v>
      </c>
      <c r="K8" s="78">
        <v>9</v>
      </c>
      <c r="L8" s="78">
        <v>121</v>
      </c>
      <c r="M8" s="78">
        <v>0</v>
      </c>
      <c r="N8" s="78">
        <v>231</v>
      </c>
      <c r="O8" s="78">
        <v>828</v>
      </c>
      <c r="P8" s="78">
        <v>590</v>
      </c>
      <c r="Q8" s="78">
        <v>0</v>
      </c>
      <c r="R8" s="78">
        <v>0</v>
      </c>
      <c r="S8" s="78">
        <f t="shared" ref="S8:S26" si="0">SUM(C8,E8,G8,I8,K8,M8,O8,Q8)</f>
        <v>932</v>
      </c>
      <c r="T8" s="78">
        <f t="shared" ref="T8:T26" si="1">SUM(D8,F8,H8,J8,L8,N8,P8,R8)</f>
        <v>1042</v>
      </c>
      <c r="U8" s="78">
        <f t="shared" ref="U8:U26" si="2">SUM(S8:T8)</f>
        <v>1974</v>
      </c>
      <c r="V8" s="1059" t="s">
        <v>302</v>
      </c>
      <c r="W8" s="1059"/>
    </row>
    <row r="9" spans="1:33" ht="18.75" customHeight="1">
      <c r="A9" s="1081" t="s">
        <v>54</v>
      </c>
      <c r="B9" s="1081"/>
      <c r="C9" s="78">
        <v>0</v>
      </c>
      <c r="D9" s="78">
        <v>0</v>
      </c>
      <c r="E9" s="78">
        <v>41</v>
      </c>
      <c r="F9" s="78">
        <v>8</v>
      </c>
      <c r="G9" s="78">
        <v>2</v>
      </c>
      <c r="H9" s="78">
        <v>19</v>
      </c>
      <c r="I9" s="78">
        <v>7</v>
      </c>
      <c r="J9" s="78">
        <v>42</v>
      </c>
      <c r="K9" s="78">
        <v>16</v>
      </c>
      <c r="L9" s="78">
        <v>85</v>
      </c>
      <c r="M9" s="78">
        <v>0</v>
      </c>
      <c r="N9" s="78">
        <v>201</v>
      </c>
      <c r="O9" s="78">
        <v>57</v>
      </c>
      <c r="P9" s="78">
        <v>100</v>
      </c>
      <c r="Q9" s="78">
        <v>0</v>
      </c>
      <c r="R9" s="78">
        <v>0</v>
      </c>
      <c r="S9" s="78">
        <f t="shared" si="0"/>
        <v>123</v>
      </c>
      <c r="T9" s="78">
        <f t="shared" si="1"/>
        <v>455</v>
      </c>
      <c r="U9" s="78">
        <f t="shared" si="2"/>
        <v>578</v>
      </c>
      <c r="V9" s="1056" t="s">
        <v>184</v>
      </c>
      <c r="W9" s="1056"/>
    </row>
    <row r="10" spans="1:33" ht="18.75" customHeight="1">
      <c r="A10" s="1081" t="s">
        <v>55</v>
      </c>
      <c r="B10" s="1081"/>
      <c r="C10" s="78">
        <v>0</v>
      </c>
      <c r="D10" s="78">
        <v>0</v>
      </c>
      <c r="E10" s="78">
        <v>52</v>
      </c>
      <c r="F10" s="78">
        <v>49</v>
      </c>
      <c r="G10" s="78">
        <v>5</v>
      </c>
      <c r="H10" s="78">
        <v>35</v>
      </c>
      <c r="I10" s="78">
        <v>22</v>
      </c>
      <c r="J10" s="78">
        <v>66</v>
      </c>
      <c r="K10" s="78">
        <v>29</v>
      </c>
      <c r="L10" s="78">
        <v>64</v>
      </c>
      <c r="M10" s="78">
        <v>0</v>
      </c>
      <c r="N10" s="78">
        <v>573</v>
      </c>
      <c r="O10" s="78">
        <v>0</v>
      </c>
      <c r="P10" s="78">
        <v>0</v>
      </c>
      <c r="Q10" s="78">
        <v>0</v>
      </c>
      <c r="R10" s="78">
        <v>0</v>
      </c>
      <c r="S10" s="78">
        <f t="shared" si="0"/>
        <v>108</v>
      </c>
      <c r="T10" s="78">
        <f t="shared" si="1"/>
        <v>787</v>
      </c>
      <c r="U10" s="78">
        <f t="shared" si="2"/>
        <v>895</v>
      </c>
      <c r="V10" s="1056" t="s">
        <v>185</v>
      </c>
      <c r="W10" s="1056"/>
    </row>
    <row r="11" spans="1:33" ht="18.75" customHeight="1">
      <c r="A11" s="1086" t="s">
        <v>299</v>
      </c>
      <c r="B11" s="306" t="s">
        <v>282</v>
      </c>
      <c r="C11" s="78">
        <v>0</v>
      </c>
      <c r="D11" s="78">
        <v>0</v>
      </c>
      <c r="E11" s="78">
        <v>28</v>
      </c>
      <c r="F11" s="78">
        <v>37</v>
      </c>
      <c r="G11" s="78">
        <v>4</v>
      </c>
      <c r="H11" s="78">
        <v>61</v>
      </c>
      <c r="I11" s="78">
        <v>20</v>
      </c>
      <c r="J11" s="78">
        <v>93</v>
      </c>
      <c r="K11" s="78">
        <v>25</v>
      </c>
      <c r="L11" s="78">
        <v>194</v>
      </c>
      <c r="M11" s="78">
        <v>0</v>
      </c>
      <c r="N11" s="78">
        <v>406</v>
      </c>
      <c r="O11" s="78">
        <v>52</v>
      </c>
      <c r="P11" s="78">
        <v>147</v>
      </c>
      <c r="Q11" s="78">
        <v>0</v>
      </c>
      <c r="R11" s="78">
        <v>0</v>
      </c>
      <c r="S11" s="78">
        <f t="shared" si="0"/>
        <v>129</v>
      </c>
      <c r="T11" s="78">
        <f t="shared" si="1"/>
        <v>938</v>
      </c>
      <c r="U11" s="78">
        <f t="shared" si="2"/>
        <v>1067</v>
      </c>
      <c r="V11" s="586" t="s">
        <v>306</v>
      </c>
      <c r="W11" s="1061" t="s">
        <v>173</v>
      </c>
    </row>
    <row r="12" spans="1:33" ht="18.75" customHeight="1">
      <c r="A12" s="1086"/>
      <c r="B12" s="306" t="s">
        <v>283</v>
      </c>
      <c r="C12" s="78">
        <v>0</v>
      </c>
      <c r="D12" s="78">
        <v>28</v>
      </c>
      <c r="E12" s="78">
        <v>25</v>
      </c>
      <c r="F12" s="78">
        <v>48</v>
      </c>
      <c r="G12" s="78">
        <v>3</v>
      </c>
      <c r="H12" s="78">
        <v>62</v>
      </c>
      <c r="I12" s="78">
        <v>13</v>
      </c>
      <c r="J12" s="78">
        <v>129</v>
      </c>
      <c r="K12" s="78">
        <v>19</v>
      </c>
      <c r="L12" s="78">
        <v>157</v>
      </c>
      <c r="M12" s="78">
        <v>0</v>
      </c>
      <c r="N12" s="78">
        <v>433</v>
      </c>
      <c r="O12" s="78">
        <v>11</v>
      </c>
      <c r="P12" s="78">
        <v>40</v>
      </c>
      <c r="Q12" s="78">
        <v>5</v>
      </c>
      <c r="R12" s="78">
        <v>36</v>
      </c>
      <c r="S12" s="78">
        <f t="shared" si="0"/>
        <v>76</v>
      </c>
      <c r="T12" s="78">
        <f t="shared" si="1"/>
        <v>933</v>
      </c>
      <c r="U12" s="78">
        <f t="shared" si="2"/>
        <v>1009</v>
      </c>
      <c r="V12" s="586" t="s">
        <v>307</v>
      </c>
      <c r="W12" s="1061"/>
    </row>
    <row r="13" spans="1:33" ht="18.75" customHeight="1">
      <c r="A13" s="1086"/>
      <c r="B13" s="306" t="s">
        <v>284</v>
      </c>
      <c r="C13" s="78">
        <v>0</v>
      </c>
      <c r="D13" s="78">
        <v>0</v>
      </c>
      <c r="E13" s="78">
        <v>53</v>
      </c>
      <c r="F13" s="78">
        <v>27</v>
      </c>
      <c r="G13" s="78">
        <v>4</v>
      </c>
      <c r="H13" s="78">
        <v>30</v>
      </c>
      <c r="I13" s="78">
        <v>9</v>
      </c>
      <c r="J13" s="78">
        <v>25</v>
      </c>
      <c r="K13" s="78">
        <v>18</v>
      </c>
      <c r="L13" s="78">
        <v>106</v>
      </c>
      <c r="M13" s="78">
        <v>0</v>
      </c>
      <c r="N13" s="78">
        <v>281</v>
      </c>
      <c r="O13" s="78">
        <v>56</v>
      </c>
      <c r="P13" s="78">
        <v>72</v>
      </c>
      <c r="Q13" s="78">
        <v>22</v>
      </c>
      <c r="R13" s="78">
        <v>63</v>
      </c>
      <c r="S13" s="78">
        <f t="shared" si="0"/>
        <v>162</v>
      </c>
      <c r="T13" s="78">
        <f t="shared" si="1"/>
        <v>604</v>
      </c>
      <c r="U13" s="78">
        <f t="shared" si="2"/>
        <v>766</v>
      </c>
      <c r="V13" s="586" t="s">
        <v>308</v>
      </c>
      <c r="W13" s="1061"/>
    </row>
    <row r="14" spans="1:33" ht="18.75" customHeight="1">
      <c r="A14" s="1086"/>
      <c r="B14" s="306" t="s">
        <v>279</v>
      </c>
      <c r="C14" s="78">
        <v>0</v>
      </c>
      <c r="D14" s="78">
        <v>1</v>
      </c>
      <c r="E14" s="78">
        <v>27</v>
      </c>
      <c r="F14" s="78">
        <v>40</v>
      </c>
      <c r="G14" s="78">
        <v>4</v>
      </c>
      <c r="H14" s="78">
        <v>46</v>
      </c>
      <c r="I14" s="78">
        <v>17</v>
      </c>
      <c r="J14" s="78">
        <v>112</v>
      </c>
      <c r="K14" s="78">
        <v>16</v>
      </c>
      <c r="L14" s="78">
        <v>188</v>
      </c>
      <c r="M14" s="78">
        <v>0</v>
      </c>
      <c r="N14" s="78">
        <v>288</v>
      </c>
      <c r="O14" s="78">
        <v>34</v>
      </c>
      <c r="P14" s="78">
        <v>56</v>
      </c>
      <c r="Q14" s="78">
        <v>0</v>
      </c>
      <c r="R14" s="78">
        <v>0</v>
      </c>
      <c r="S14" s="78">
        <f t="shared" si="0"/>
        <v>98</v>
      </c>
      <c r="T14" s="78">
        <f t="shared" si="1"/>
        <v>731</v>
      </c>
      <c r="U14" s="78">
        <f t="shared" si="2"/>
        <v>829</v>
      </c>
      <c r="V14" s="586" t="s">
        <v>309</v>
      </c>
      <c r="W14" s="1061"/>
    </row>
    <row r="15" spans="1:33" ht="18.75" customHeight="1">
      <c r="A15" s="1086"/>
      <c r="B15" s="306" t="s">
        <v>280</v>
      </c>
      <c r="C15" s="78">
        <v>2</v>
      </c>
      <c r="D15" s="78">
        <v>6</v>
      </c>
      <c r="E15" s="78">
        <v>13</v>
      </c>
      <c r="F15" s="78">
        <v>47</v>
      </c>
      <c r="G15" s="78">
        <v>1</v>
      </c>
      <c r="H15" s="78">
        <v>56</v>
      </c>
      <c r="I15" s="78">
        <v>20</v>
      </c>
      <c r="J15" s="78">
        <v>112</v>
      </c>
      <c r="K15" s="78">
        <v>23</v>
      </c>
      <c r="L15" s="78">
        <v>233</v>
      </c>
      <c r="M15" s="78">
        <v>0</v>
      </c>
      <c r="N15" s="78">
        <v>447</v>
      </c>
      <c r="O15" s="78">
        <v>54</v>
      </c>
      <c r="P15" s="78">
        <v>125</v>
      </c>
      <c r="Q15" s="78">
        <v>0</v>
      </c>
      <c r="R15" s="78">
        <v>0</v>
      </c>
      <c r="S15" s="78">
        <f t="shared" si="0"/>
        <v>113</v>
      </c>
      <c r="T15" s="78">
        <f t="shared" si="1"/>
        <v>1026</v>
      </c>
      <c r="U15" s="78">
        <f t="shared" si="2"/>
        <v>1139</v>
      </c>
      <c r="V15" s="586" t="s">
        <v>310</v>
      </c>
      <c r="W15" s="1061"/>
    </row>
    <row r="16" spans="1:33" ht="18.75" customHeight="1">
      <c r="A16" s="1086"/>
      <c r="B16" s="306" t="s">
        <v>281</v>
      </c>
      <c r="C16" s="78">
        <v>0</v>
      </c>
      <c r="D16" s="78">
        <v>3</v>
      </c>
      <c r="E16" s="78">
        <v>34</v>
      </c>
      <c r="F16" s="78">
        <v>22</v>
      </c>
      <c r="G16" s="78">
        <v>8</v>
      </c>
      <c r="H16" s="78">
        <v>40</v>
      </c>
      <c r="I16" s="78">
        <v>8</v>
      </c>
      <c r="J16" s="78">
        <v>40</v>
      </c>
      <c r="K16" s="78">
        <v>41</v>
      </c>
      <c r="L16" s="78">
        <v>210</v>
      </c>
      <c r="M16" s="78">
        <v>0</v>
      </c>
      <c r="N16" s="78">
        <v>269</v>
      </c>
      <c r="O16" s="78">
        <v>47</v>
      </c>
      <c r="P16" s="78">
        <v>40</v>
      </c>
      <c r="Q16" s="78">
        <v>4</v>
      </c>
      <c r="R16" s="78">
        <v>29</v>
      </c>
      <c r="S16" s="78">
        <f t="shared" si="0"/>
        <v>142</v>
      </c>
      <c r="T16" s="78">
        <f t="shared" si="1"/>
        <v>653</v>
      </c>
      <c r="U16" s="78">
        <f t="shared" si="2"/>
        <v>795</v>
      </c>
      <c r="V16" s="586" t="s">
        <v>311</v>
      </c>
      <c r="W16" s="1061"/>
    </row>
    <row r="17" spans="1:23" ht="18.75" customHeight="1">
      <c r="A17" s="1081" t="s">
        <v>63</v>
      </c>
      <c r="B17" s="1081"/>
      <c r="C17" s="341">
        <v>10</v>
      </c>
      <c r="D17" s="341">
        <v>27</v>
      </c>
      <c r="E17" s="78">
        <v>49</v>
      </c>
      <c r="F17" s="341">
        <v>28</v>
      </c>
      <c r="G17" s="78">
        <v>5</v>
      </c>
      <c r="H17" s="341">
        <v>46</v>
      </c>
      <c r="I17" s="341">
        <v>16</v>
      </c>
      <c r="J17" s="251">
        <v>76</v>
      </c>
      <c r="K17" s="251">
        <v>69</v>
      </c>
      <c r="L17" s="251">
        <v>236</v>
      </c>
      <c r="M17" s="251">
        <v>0</v>
      </c>
      <c r="N17" s="78">
        <v>543</v>
      </c>
      <c r="O17" s="78">
        <v>384</v>
      </c>
      <c r="P17" s="78">
        <v>817</v>
      </c>
      <c r="Q17" s="78">
        <v>0</v>
      </c>
      <c r="R17" s="78">
        <v>0</v>
      </c>
      <c r="S17" s="78">
        <f t="shared" si="0"/>
        <v>533</v>
      </c>
      <c r="T17" s="78">
        <f t="shared" si="1"/>
        <v>1773</v>
      </c>
      <c r="U17" s="78">
        <f t="shared" si="2"/>
        <v>2306</v>
      </c>
      <c r="V17" s="1056" t="s">
        <v>297</v>
      </c>
      <c r="W17" s="1056"/>
    </row>
    <row r="18" spans="1:23" ht="18.75" customHeight="1">
      <c r="A18" s="1081" t="s">
        <v>64</v>
      </c>
      <c r="B18" s="1081"/>
      <c r="C18" s="78">
        <v>25</v>
      </c>
      <c r="D18" s="78">
        <v>5</v>
      </c>
      <c r="E18" s="78">
        <v>76</v>
      </c>
      <c r="F18" s="78">
        <v>51</v>
      </c>
      <c r="G18" s="78">
        <v>3</v>
      </c>
      <c r="H18" s="78">
        <v>56</v>
      </c>
      <c r="I18" s="78">
        <v>23</v>
      </c>
      <c r="J18" s="78">
        <v>54</v>
      </c>
      <c r="K18" s="78">
        <v>45</v>
      </c>
      <c r="L18" s="78">
        <v>208</v>
      </c>
      <c r="M18" s="78">
        <v>0</v>
      </c>
      <c r="N18" s="78">
        <v>564</v>
      </c>
      <c r="O18" s="78">
        <v>10</v>
      </c>
      <c r="P18" s="78">
        <v>5</v>
      </c>
      <c r="Q18" s="78">
        <v>0</v>
      </c>
      <c r="R18" s="78">
        <v>0</v>
      </c>
      <c r="S18" s="78">
        <f t="shared" si="0"/>
        <v>182</v>
      </c>
      <c r="T18" s="78">
        <f t="shared" si="1"/>
        <v>943</v>
      </c>
      <c r="U18" s="78">
        <f t="shared" si="2"/>
        <v>1125</v>
      </c>
      <c r="V18" s="1056" t="s">
        <v>186</v>
      </c>
      <c r="W18" s="1056"/>
    </row>
    <row r="19" spans="1:23" ht="18.75" customHeight="1">
      <c r="A19" s="1081" t="s">
        <v>65</v>
      </c>
      <c r="B19" s="1081"/>
      <c r="C19" s="78">
        <v>1</v>
      </c>
      <c r="D19" s="78">
        <v>2</v>
      </c>
      <c r="E19" s="78">
        <v>45</v>
      </c>
      <c r="F19" s="78">
        <v>17</v>
      </c>
      <c r="G19" s="78">
        <v>8</v>
      </c>
      <c r="H19" s="78">
        <v>41</v>
      </c>
      <c r="I19" s="78">
        <v>5</v>
      </c>
      <c r="J19" s="78">
        <v>18</v>
      </c>
      <c r="K19" s="78">
        <v>19</v>
      </c>
      <c r="L19" s="78">
        <v>65</v>
      </c>
      <c r="M19" s="78">
        <v>0</v>
      </c>
      <c r="N19" s="78">
        <v>391</v>
      </c>
      <c r="O19" s="78">
        <v>30</v>
      </c>
      <c r="P19" s="78">
        <v>24</v>
      </c>
      <c r="Q19" s="78">
        <v>11</v>
      </c>
      <c r="R19" s="78">
        <v>41</v>
      </c>
      <c r="S19" s="78">
        <f t="shared" si="0"/>
        <v>119</v>
      </c>
      <c r="T19" s="78">
        <f t="shared" si="1"/>
        <v>599</v>
      </c>
      <c r="U19" s="78">
        <f t="shared" si="2"/>
        <v>718</v>
      </c>
      <c r="V19" s="1056" t="s">
        <v>187</v>
      </c>
      <c r="W19" s="1056"/>
    </row>
    <row r="20" spans="1:23" ht="18.75" customHeight="1">
      <c r="A20" s="1081" t="s">
        <v>66</v>
      </c>
      <c r="B20" s="1081"/>
      <c r="C20" s="78">
        <v>0</v>
      </c>
      <c r="D20" s="78">
        <v>1</v>
      </c>
      <c r="E20" s="78">
        <v>80</v>
      </c>
      <c r="F20" s="78">
        <v>51</v>
      </c>
      <c r="G20" s="78">
        <v>7</v>
      </c>
      <c r="H20" s="78">
        <v>34</v>
      </c>
      <c r="I20" s="78">
        <v>15</v>
      </c>
      <c r="J20" s="78">
        <v>18</v>
      </c>
      <c r="K20" s="78">
        <v>35</v>
      </c>
      <c r="L20" s="78">
        <v>162</v>
      </c>
      <c r="M20" s="78">
        <v>0</v>
      </c>
      <c r="N20" s="78">
        <v>406</v>
      </c>
      <c r="O20" s="78">
        <v>0</v>
      </c>
      <c r="P20" s="78">
        <v>0</v>
      </c>
      <c r="Q20" s="78">
        <v>0</v>
      </c>
      <c r="R20" s="78">
        <v>0</v>
      </c>
      <c r="S20" s="78">
        <f t="shared" si="0"/>
        <v>137</v>
      </c>
      <c r="T20" s="78">
        <f t="shared" si="1"/>
        <v>672</v>
      </c>
      <c r="U20" s="78">
        <f t="shared" si="2"/>
        <v>809</v>
      </c>
      <c r="V20" s="1056" t="s">
        <v>303</v>
      </c>
      <c r="W20" s="1056"/>
    </row>
    <row r="21" spans="1:23" ht="18.75" customHeight="1">
      <c r="A21" s="1081" t="s">
        <v>134</v>
      </c>
      <c r="B21" s="1081"/>
      <c r="C21" s="78">
        <v>2</v>
      </c>
      <c r="D21" s="78">
        <v>2</v>
      </c>
      <c r="E21" s="78">
        <v>72</v>
      </c>
      <c r="F21" s="78">
        <v>28</v>
      </c>
      <c r="G21" s="78">
        <v>10</v>
      </c>
      <c r="H21" s="78">
        <v>26</v>
      </c>
      <c r="I21" s="78">
        <v>12</v>
      </c>
      <c r="J21" s="78">
        <v>16</v>
      </c>
      <c r="K21" s="78">
        <v>33</v>
      </c>
      <c r="L21" s="78">
        <v>253</v>
      </c>
      <c r="M21" s="78">
        <v>0</v>
      </c>
      <c r="N21" s="78">
        <v>427</v>
      </c>
      <c r="O21" s="78">
        <v>146</v>
      </c>
      <c r="P21" s="78">
        <v>177</v>
      </c>
      <c r="Q21" s="78">
        <v>0</v>
      </c>
      <c r="R21" s="78">
        <v>0</v>
      </c>
      <c r="S21" s="78">
        <f t="shared" si="0"/>
        <v>275</v>
      </c>
      <c r="T21" s="78">
        <f t="shared" si="1"/>
        <v>929</v>
      </c>
      <c r="U21" s="78">
        <f t="shared" si="2"/>
        <v>1204</v>
      </c>
      <c r="V21" s="1056" t="s">
        <v>304</v>
      </c>
      <c r="W21" s="1056"/>
    </row>
    <row r="22" spans="1:23" ht="18.75" customHeight="1">
      <c r="A22" s="1081" t="s">
        <v>68</v>
      </c>
      <c r="B22" s="1081"/>
      <c r="C22" s="78">
        <v>5</v>
      </c>
      <c r="D22" s="78">
        <v>1</v>
      </c>
      <c r="E22" s="78">
        <v>36</v>
      </c>
      <c r="F22" s="78">
        <v>26</v>
      </c>
      <c r="G22" s="78">
        <v>34</v>
      </c>
      <c r="H22" s="78">
        <v>102</v>
      </c>
      <c r="I22" s="78">
        <v>14</v>
      </c>
      <c r="J22" s="78">
        <v>21</v>
      </c>
      <c r="K22" s="78">
        <v>27</v>
      </c>
      <c r="L22" s="78">
        <v>85</v>
      </c>
      <c r="M22" s="78">
        <v>0</v>
      </c>
      <c r="N22" s="78">
        <v>267</v>
      </c>
      <c r="O22" s="78">
        <v>101</v>
      </c>
      <c r="P22" s="78">
        <v>128</v>
      </c>
      <c r="Q22" s="78">
        <v>0</v>
      </c>
      <c r="R22" s="78">
        <v>0</v>
      </c>
      <c r="S22" s="78">
        <f t="shared" si="0"/>
        <v>217</v>
      </c>
      <c r="T22" s="78">
        <f t="shared" si="1"/>
        <v>630</v>
      </c>
      <c r="U22" s="78">
        <f t="shared" si="2"/>
        <v>847</v>
      </c>
      <c r="V22" s="1056" t="s">
        <v>305</v>
      </c>
      <c r="W22" s="1056"/>
    </row>
    <row r="23" spans="1:23" ht="18.75" customHeight="1">
      <c r="A23" s="1081" t="s">
        <v>69</v>
      </c>
      <c r="B23" s="1081"/>
      <c r="C23" s="78">
        <v>3</v>
      </c>
      <c r="D23" s="78">
        <v>0</v>
      </c>
      <c r="E23" s="78">
        <v>48</v>
      </c>
      <c r="F23" s="78">
        <v>31</v>
      </c>
      <c r="G23" s="78">
        <v>14</v>
      </c>
      <c r="H23" s="78">
        <v>51</v>
      </c>
      <c r="I23" s="78">
        <v>13</v>
      </c>
      <c r="J23" s="78">
        <v>24</v>
      </c>
      <c r="K23" s="78">
        <v>23</v>
      </c>
      <c r="L23" s="78">
        <v>108</v>
      </c>
      <c r="M23" s="78">
        <v>0</v>
      </c>
      <c r="N23" s="78">
        <v>415</v>
      </c>
      <c r="O23" s="78">
        <v>51</v>
      </c>
      <c r="P23" s="78">
        <v>50</v>
      </c>
      <c r="Q23" s="78">
        <v>0</v>
      </c>
      <c r="R23" s="78">
        <v>0</v>
      </c>
      <c r="S23" s="78">
        <f t="shared" si="0"/>
        <v>152</v>
      </c>
      <c r="T23" s="78">
        <f t="shared" si="1"/>
        <v>679</v>
      </c>
      <c r="U23" s="78">
        <f t="shared" si="2"/>
        <v>831</v>
      </c>
      <c r="V23" s="1056" t="s">
        <v>191</v>
      </c>
      <c r="W23" s="1056"/>
    </row>
    <row r="24" spans="1:23" ht="18.75" customHeight="1">
      <c r="A24" s="1081" t="s">
        <v>70</v>
      </c>
      <c r="B24" s="1081"/>
      <c r="C24" s="78">
        <v>4</v>
      </c>
      <c r="D24" s="78">
        <v>8</v>
      </c>
      <c r="E24" s="78">
        <v>63</v>
      </c>
      <c r="F24" s="78">
        <v>20</v>
      </c>
      <c r="G24" s="78">
        <v>14</v>
      </c>
      <c r="H24" s="78">
        <v>51</v>
      </c>
      <c r="I24" s="78">
        <v>30</v>
      </c>
      <c r="J24" s="78">
        <v>46</v>
      </c>
      <c r="K24" s="78">
        <v>24</v>
      </c>
      <c r="L24" s="78">
        <v>103</v>
      </c>
      <c r="M24" s="78">
        <v>0</v>
      </c>
      <c r="N24" s="78">
        <v>686</v>
      </c>
      <c r="O24" s="78">
        <v>90</v>
      </c>
      <c r="P24" s="78">
        <v>106</v>
      </c>
      <c r="Q24" s="78">
        <v>0</v>
      </c>
      <c r="R24" s="78">
        <v>0</v>
      </c>
      <c r="S24" s="78">
        <f t="shared" si="0"/>
        <v>225</v>
      </c>
      <c r="T24" s="78">
        <f t="shared" si="1"/>
        <v>1020</v>
      </c>
      <c r="U24" s="78">
        <f t="shared" si="2"/>
        <v>1245</v>
      </c>
      <c r="V24" s="1056" t="s">
        <v>192</v>
      </c>
      <c r="W24" s="1056"/>
    </row>
    <row r="25" spans="1:23" ht="18.75" customHeight="1">
      <c r="A25" s="1081" t="s">
        <v>71</v>
      </c>
      <c r="B25" s="1081"/>
      <c r="C25" s="78">
        <v>7</v>
      </c>
      <c r="D25" s="78">
        <v>1</v>
      </c>
      <c r="E25" s="78">
        <v>50</v>
      </c>
      <c r="F25" s="78">
        <v>8</v>
      </c>
      <c r="G25" s="78">
        <v>6</v>
      </c>
      <c r="H25" s="78">
        <v>11</v>
      </c>
      <c r="I25" s="78">
        <v>9</v>
      </c>
      <c r="J25" s="78">
        <v>48</v>
      </c>
      <c r="K25" s="78">
        <v>19</v>
      </c>
      <c r="L25" s="78">
        <v>68</v>
      </c>
      <c r="M25" s="78">
        <v>0</v>
      </c>
      <c r="N25" s="78">
        <v>433</v>
      </c>
      <c r="O25" s="78">
        <v>89</v>
      </c>
      <c r="P25" s="78">
        <v>100</v>
      </c>
      <c r="Q25" s="78">
        <v>0</v>
      </c>
      <c r="R25" s="78">
        <v>0</v>
      </c>
      <c r="S25" s="78">
        <f t="shared" si="0"/>
        <v>180</v>
      </c>
      <c r="T25" s="78">
        <f t="shared" si="1"/>
        <v>669</v>
      </c>
      <c r="U25" s="78">
        <f t="shared" si="2"/>
        <v>849</v>
      </c>
      <c r="V25" s="1056" t="s">
        <v>193</v>
      </c>
      <c r="W25" s="1056"/>
    </row>
    <row r="26" spans="1:23" ht="18.75" customHeight="1" thickBot="1">
      <c r="A26" s="1083" t="s">
        <v>72</v>
      </c>
      <c r="B26" s="1083"/>
      <c r="C26" s="173">
        <v>1</v>
      </c>
      <c r="D26" s="173">
        <v>2</v>
      </c>
      <c r="E26" s="173">
        <v>60</v>
      </c>
      <c r="F26" s="173">
        <v>32</v>
      </c>
      <c r="G26" s="173">
        <v>11</v>
      </c>
      <c r="H26" s="173">
        <v>74</v>
      </c>
      <c r="I26" s="173">
        <v>17</v>
      </c>
      <c r="J26" s="173">
        <v>80</v>
      </c>
      <c r="K26" s="173">
        <v>29</v>
      </c>
      <c r="L26" s="173">
        <v>233</v>
      </c>
      <c r="M26" s="173">
        <v>0</v>
      </c>
      <c r="N26" s="173">
        <v>622</v>
      </c>
      <c r="O26" s="173">
        <v>18</v>
      </c>
      <c r="P26" s="173">
        <v>19</v>
      </c>
      <c r="Q26" s="173">
        <v>0</v>
      </c>
      <c r="R26" s="173">
        <v>0</v>
      </c>
      <c r="S26" s="173">
        <f t="shared" si="0"/>
        <v>136</v>
      </c>
      <c r="T26" s="173">
        <f t="shared" si="1"/>
        <v>1062</v>
      </c>
      <c r="U26" s="173">
        <f t="shared" si="2"/>
        <v>1198</v>
      </c>
      <c r="V26" s="1062" t="s">
        <v>361</v>
      </c>
      <c r="W26" s="1062"/>
    </row>
    <row r="27" spans="1:23" ht="18.75" customHeight="1" thickBot="1">
      <c r="A27" s="1076" t="s">
        <v>32</v>
      </c>
      <c r="B27" s="1076"/>
      <c r="C27" s="400">
        <f>SUM(C7:C26)</f>
        <v>70</v>
      </c>
      <c r="D27" s="400">
        <f t="shared" ref="D27:U27" si="3">SUM(D7:D26)</f>
        <v>89</v>
      </c>
      <c r="E27" s="400">
        <f t="shared" si="3"/>
        <v>976</v>
      </c>
      <c r="F27" s="400">
        <f t="shared" si="3"/>
        <v>668</v>
      </c>
      <c r="G27" s="400">
        <f t="shared" si="3"/>
        <v>168</v>
      </c>
      <c r="H27" s="400">
        <f t="shared" si="3"/>
        <v>879</v>
      </c>
      <c r="I27" s="400">
        <f t="shared" si="3"/>
        <v>315</v>
      </c>
      <c r="J27" s="400">
        <f t="shared" si="3"/>
        <v>1085</v>
      </c>
      <c r="K27" s="400">
        <f t="shared" si="3"/>
        <v>561</v>
      </c>
      <c r="L27" s="400">
        <f t="shared" si="3"/>
        <v>3109</v>
      </c>
      <c r="M27" s="400">
        <f t="shared" si="3"/>
        <v>0</v>
      </c>
      <c r="N27" s="400">
        <f t="shared" si="3"/>
        <v>8256</v>
      </c>
      <c r="O27" s="400">
        <f t="shared" si="3"/>
        <v>2066</v>
      </c>
      <c r="P27" s="400">
        <f t="shared" si="3"/>
        <v>2613</v>
      </c>
      <c r="Q27" s="400">
        <f t="shared" si="3"/>
        <v>42</v>
      </c>
      <c r="R27" s="400">
        <f t="shared" si="3"/>
        <v>169</v>
      </c>
      <c r="S27" s="400">
        <f t="shared" si="3"/>
        <v>4198</v>
      </c>
      <c r="T27" s="400">
        <f t="shared" si="3"/>
        <v>16868</v>
      </c>
      <c r="U27" s="400">
        <f t="shared" si="3"/>
        <v>21066</v>
      </c>
      <c r="V27" s="1104" t="s">
        <v>175</v>
      </c>
      <c r="W27" s="1104"/>
    </row>
    <row r="28" spans="1:23" ht="13.5" thickTop="1">
      <c r="V28" s="458"/>
      <c r="W28" s="458"/>
    </row>
    <row r="29" spans="1:23">
      <c r="V29" s="458"/>
      <c r="W29" s="458"/>
    </row>
    <row r="30" spans="1:23">
      <c r="V30" s="458"/>
      <c r="W30" s="458"/>
    </row>
    <row r="31" spans="1:23">
      <c r="V31" s="458"/>
      <c r="W31" s="458"/>
    </row>
    <row r="32" spans="1:23">
      <c r="V32" s="458"/>
      <c r="W32" s="458"/>
    </row>
    <row r="33" spans="22:23">
      <c r="V33" s="458"/>
      <c r="W33" s="458"/>
    </row>
    <row r="115" spans="3:9">
      <c r="C115" s="202"/>
      <c r="D115" s="202"/>
      <c r="E115" s="202"/>
      <c r="F115" s="202"/>
      <c r="G115" s="202"/>
      <c r="H115" s="202"/>
      <c r="I115" s="202"/>
    </row>
    <row r="116" spans="3:9">
      <c r="C116" s="202"/>
      <c r="D116" s="202"/>
      <c r="E116" s="202"/>
      <c r="F116" s="202"/>
      <c r="G116" s="202"/>
      <c r="H116" s="202"/>
      <c r="I116" s="202"/>
    </row>
    <row r="117" spans="3:9">
      <c r="C117" s="202"/>
      <c r="D117" s="202"/>
      <c r="E117" s="202"/>
      <c r="F117" s="202"/>
      <c r="G117" s="202"/>
      <c r="H117" s="202"/>
      <c r="I117" s="202"/>
    </row>
    <row r="118" spans="3:9">
      <c r="C118" s="202"/>
      <c r="D118" s="202"/>
      <c r="E118" s="202"/>
      <c r="F118" s="202"/>
      <c r="G118" s="202"/>
      <c r="H118" s="202"/>
      <c r="I118" s="202"/>
    </row>
  </sheetData>
  <protectedRanges>
    <protectedRange sqref="C17:H17" name="نطاق1"/>
  </protectedRanges>
  <mergeCells count="57">
    <mergeCell ref="A7:B7"/>
    <mergeCell ref="O4:P4"/>
    <mergeCell ref="Q4:R4"/>
    <mergeCell ref="S4:U4"/>
    <mergeCell ref="Q3:R3"/>
    <mergeCell ref="A1:C1"/>
    <mergeCell ref="F1:G1"/>
    <mergeCell ref="U1:W1"/>
    <mergeCell ref="G3:H3"/>
    <mergeCell ref="I3:J3"/>
    <mergeCell ref="K3:L3"/>
    <mergeCell ref="M3:N3"/>
    <mergeCell ref="O3:P3"/>
    <mergeCell ref="V7:W7"/>
    <mergeCell ref="A8:B8"/>
    <mergeCell ref="V8:W8"/>
    <mergeCell ref="C4:D4"/>
    <mergeCell ref="E4:F4"/>
    <mergeCell ref="G4:H4"/>
    <mergeCell ref="I4:J4"/>
    <mergeCell ref="K4:L4"/>
    <mergeCell ref="M4:N4"/>
    <mergeCell ref="A2:B6"/>
    <mergeCell ref="C2:I2"/>
    <mergeCell ref="J2:R2"/>
    <mergeCell ref="S2:U3"/>
    <mergeCell ref="V2:W6"/>
    <mergeCell ref="C3:D3"/>
    <mergeCell ref="E3:F3"/>
    <mergeCell ref="A9:B9"/>
    <mergeCell ref="V9:W9"/>
    <mergeCell ref="A10:B10"/>
    <mergeCell ref="V10:W10"/>
    <mergeCell ref="A11:A16"/>
    <mergeCell ref="W11:W16"/>
    <mergeCell ref="A17:B17"/>
    <mergeCell ref="V17:W17"/>
    <mergeCell ref="A18:B18"/>
    <mergeCell ref="V18:W18"/>
    <mergeCell ref="A19:B19"/>
    <mergeCell ref="V19:W19"/>
    <mergeCell ref="A20:B20"/>
    <mergeCell ref="V20:W20"/>
    <mergeCell ref="A21:B21"/>
    <mergeCell ref="V21:W21"/>
    <mergeCell ref="A22:B22"/>
    <mergeCell ref="V22:W22"/>
    <mergeCell ref="A26:B26"/>
    <mergeCell ref="V26:W26"/>
    <mergeCell ref="A27:B27"/>
    <mergeCell ref="V27:W27"/>
    <mergeCell ref="A23:B23"/>
    <mergeCell ref="V23:W23"/>
    <mergeCell ref="A24:B24"/>
    <mergeCell ref="V24:W24"/>
    <mergeCell ref="A25:B25"/>
    <mergeCell ref="V25:W25"/>
  </mergeCells>
  <printOptions horizontalCentered="1"/>
  <pageMargins left="0.75" right="0.75" top="1" bottom="1" header="1" footer="1"/>
  <pageSetup paperSize="9" scale="75" firstPageNumber="60" orientation="landscape" useFirstPageNumber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FF00"/>
  </sheetPr>
  <dimension ref="A1:T116"/>
  <sheetViews>
    <sheetView rightToLeft="1" view="pageBreakPreview" zoomScale="80" zoomScaleSheetLayoutView="80" workbookViewId="0">
      <selection activeCell="A3" sqref="A3:B6"/>
    </sheetView>
  </sheetViews>
  <sheetFormatPr defaultRowHeight="12.75"/>
  <cols>
    <col min="1" max="1" width="4.42578125" style="146" customWidth="1"/>
    <col min="2" max="2" width="14" style="146" customWidth="1"/>
    <col min="3" max="3" width="12.5703125" style="146" customWidth="1"/>
    <col min="4" max="4" width="15.42578125" style="146" customWidth="1"/>
    <col min="5" max="5" width="13.42578125" style="146" customWidth="1"/>
    <col min="6" max="6" width="9.85546875" style="146" customWidth="1"/>
    <col min="7" max="7" width="11" style="146" customWidth="1"/>
    <col min="8" max="8" width="12.7109375" style="146" customWidth="1"/>
    <col min="9" max="11" width="12.5703125" style="146" customWidth="1"/>
    <col min="12" max="12" width="18.42578125" style="146" customWidth="1"/>
    <col min="13" max="13" width="5" style="146" customWidth="1"/>
    <col min="14" max="16384" width="9.140625" style="146"/>
  </cols>
  <sheetData>
    <row r="1" spans="1:20" ht="1.5" customHeight="1">
      <c r="A1" s="1138"/>
      <c r="B1" s="1138"/>
      <c r="C1" s="1138"/>
      <c r="D1" s="1138"/>
      <c r="E1" s="1138"/>
      <c r="F1" s="307"/>
      <c r="G1" s="307"/>
      <c r="H1" s="307"/>
      <c r="I1" s="307"/>
      <c r="J1" s="307"/>
      <c r="K1" s="307"/>
    </row>
    <row r="2" spans="1:20" s="361" customFormat="1" ht="20.25" customHeight="1" thickBot="1">
      <c r="A2" s="1070" t="s">
        <v>1148</v>
      </c>
      <c r="B2" s="1070"/>
      <c r="C2" s="1070"/>
      <c r="D2" s="159"/>
      <c r="E2" s="159"/>
      <c r="F2" s="1140"/>
      <c r="G2" s="1140"/>
      <c r="H2" s="169"/>
      <c r="I2" s="169"/>
      <c r="J2" s="208"/>
      <c r="K2" s="1116" t="s">
        <v>1149</v>
      </c>
      <c r="L2" s="1116"/>
      <c r="M2" s="1116"/>
      <c r="N2" s="542"/>
      <c r="O2" s="542"/>
      <c r="P2" s="542"/>
      <c r="Q2" s="542"/>
      <c r="R2" s="542"/>
      <c r="S2" s="542"/>
      <c r="T2" s="542"/>
    </row>
    <row r="3" spans="1:20" ht="18" customHeight="1" thickTop="1">
      <c r="A3" s="1072" t="s">
        <v>40</v>
      </c>
      <c r="B3" s="1072"/>
      <c r="C3" s="1072" t="s">
        <v>469</v>
      </c>
      <c r="D3" s="1072"/>
      <c r="E3" s="1072"/>
      <c r="F3" s="1072" t="s">
        <v>471</v>
      </c>
      <c r="G3" s="1072"/>
      <c r="H3" s="1072"/>
      <c r="I3" s="1072" t="s">
        <v>763</v>
      </c>
      <c r="J3" s="1072"/>
      <c r="K3" s="1072"/>
      <c r="L3" s="1074" t="s">
        <v>174</v>
      </c>
      <c r="M3" s="1074"/>
    </row>
    <row r="4" spans="1:20" ht="18" customHeight="1">
      <c r="A4" s="1092"/>
      <c r="B4" s="1092"/>
      <c r="C4" s="1096" t="s">
        <v>762</v>
      </c>
      <c r="D4" s="1096"/>
      <c r="E4" s="1096"/>
      <c r="F4" s="1310" t="s">
        <v>472</v>
      </c>
      <c r="G4" s="1310"/>
      <c r="H4" s="1310"/>
      <c r="I4" s="1310" t="s">
        <v>175</v>
      </c>
      <c r="J4" s="1310"/>
      <c r="K4" s="1310"/>
      <c r="L4" s="1096"/>
      <c r="M4" s="1096"/>
    </row>
    <row r="5" spans="1:20" ht="18" customHeight="1">
      <c r="A5" s="1092"/>
      <c r="B5" s="1092"/>
      <c r="C5" s="786" t="s">
        <v>102</v>
      </c>
      <c r="D5" s="786" t="s">
        <v>103</v>
      </c>
      <c r="E5" s="786" t="s">
        <v>35</v>
      </c>
      <c r="F5" s="786" t="s">
        <v>102</v>
      </c>
      <c r="G5" s="786" t="s">
        <v>103</v>
      </c>
      <c r="H5" s="786" t="s">
        <v>35</v>
      </c>
      <c r="I5" s="786" t="s">
        <v>102</v>
      </c>
      <c r="J5" s="786" t="s">
        <v>103</v>
      </c>
      <c r="K5" s="786" t="s">
        <v>35</v>
      </c>
      <c r="L5" s="1096"/>
      <c r="M5" s="1096"/>
    </row>
    <row r="6" spans="1:20" ht="18" customHeight="1" thickBot="1">
      <c r="A6" s="1073"/>
      <c r="B6" s="1073"/>
      <c r="C6" s="854" t="s">
        <v>352</v>
      </c>
      <c r="D6" s="854" t="s">
        <v>353</v>
      </c>
      <c r="E6" s="854" t="s">
        <v>175</v>
      </c>
      <c r="F6" s="854" t="s">
        <v>352</v>
      </c>
      <c r="G6" s="854" t="s">
        <v>353</v>
      </c>
      <c r="H6" s="854" t="s">
        <v>175</v>
      </c>
      <c r="I6" s="854" t="s">
        <v>352</v>
      </c>
      <c r="J6" s="854" t="s">
        <v>353</v>
      </c>
      <c r="K6" s="854" t="s">
        <v>175</v>
      </c>
      <c r="L6" s="1075"/>
      <c r="M6" s="1075"/>
      <c r="P6" s="307"/>
    </row>
    <row r="7" spans="1:20" ht="20.100000000000001" customHeight="1">
      <c r="A7" s="1137" t="s">
        <v>52</v>
      </c>
      <c r="B7" s="1137"/>
      <c r="C7" s="223">
        <v>6828</v>
      </c>
      <c r="D7" s="223">
        <v>7502</v>
      </c>
      <c r="E7" s="223">
        <f>SUM(C7:D7)</f>
        <v>14330</v>
      </c>
      <c r="F7" s="223">
        <v>159</v>
      </c>
      <c r="G7" s="223">
        <v>723</v>
      </c>
      <c r="H7" s="223">
        <v>882</v>
      </c>
      <c r="I7" s="224">
        <f>SUM(C7,F7)</f>
        <v>6987</v>
      </c>
      <c r="J7" s="224">
        <f t="shared" ref="J7:K7" si="0">SUM(D7,G7)</f>
        <v>8225</v>
      </c>
      <c r="K7" s="224">
        <f t="shared" si="0"/>
        <v>15212</v>
      </c>
      <c r="L7" s="1130" t="s">
        <v>671</v>
      </c>
      <c r="M7" s="1130"/>
    </row>
    <row r="8" spans="1:20" ht="20.100000000000001" customHeight="1">
      <c r="A8" s="1081" t="s">
        <v>53</v>
      </c>
      <c r="B8" s="1081"/>
      <c r="C8" s="221">
        <v>4637</v>
      </c>
      <c r="D8" s="221">
        <v>7588</v>
      </c>
      <c r="E8" s="221">
        <f t="shared" ref="E8:E26" si="1">SUM(C8:D8)</f>
        <v>12225</v>
      </c>
      <c r="F8" s="221">
        <v>932</v>
      </c>
      <c r="G8" s="221">
        <v>1042</v>
      </c>
      <c r="H8" s="221">
        <v>1974</v>
      </c>
      <c r="I8" s="222">
        <f t="shared" ref="I8:I26" si="2">SUM(C8,F8)</f>
        <v>5569</v>
      </c>
      <c r="J8" s="222">
        <f t="shared" ref="J8:J26" si="3">SUM(D8,G8)</f>
        <v>8630</v>
      </c>
      <c r="K8" s="222">
        <f t="shared" ref="K8:K26" si="4">SUM(E8,H8)</f>
        <v>14199</v>
      </c>
      <c r="L8" s="1059" t="s">
        <v>302</v>
      </c>
      <c r="M8" s="1059"/>
    </row>
    <row r="9" spans="1:20" ht="20.100000000000001" customHeight="1">
      <c r="A9" s="1081" t="s">
        <v>54</v>
      </c>
      <c r="B9" s="1081"/>
      <c r="C9" s="221">
        <v>3542</v>
      </c>
      <c r="D9" s="221">
        <v>5971</v>
      </c>
      <c r="E9" s="221">
        <f t="shared" si="1"/>
        <v>9513</v>
      </c>
      <c r="F9" s="221">
        <v>123</v>
      </c>
      <c r="G9" s="221">
        <v>455</v>
      </c>
      <c r="H9" s="221">
        <v>578</v>
      </c>
      <c r="I9" s="222">
        <f t="shared" si="2"/>
        <v>3665</v>
      </c>
      <c r="J9" s="222">
        <f t="shared" si="3"/>
        <v>6426</v>
      </c>
      <c r="K9" s="222">
        <f t="shared" si="4"/>
        <v>10091</v>
      </c>
      <c r="L9" s="1056" t="s">
        <v>184</v>
      </c>
      <c r="M9" s="1056"/>
    </row>
    <row r="10" spans="1:20" ht="20.100000000000001" customHeight="1">
      <c r="A10" s="1081" t="s">
        <v>55</v>
      </c>
      <c r="B10" s="1081"/>
      <c r="C10" s="221">
        <v>6482</v>
      </c>
      <c r="D10" s="221">
        <v>10796</v>
      </c>
      <c r="E10" s="221">
        <f t="shared" si="1"/>
        <v>17278</v>
      </c>
      <c r="F10" s="221">
        <v>108</v>
      </c>
      <c r="G10" s="221">
        <v>787</v>
      </c>
      <c r="H10" s="221">
        <v>895</v>
      </c>
      <c r="I10" s="222">
        <f t="shared" si="2"/>
        <v>6590</v>
      </c>
      <c r="J10" s="222">
        <f t="shared" si="3"/>
        <v>11583</v>
      </c>
      <c r="K10" s="222">
        <f t="shared" si="4"/>
        <v>18173</v>
      </c>
      <c r="L10" s="1056" t="s">
        <v>185</v>
      </c>
      <c r="M10" s="1056"/>
    </row>
    <row r="11" spans="1:20" ht="20.100000000000001" customHeight="1">
      <c r="A11" s="1086" t="s">
        <v>299</v>
      </c>
      <c r="B11" s="306" t="s">
        <v>282</v>
      </c>
      <c r="C11" s="221">
        <v>1842</v>
      </c>
      <c r="D11" s="221">
        <v>8514</v>
      </c>
      <c r="E11" s="221">
        <f t="shared" si="1"/>
        <v>10356</v>
      </c>
      <c r="F11" s="221">
        <v>129</v>
      </c>
      <c r="G11" s="221">
        <v>938</v>
      </c>
      <c r="H11" s="221">
        <v>1067</v>
      </c>
      <c r="I11" s="222">
        <f t="shared" si="2"/>
        <v>1971</v>
      </c>
      <c r="J11" s="222">
        <f t="shared" si="3"/>
        <v>9452</v>
      </c>
      <c r="K11" s="222">
        <f t="shared" si="4"/>
        <v>11423</v>
      </c>
      <c r="L11" s="586" t="s">
        <v>306</v>
      </c>
      <c r="M11" s="1061" t="s">
        <v>173</v>
      </c>
    </row>
    <row r="12" spans="1:20" ht="20.100000000000001" customHeight="1">
      <c r="A12" s="1086"/>
      <c r="B12" s="306" t="s">
        <v>283</v>
      </c>
      <c r="C12" s="221">
        <v>2806</v>
      </c>
      <c r="D12" s="221">
        <v>9121</v>
      </c>
      <c r="E12" s="221">
        <f t="shared" si="1"/>
        <v>11927</v>
      </c>
      <c r="F12" s="221">
        <v>76</v>
      </c>
      <c r="G12" s="221">
        <v>933</v>
      </c>
      <c r="H12" s="221">
        <v>1009</v>
      </c>
      <c r="I12" s="222">
        <f t="shared" si="2"/>
        <v>2882</v>
      </c>
      <c r="J12" s="222">
        <f t="shared" si="3"/>
        <v>10054</v>
      </c>
      <c r="K12" s="222">
        <f t="shared" si="4"/>
        <v>12936</v>
      </c>
      <c r="L12" s="586" t="s">
        <v>307</v>
      </c>
      <c r="M12" s="1061"/>
    </row>
    <row r="13" spans="1:20" ht="20.100000000000001" customHeight="1">
      <c r="A13" s="1086"/>
      <c r="B13" s="306" t="s">
        <v>284</v>
      </c>
      <c r="C13" s="221">
        <v>2380</v>
      </c>
      <c r="D13" s="221">
        <v>4862</v>
      </c>
      <c r="E13" s="221">
        <f t="shared" si="1"/>
        <v>7242</v>
      </c>
      <c r="F13" s="221">
        <v>162</v>
      </c>
      <c r="G13" s="221">
        <v>604</v>
      </c>
      <c r="H13" s="221">
        <v>766</v>
      </c>
      <c r="I13" s="222">
        <f t="shared" si="2"/>
        <v>2542</v>
      </c>
      <c r="J13" s="222">
        <f t="shared" si="3"/>
        <v>5466</v>
      </c>
      <c r="K13" s="222">
        <f t="shared" si="4"/>
        <v>8008</v>
      </c>
      <c r="L13" s="586" t="s">
        <v>308</v>
      </c>
      <c r="M13" s="1061"/>
    </row>
    <row r="14" spans="1:20" ht="20.100000000000001" customHeight="1">
      <c r="A14" s="1086"/>
      <c r="B14" s="306" t="s">
        <v>279</v>
      </c>
      <c r="C14" s="221">
        <v>1956</v>
      </c>
      <c r="D14" s="221">
        <v>7028</v>
      </c>
      <c r="E14" s="221">
        <f t="shared" si="1"/>
        <v>8984</v>
      </c>
      <c r="F14" s="221">
        <v>98</v>
      </c>
      <c r="G14" s="221">
        <v>731</v>
      </c>
      <c r="H14" s="221">
        <v>829</v>
      </c>
      <c r="I14" s="222">
        <f t="shared" si="2"/>
        <v>2054</v>
      </c>
      <c r="J14" s="222">
        <f t="shared" si="3"/>
        <v>7759</v>
      </c>
      <c r="K14" s="222">
        <f t="shared" si="4"/>
        <v>9813</v>
      </c>
      <c r="L14" s="586" t="s">
        <v>309</v>
      </c>
      <c r="M14" s="1061"/>
    </row>
    <row r="15" spans="1:20" ht="20.100000000000001" customHeight="1">
      <c r="A15" s="1086"/>
      <c r="B15" s="306" t="s">
        <v>280</v>
      </c>
      <c r="C15" s="221">
        <v>2712</v>
      </c>
      <c r="D15" s="221">
        <v>9979</v>
      </c>
      <c r="E15" s="221">
        <f t="shared" si="1"/>
        <v>12691</v>
      </c>
      <c r="F15" s="221">
        <v>113</v>
      </c>
      <c r="G15" s="221">
        <v>1026</v>
      </c>
      <c r="H15" s="221">
        <v>1139</v>
      </c>
      <c r="I15" s="222">
        <f t="shared" si="2"/>
        <v>2825</v>
      </c>
      <c r="J15" s="222">
        <f t="shared" si="3"/>
        <v>11005</v>
      </c>
      <c r="K15" s="222">
        <f t="shared" si="4"/>
        <v>13830</v>
      </c>
      <c r="L15" s="586" t="s">
        <v>310</v>
      </c>
      <c r="M15" s="1061"/>
    </row>
    <row r="16" spans="1:20" ht="20.100000000000001" customHeight="1">
      <c r="A16" s="1086"/>
      <c r="B16" s="306" t="s">
        <v>281</v>
      </c>
      <c r="C16" s="221">
        <v>2325</v>
      </c>
      <c r="D16" s="221">
        <v>5758</v>
      </c>
      <c r="E16" s="221">
        <f t="shared" si="1"/>
        <v>8083</v>
      </c>
      <c r="F16" s="221">
        <v>142</v>
      </c>
      <c r="G16" s="221">
        <v>653</v>
      </c>
      <c r="H16" s="221">
        <v>795</v>
      </c>
      <c r="I16" s="222">
        <f t="shared" si="2"/>
        <v>2467</v>
      </c>
      <c r="J16" s="222">
        <f t="shared" si="3"/>
        <v>6411</v>
      </c>
      <c r="K16" s="222">
        <f t="shared" si="4"/>
        <v>8878</v>
      </c>
      <c r="L16" s="586" t="s">
        <v>311</v>
      </c>
      <c r="M16" s="1061"/>
    </row>
    <row r="17" spans="1:13" ht="20.100000000000001" customHeight="1">
      <c r="A17" s="1081" t="s">
        <v>63</v>
      </c>
      <c r="B17" s="1081"/>
      <c r="C17" s="221">
        <v>7075</v>
      </c>
      <c r="D17" s="221">
        <v>8660</v>
      </c>
      <c r="E17" s="221">
        <f t="shared" si="1"/>
        <v>15735</v>
      </c>
      <c r="F17" s="221">
        <v>533</v>
      </c>
      <c r="G17" s="221">
        <v>1773</v>
      </c>
      <c r="H17" s="221">
        <v>2306</v>
      </c>
      <c r="I17" s="222">
        <f t="shared" si="2"/>
        <v>7608</v>
      </c>
      <c r="J17" s="222">
        <f t="shared" si="3"/>
        <v>10433</v>
      </c>
      <c r="K17" s="222">
        <f t="shared" si="4"/>
        <v>18041</v>
      </c>
      <c r="L17" s="1056" t="s">
        <v>297</v>
      </c>
      <c r="M17" s="1056"/>
    </row>
    <row r="18" spans="1:13" ht="20.100000000000001" customHeight="1">
      <c r="A18" s="1081" t="s">
        <v>64</v>
      </c>
      <c r="B18" s="1081"/>
      <c r="C18" s="221">
        <v>5914</v>
      </c>
      <c r="D18" s="221">
        <v>10619</v>
      </c>
      <c r="E18" s="221">
        <f t="shared" si="1"/>
        <v>16533</v>
      </c>
      <c r="F18" s="221">
        <v>182</v>
      </c>
      <c r="G18" s="221">
        <v>943</v>
      </c>
      <c r="H18" s="221">
        <v>1125</v>
      </c>
      <c r="I18" s="222">
        <f t="shared" si="2"/>
        <v>6096</v>
      </c>
      <c r="J18" s="222">
        <f t="shared" si="3"/>
        <v>11562</v>
      </c>
      <c r="K18" s="222">
        <f t="shared" si="4"/>
        <v>17658</v>
      </c>
      <c r="L18" s="1056" t="s">
        <v>186</v>
      </c>
      <c r="M18" s="1056"/>
    </row>
    <row r="19" spans="1:13" ht="20.100000000000001" customHeight="1">
      <c r="A19" s="1081" t="s">
        <v>65</v>
      </c>
      <c r="B19" s="1081"/>
      <c r="C19" s="221">
        <v>4034</v>
      </c>
      <c r="D19" s="221">
        <v>7442</v>
      </c>
      <c r="E19" s="221">
        <f t="shared" si="1"/>
        <v>11476</v>
      </c>
      <c r="F19" s="221">
        <v>119</v>
      </c>
      <c r="G19" s="221">
        <v>599</v>
      </c>
      <c r="H19" s="221">
        <v>718</v>
      </c>
      <c r="I19" s="222">
        <f t="shared" si="2"/>
        <v>4153</v>
      </c>
      <c r="J19" s="222">
        <f t="shared" si="3"/>
        <v>8041</v>
      </c>
      <c r="K19" s="222">
        <f t="shared" si="4"/>
        <v>12194</v>
      </c>
      <c r="L19" s="1056" t="s">
        <v>187</v>
      </c>
      <c r="M19" s="1056"/>
    </row>
    <row r="20" spans="1:13" ht="20.100000000000001" customHeight="1">
      <c r="A20" s="1081" t="s">
        <v>66</v>
      </c>
      <c r="B20" s="1081"/>
      <c r="C20" s="221">
        <v>4248</v>
      </c>
      <c r="D20" s="221">
        <v>7145</v>
      </c>
      <c r="E20" s="221">
        <f t="shared" si="1"/>
        <v>11393</v>
      </c>
      <c r="F20" s="221">
        <v>137</v>
      </c>
      <c r="G20" s="221">
        <v>672</v>
      </c>
      <c r="H20" s="221">
        <v>809</v>
      </c>
      <c r="I20" s="222">
        <f t="shared" si="2"/>
        <v>4385</v>
      </c>
      <c r="J20" s="222">
        <f t="shared" si="3"/>
        <v>7817</v>
      </c>
      <c r="K20" s="222">
        <f t="shared" si="4"/>
        <v>12202</v>
      </c>
      <c r="L20" s="1056" t="s">
        <v>303</v>
      </c>
      <c r="M20" s="1056"/>
    </row>
    <row r="21" spans="1:13" ht="20.100000000000001" customHeight="1">
      <c r="A21" s="1081" t="s">
        <v>134</v>
      </c>
      <c r="B21" s="1081"/>
      <c r="C21" s="221">
        <v>4784</v>
      </c>
      <c r="D21" s="221">
        <v>7228</v>
      </c>
      <c r="E21" s="221">
        <f t="shared" si="1"/>
        <v>12012</v>
      </c>
      <c r="F21" s="221">
        <v>275</v>
      </c>
      <c r="G21" s="221">
        <v>929</v>
      </c>
      <c r="H21" s="221">
        <v>1204</v>
      </c>
      <c r="I21" s="222">
        <f t="shared" si="2"/>
        <v>5059</v>
      </c>
      <c r="J21" s="222">
        <f t="shared" si="3"/>
        <v>8157</v>
      </c>
      <c r="K21" s="222">
        <f t="shared" si="4"/>
        <v>13216</v>
      </c>
      <c r="L21" s="1056" t="s">
        <v>304</v>
      </c>
      <c r="M21" s="1056"/>
    </row>
    <row r="22" spans="1:13" ht="20.100000000000001" customHeight="1">
      <c r="A22" s="1081" t="s">
        <v>68</v>
      </c>
      <c r="B22" s="1081"/>
      <c r="C22" s="221">
        <v>2534</v>
      </c>
      <c r="D22" s="221">
        <v>3933</v>
      </c>
      <c r="E22" s="221">
        <f t="shared" si="1"/>
        <v>6467</v>
      </c>
      <c r="F22" s="221">
        <v>217</v>
      </c>
      <c r="G22" s="221">
        <v>630</v>
      </c>
      <c r="H22" s="221">
        <v>847</v>
      </c>
      <c r="I22" s="222">
        <f t="shared" si="2"/>
        <v>2751</v>
      </c>
      <c r="J22" s="222">
        <f t="shared" si="3"/>
        <v>4563</v>
      </c>
      <c r="K22" s="222">
        <f t="shared" si="4"/>
        <v>7314</v>
      </c>
      <c r="L22" s="1056" t="s">
        <v>305</v>
      </c>
      <c r="M22" s="1056"/>
    </row>
    <row r="23" spans="1:13" ht="20.100000000000001" customHeight="1">
      <c r="A23" s="1081" t="s">
        <v>69</v>
      </c>
      <c r="B23" s="1081"/>
      <c r="C23" s="221">
        <v>5571</v>
      </c>
      <c r="D23" s="221">
        <v>7876</v>
      </c>
      <c r="E23" s="221">
        <f t="shared" si="1"/>
        <v>13447</v>
      </c>
      <c r="F23" s="221">
        <v>152</v>
      </c>
      <c r="G23" s="221">
        <v>679</v>
      </c>
      <c r="H23" s="221">
        <v>831</v>
      </c>
      <c r="I23" s="222">
        <f t="shared" si="2"/>
        <v>5723</v>
      </c>
      <c r="J23" s="222">
        <f t="shared" si="3"/>
        <v>8555</v>
      </c>
      <c r="K23" s="222">
        <f t="shared" si="4"/>
        <v>14278</v>
      </c>
      <c r="L23" s="1056" t="s">
        <v>191</v>
      </c>
      <c r="M23" s="1056"/>
    </row>
    <row r="24" spans="1:13" ht="20.100000000000001" customHeight="1">
      <c r="A24" s="1081" t="s">
        <v>70</v>
      </c>
      <c r="B24" s="1081"/>
      <c r="C24" s="221">
        <v>8993</v>
      </c>
      <c r="D24" s="221">
        <v>11181</v>
      </c>
      <c r="E24" s="221">
        <f t="shared" si="1"/>
        <v>20174</v>
      </c>
      <c r="F24" s="221">
        <v>225</v>
      </c>
      <c r="G24" s="221">
        <v>1020</v>
      </c>
      <c r="H24" s="221">
        <v>1245</v>
      </c>
      <c r="I24" s="222">
        <f t="shared" si="2"/>
        <v>9218</v>
      </c>
      <c r="J24" s="222">
        <f t="shared" si="3"/>
        <v>12201</v>
      </c>
      <c r="K24" s="222">
        <f t="shared" si="4"/>
        <v>21419</v>
      </c>
      <c r="L24" s="1056" t="s">
        <v>192</v>
      </c>
      <c r="M24" s="1056"/>
    </row>
    <row r="25" spans="1:13" ht="20.100000000000001" customHeight="1">
      <c r="A25" s="1081" t="s">
        <v>71</v>
      </c>
      <c r="B25" s="1081"/>
      <c r="C25" s="221">
        <v>4860</v>
      </c>
      <c r="D25" s="221">
        <v>6639</v>
      </c>
      <c r="E25" s="221">
        <f t="shared" si="1"/>
        <v>11499</v>
      </c>
      <c r="F25" s="221">
        <v>180</v>
      </c>
      <c r="G25" s="221">
        <v>669</v>
      </c>
      <c r="H25" s="221">
        <v>849</v>
      </c>
      <c r="I25" s="222">
        <f t="shared" si="2"/>
        <v>5040</v>
      </c>
      <c r="J25" s="222">
        <f t="shared" si="3"/>
        <v>7308</v>
      </c>
      <c r="K25" s="222">
        <f t="shared" si="4"/>
        <v>12348</v>
      </c>
      <c r="L25" s="1056" t="s">
        <v>193</v>
      </c>
      <c r="M25" s="1056"/>
    </row>
    <row r="26" spans="1:13" ht="20.100000000000001" customHeight="1" thickBot="1">
      <c r="A26" s="1083" t="s">
        <v>72</v>
      </c>
      <c r="B26" s="1083"/>
      <c r="C26" s="223">
        <v>5117</v>
      </c>
      <c r="D26" s="223">
        <v>13573</v>
      </c>
      <c r="E26" s="223">
        <f t="shared" si="1"/>
        <v>18690</v>
      </c>
      <c r="F26" s="223">
        <v>136</v>
      </c>
      <c r="G26" s="223">
        <v>1062</v>
      </c>
      <c r="H26" s="223">
        <v>1198</v>
      </c>
      <c r="I26" s="224">
        <f t="shared" si="2"/>
        <v>5253</v>
      </c>
      <c r="J26" s="224">
        <f t="shared" si="3"/>
        <v>14635</v>
      </c>
      <c r="K26" s="224">
        <f t="shared" si="4"/>
        <v>19888</v>
      </c>
      <c r="L26" s="1062" t="s">
        <v>361</v>
      </c>
      <c r="M26" s="1062"/>
    </row>
    <row r="27" spans="1:13" ht="20.100000000000001" customHeight="1" thickBot="1">
      <c r="A27" s="1076" t="s">
        <v>32</v>
      </c>
      <c r="B27" s="1076"/>
      <c r="C27" s="749">
        <f>SUM(C7:C26)</f>
        <v>88640</v>
      </c>
      <c r="D27" s="749">
        <f t="shared" ref="D27:K27" si="5">SUM(D7:D26)</f>
        <v>161415</v>
      </c>
      <c r="E27" s="749">
        <f t="shared" si="5"/>
        <v>250055</v>
      </c>
      <c r="F27" s="749">
        <f t="shared" si="5"/>
        <v>4198</v>
      </c>
      <c r="G27" s="749">
        <f t="shared" si="5"/>
        <v>16868</v>
      </c>
      <c r="H27" s="749">
        <f t="shared" si="5"/>
        <v>21066</v>
      </c>
      <c r="I27" s="749">
        <f t="shared" si="5"/>
        <v>92838</v>
      </c>
      <c r="J27" s="749">
        <f t="shared" si="5"/>
        <v>178283</v>
      </c>
      <c r="K27" s="749">
        <f t="shared" si="5"/>
        <v>271121</v>
      </c>
      <c r="L27" s="1104" t="s">
        <v>175</v>
      </c>
      <c r="M27" s="1104"/>
    </row>
    <row r="28" spans="1:13" ht="13.5" thickTop="1">
      <c r="L28" s="458"/>
      <c r="M28" s="458"/>
    </row>
    <row r="29" spans="1:13">
      <c r="L29" s="458"/>
      <c r="M29" s="458"/>
    </row>
    <row r="30" spans="1:13">
      <c r="L30" s="458"/>
      <c r="M30" s="458"/>
    </row>
    <row r="31" spans="1:13">
      <c r="L31" s="458"/>
      <c r="M31" s="458"/>
    </row>
    <row r="32" spans="1:13">
      <c r="L32" s="458"/>
      <c r="M32" s="458"/>
    </row>
    <row r="33" spans="12:13">
      <c r="L33" s="458"/>
      <c r="M33" s="458"/>
    </row>
    <row r="34" spans="12:13">
      <c r="L34" s="458"/>
      <c r="M34" s="458"/>
    </row>
    <row r="35" spans="12:13">
      <c r="L35" s="458"/>
      <c r="M35" s="458"/>
    </row>
    <row r="36" spans="12:13">
      <c r="L36" s="458"/>
      <c r="M36" s="458"/>
    </row>
    <row r="37" spans="12:13">
      <c r="L37" s="458"/>
      <c r="M37" s="458"/>
    </row>
    <row r="38" spans="12:13">
      <c r="L38" s="458"/>
      <c r="M38" s="458"/>
    </row>
    <row r="39" spans="12:13">
      <c r="L39" s="458"/>
      <c r="M39" s="458"/>
    </row>
    <row r="40" spans="12:13">
      <c r="L40" s="458"/>
      <c r="M40" s="458"/>
    </row>
    <row r="41" spans="12:13">
      <c r="L41" s="458"/>
      <c r="M41" s="458"/>
    </row>
    <row r="42" spans="12:13">
      <c r="L42" s="458"/>
      <c r="M42" s="458"/>
    </row>
    <row r="43" spans="12:13">
      <c r="L43" s="458"/>
      <c r="M43" s="458"/>
    </row>
    <row r="44" spans="12:13">
      <c r="L44" s="458"/>
      <c r="M44" s="458"/>
    </row>
    <row r="45" spans="12:13">
      <c r="L45" s="458"/>
      <c r="M45" s="458"/>
    </row>
    <row r="46" spans="12:13">
      <c r="L46" s="458"/>
      <c r="M46" s="458"/>
    </row>
    <row r="47" spans="12:13">
      <c r="L47" s="458"/>
      <c r="M47" s="458"/>
    </row>
    <row r="48" spans="12:13">
      <c r="L48" s="458"/>
      <c r="M48" s="458"/>
    </row>
    <row r="49" spans="12:13">
      <c r="L49" s="458"/>
      <c r="M49" s="458"/>
    </row>
    <row r="50" spans="12:13">
      <c r="L50" s="458"/>
      <c r="M50" s="458"/>
    </row>
    <row r="51" spans="12:13">
      <c r="L51" s="458"/>
      <c r="M51" s="458"/>
    </row>
    <row r="52" spans="12:13">
      <c r="L52" s="458"/>
      <c r="M52" s="458"/>
    </row>
    <row r="53" spans="12:13">
      <c r="L53" s="458"/>
      <c r="M53" s="458"/>
    </row>
    <row r="54" spans="12:13">
      <c r="L54" s="458"/>
      <c r="M54" s="458"/>
    </row>
    <row r="55" spans="12:13">
      <c r="L55" s="458"/>
      <c r="M55" s="458"/>
    </row>
    <row r="113" spans="3:5">
      <c r="C113" s="202"/>
      <c r="D113" s="202"/>
      <c r="E113" s="202"/>
    </row>
    <row r="114" spans="3:5">
      <c r="C114" s="202"/>
      <c r="D114" s="202"/>
      <c r="E114" s="202"/>
    </row>
    <row r="115" spans="3:5">
      <c r="C115" s="202"/>
      <c r="D115" s="202"/>
      <c r="E115" s="202"/>
    </row>
    <row r="116" spans="3:5">
      <c r="C116" s="202"/>
      <c r="D116" s="202"/>
      <c r="E116" s="202"/>
    </row>
  </sheetData>
  <mergeCells count="44">
    <mergeCell ref="K2:M2"/>
    <mergeCell ref="A27:B27"/>
    <mergeCell ref="L27:M27"/>
    <mergeCell ref="A24:B24"/>
    <mergeCell ref="L24:M24"/>
    <mergeCell ref="A25:B25"/>
    <mergeCell ref="L25:M25"/>
    <mergeCell ref="A26:B26"/>
    <mergeCell ref="L26:M26"/>
    <mergeCell ref="A21:B21"/>
    <mergeCell ref="L21:M21"/>
    <mergeCell ref="A22:B22"/>
    <mergeCell ref="L22:M22"/>
    <mergeCell ref="A23:B23"/>
    <mergeCell ref="L23:M23"/>
    <mergeCell ref="A18:B18"/>
    <mergeCell ref="L18:M18"/>
    <mergeCell ref="A19:B19"/>
    <mergeCell ref="L19:M19"/>
    <mergeCell ref="A20:B20"/>
    <mergeCell ref="L20:M20"/>
    <mergeCell ref="A10:B10"/>
    <mergeCell ref="L10:M10"/>
    <mergeCell ref="A11:A16"/>
    <mergeCell ref="M11:M16"/>
    <mergeCell ref="A17:B17"/>
    <mergeCell ref="L17:M17"/>
    <mergeCell ref="L7:M7"/>
    <mergeCell ref="A8:B8"/>
    <mergeCell ref="L8:M8"/>
    <mergeCell ref="A9:B9"/>
    <mergeCell ref="L9:M9"/>
    <mergeCell ref="A7:B7"/>
    <mergeCell ref="A1:E1"/>
    <mergeCell ref="A2:C2"/>
    <mergeCell ref="A3:B6"/>
    <mergeCell ref="C3:E3"/>
    <mergeCell ref="F3:H3"/>
    <mergeCell ref="F2:G2"/>
    <mergeCell ref="I3:K3"/>
    <mergeCell ref="L3:M6"/>
    <mergeCell ref="C4:E4"/>
    <mergeCell ref="F4:H4"/>
    <mergeCell ref="I4:K4"/>
  </mergeCells>
  <printOptions horizontalCentered="1"/>
  <pageMargins left="1" right="1" top="1" bottom="1" header="1" footer="1"/>
  <pageSetup paperSize="9" scale="80" firstPageNumber="58" orientation="landscape" useFirstPageNumber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FF00"/>
  </sheetPr>
  <dimension ref="A1:Y121"/>
  <sheetViews>
    <sheetView rightToLeft="1" view="pageBreakPreview" zoomScale="80" zoomScaleSheetLayoutView="80" workbookViewId="0">
      <selection activeCell="C8" sqref="C8:M9"/>
    </sheetView>
  </sheetViews>
  <sheetFormatPr defaultRowHeight="12.75"/>
  <cols>
    <col min="1" max="1" width="4.85546875" style="146" customWidth="1"/>
    <col min="2" max="2" width="10.28515625" style="146" customWidth="1"/>
    <col min="3" max="3" width="9.140625" style="146" customWidth="1"/>
    <col min="4" max="4" width="12" style="146" customWidth="1"/>
    <col min="5" max="5" width="9.7109375" style="146" customWidth="1"/>
    <col min="6" max="6" width="10.85546875" style="146" customWidth="1"/>
    <col min="7" max="7" width="9.85546875" style="146" customWidth="1"/>
    <col min="8" max="8" width="11.28515625" style="146" customWidth="1"/>
    <col min="9" max="9" width="9.42578125" style="146" customWidth="1"/>
    <col min="10" max="10" width="12" style="146" customWidth="1"/>
    <col min="11" max="11" width="9.85546875" style="146" customWidth="1"/>
    <col min="12" max="12" width="12" style="146" customWidth="1"/>
    <col min="13" max="13" width="10.7109375" style="146" customWidth="1"/>
    <col min="14" max="14" width="16.7109375" style="146" customWidth="1"/>
    <col min="15" max="15" width="4.7109375" style="146" customWidth="1"/>
    <col min="16" max="18" width="9.140625" style="146"/>
    <col min="19" max="19" width="11.5703125" style="146" bestFit="1" customWidth="1"/>
    <col min="20" max="16384" width="9.140625" style="146"/>
  </cols>
  <sheetData>
    <row r="1" spans="1:25" ht="19.5" customHeight="1">
      <c r="A1" s="1138" t="s">
        <v>895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307"/>
      <c r="Q1" s="307"/>
      <c r="R1" s="307"/>
      <c r="S1" s="307"/>
    </row>
    <row r="2" spans="1:25" ht="21" customHeight="1">
      <c r="A2" s="1139" t="s">
        <v>896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307"/>
      <c r="Q2" s="307"/>
      <c r="R2" s="307"/>
      <c r="S2" s="307"/>
    </row>
    <row r="3" spans="1:25" ht="22.5" customHeight="1" thickBot="1">
      <c r="A3" s="1100" t="s">
        <v>986</v>
      </c>
      <c r="B3" s="1100"/>
      <c r="C3" s="169"/>
      <c r="D3" s="169"/>
      <c r="E3" s="169"/>
      <c r="F3" s="169"/>
      <c r="G3" s="169"/>
      <c r="H3" s="169"/>
      <c r="I3" s="169"/>
      <c r="J3" s="208"/>
      <c r="K3" s="308"/>
      <c r="L3" s="308"/>
      <c r="M3" s="308"/>
      <c r="N3" s="1116" t="s">
        <v>1150</v>
      </c>
      <c r="O3" s="1116"/>
      <c r="P3" s="217"/>
      <c r="Q3" s="217"/>
      <c r="R3" s="217"/>
      <c r="S3" s="217"/>
      <c r="T3" s="217"/>
      <c r="U3" s="217"/>
      <c r="V3" s="217"/>
      <c r="W3" s="217"/>
      <c r="X3" s="217"/>
      <c r="Y3" s="217"/>
    </row>
    <row r="4" spans="1:25" ht="22.5" customHeight="1" thickTop="1">
      <c r="A4" s="1072" t="s">
        <v>40</v>
      </c>
      <c r="B4" s="1072"/>
      <c r="C4" s="1072" t="s">
        <v>488</v>
      </c>
      <c r="D4" s="1072"/>
      <c r="E4" s="1072"/>
      <c r="F4" s="1072"/>
      <c r="G4" s="1072"/>
      <c r="H4" s="1072"/>
      <c r="I4" s="1072"/>
      <c r="J4" s="1072"/>
      <c r="K4" s="1072" t="s">
        <v>473</v>
      </c>
      <c r="L4" s="1072"/>
      <c r="M4" s="1072"/>
      <c r="N4" s="1074" t="s">
        <v>174</v>
      </c>
      <c r="O4" s="1074"/>
      <c r="S4" s="146" t="s">
        <v>489</v>
      </c>
    </row>
    <row r="5" spans="1:25" ht="19.5" customHeight="1">
      <c r="A5" s="1092"/>
      <c r="B5" s="1092"/>
      <c r="C5" s="1096" t="s">
        <v>490</v>
      </c>
      <c r="D5" s="1096"/>
      <c r="E5" s="1096"/>
      <c r="F5" s="1096"/>
      <c r="G5" s="1096"/>
      <c r="H5" s="1096"/>
      <c r="I5" s="1096"/>
      <c r="J5" s="1096"/>
      <c r="K5" s="1092"/>
      <c r="L5" s="1092"/>
      <c r="M5" s="1092"/>
      <c r="N5" s="1096"/>
      <c r="O5" s="1096"/>
    </row>
    <row r="6" spans="1:25" ht="18" customHeight="1">
      <c r="A6" s="1092"/>
      <c r="B6" s="1092"/>
      <c r="C6" s="1207" t="s">
        <v>491</v>
      </c>
      <c r="D6" s="1207"/>
      <c r="E6" s="1208" t="s">
        <v>492</v>
      </c>
      <c r="F6" s="1208"/>
      <c r="G6" s="1208" t="s">
        <v>493</v>
      </c>
      <c r="H6" s="1208"/>
      <c r="I6" s="1209" t="s">
        <v>494</v>
      </c>
      <c r="J6" s="1209"/>
      <c r="K6" s="1092"/>
      <c r="L6" s="1092"/>
      <c r="M6" s="1092"/>
      <c r="N6" s="1096"/>
      <c r="O6" s="1096"/>
    </row>
    <row r="7" spans="1:25" ht="15.75" customHeight="1">
      <c r="A7" s="1092"/>
      <c r="B7" s="1092"/>
      <c r="C7" s="1096" t="s">
        <v>495</v>
      </c>
      <c r="D7" s="1096"/>
      <c r="E7" s="1208"/>
      <c r="F7" s="1208"/>
      <c r="G7" s="1208"/>
      <c r="H7" s="1208"/>
      <c r="I7" s="1096" t="s">
        <v>496</v>
      </c>
      <c r="J7" s="1096"/>
      <c r="K7" s="1096" t="s">
        <v>175</v>
      </c>
      <c r="L7" s="1096"/>
      <c r="M7" s="1096"/>
      <c r="N7" s="1096"/>
      <c r="O7" s="1096"/>
    </row>
    <row r="8" spans="1:25" ht="17.25" customHeight="1">
      <c r="A8" s="1092"/>
      <c r="B8" s="1092"/>
      <c r="C8" s="786" t="s">
        <v>102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35</v>
      </c>
      <c r="N8" s="1096"/>
      <c r="O8" s="1096"/>
    </row>
    <row r="9" spans="1:25" ht="17.25" customHeight="1" thickBot="1">
      <c r="A9" s="1073"/>
      <c r="B9" s="1073"/>
      <c r="C9" s="854" t="s">
        <v>352</v>
      </c>
      <c r="D9" s="854" t="s">
        <v>353</v>
      </c>
      <c r="E9" s="854" t="s">
        <v>352</v>
      </c>
      <c r="F9" s="854" t="s">
        <v>353</v>
      </c>
      <c r="G9" s="854" t="s">
        <v>352</v>
      </c>
      <c r="H9" s="854" t="s">
        <v>353</v>
      </c>
      <c r="I9" s="854" t="s">
        <v>352</v>
      </c>
      <c r="J9" s="854" t="s">
        <v>353</v>
      </c>
      <c r="K9" s="854" t="s">
        <v>352</v>
      </c>
      <c r="L9" s="854" t="s">
        <v>353</v>
      </c>
      <c r="M9" s="854" t="s">
        <v>175</v>
      </c>
      <c r="N9" s="1075"/>
      <c r="O9" s="1075"/>
    </row>
    <row r="10" spans="1:25" ht="18.95" customHeight="1">
      <c r="A10" s="1110" t="s">
        <v>52</v>
      </c>
      <c r="B10" s="1110"/>
      <c r="C10" s="173">
        <v>600</v>
      </c>
      <c r="D10" s="173">
        <v>408</v>
      </c>
      <c r="E10" s="173">
        <v>2439</v>
      </c>
      <c r="F10" s="173">
        <v>1275</v>
      </c>
      <c r="G10" s="173">
        <v>2077</v>
      </c>
      <c r="H10" s="173">
        <v>1609</v>
      </c>
      <c r="I10" s="173">
        <v>1871</v>
      </c>
      <c r="J10" s="173">
        <v>4933</v>
      </c>
      <c r="K10" s="173">
        <f>SUM(C10,E10,G10,I10)</f>
        <v>6987</v>
      </c>
      <c r="L10" s="173">
        <f>SUM(D10,F10,H10,J10)</f>
        <v>8225</v>
      </c>
      <c r="M10" s="173">
        <f>SUM(K10:L10)</f>
        <v>15212</v>
      </c>
      <c r="N10" s="1130" t="s">
        <v>671</v>
      </c>
      <c r="O10" s="1130"/>
    </row>
    <row r="11" spans="1:25" ht="18.95" customHeight="1">
      <c r="A11" s="1081" t="s">
        <v>53</v>
      </c>
      <c r="B11" s="1081"/>
      <c r="C11" s="78">
        <v>504</v>
      </c>
      <c r="D11" s="78">
        <v>559</v>
      </c>
      <c r="E11" s="78">
        <v>1056</v>
      </c>
      <c r="F11" s="78">
        <v>1110</v>
      </c>
      <c r="G11" s="78">
        <v>1831</v>
      </c>
      <c r="H11" s="78">
        <v>2090</v>
      </c>
      <c r="I11" s="78">
        <v>2178</v>
      </c>
      <c r="J11" s="78">
        <v>4871</v>
      </c>
      <c r="K11" s="78">
        <f t="shared" ref="K11:K29" si="0">SUM(C11,E11,G11,I11)</f>
        <v>5569</v>
      </c>
      <c r="L11" s="78">
        <f t="shared" ref="L11:L29" si="1">SUM(D11,F11,H11,J11)</f>
        <v>8630</v>
      </c>
      <c r="M11" s="78">
        <f t="shared" ref="M11:M29" si="2">SUM(K11:L11)</f>
        <v>14199</v>
      </c>
      <c r="N11" s="1059" t="s">
        <v>302</v>
      </c>
      <c r="O11" s="1059"/>
      <c r="S11" s="225"/>
    </row>
    <row r="12" spans="1:25" ht="18.95" customHeight="1">
      <c r="A12" s="1081" t="s">
        <v>54</v>
      </c>
      <c r="B12" s="1081"/>
      <c r="C12" s="78">
        <v>417</v>
      </c>
      <c r="D12" s="78">
        <v>371</v>
      </c>
      <c r="E12" s="78">
        <v>1036</v>
      </c>
      <c r="F12" s="78">
        <v>999</v>
      </c>
      <c r="G12" s="78">
        <v>1012</v>
      </c>
      <c r="H12" s="78">
        <v>1202</v>
      </c>
      <c r="I12" s="78">
        <v>1200</v>
      </c>
      <c r="J12" s="78">
        <v>3854</v>
      </c>
      <c r="K12" s="78">
        <f t="shared" si="0"/>
        <v>3665</v>
      </c>
      <c r="L12" s="78">
        <f t="shared" si="1"/>
        <v>6426</v>
      </c>
      <c r="M12" s="78">
        <f t="shared" si="2"/>
        <v>10091</v>
      </c>
      <c r="N12" s="1056" t="s">
        <v>184</v>
      </c>
      <c r="O12" s="1056"/>
    </row>
    <row r="13" spans="1:25" ht="18.95" customHeight="1">
      <c r="A13" s="1081" t="s">
        <v>55</v>
      </c>
      <c r="B13" s="1081"/>
      <c r="C13" s="78">
        <v>1129</v>
      </c>
      <c r="D13" s="78">
        <v>1050</v>
      </c>
      <c r="E13" s="78">
        <v>1477</v>
      </c>
      <c r="F13" s="78">
        <v>1795</v>
      </c>
      <c r="G13" s="78">
        <v>1500</v>
      </c>
      <c r="H13" s="78">
        <v>1985</v>
      </c>
      <c r="I13" s="78">
        <v>2484</v>
      </c>
      <c r="J13" s="78">
        <v>6753</v>
      </c>
      <c r="K13" s="78">
        <f t="shared" si="0"/>
        <v>6590</v>
      </c>
      <c r="L13" s="78">
        <f t="shared" si="1"/>
        <v>11583</v>
      </c>
      <c r="M13" s="78">
        <f t="shared" si="2"/>
        <v>18173</v>
      </c>
      <c r="N13" s="1056" t="s">
        <v>185</v>
      </c>
      <c r="O13" s="1056"/>
    </row>
    <row r="14" spans="1:25" ht="18.95" customHeight="1">
      <c r="A14" s="1086" t="s">
        <v>299</v>
      </c>
      <c r="B14" s="306" t="s">
        <v>282</v>
      </c>
      <c r="C14" s="78">
        <v>430</v>
      </c>
      <c r="D14" s="78">
        <v>774</v>
      </c>
      <c r="E14" s="78">
        <v>467</v>
      </c>
      <c r="F14" s="78">
        <v>1190</v>
      </c>
      <c r="G14" s="78">
        <v>600</v>
      </c>
      <c r="H14" s="78">
        <v>1954</v>
      </c>
      <c r="I14" s="78">
        <v>474</v>
      </c>
      <c r="J14" s="78">
        <v>5534</v>
      </c>
      <c r="K14" s="78">
        <f t="shared" si="0"/>
        <v>1971</v>
      </c>
      <c r="L14" s="78">
        <f t="shared" si="1"/>
        <v>9452</v>
      </c>
      <c r="M14" s="78">
        <f t="shared" si="2"/>
        <v>11423</v>
      </c>
      <c r="N14" s="586" t="s">
        <v>306</v>
      </c>
      <c r="O14" s="1061" t="s">
        <v>173</v>
      </c>
    </row>
    <row r="15" spans="1:25" ht="18.95" customHeight="1">
      <c r="A15" s="1086"/>
      <c r="B15" s="306" t="s">
        <v>283</v>
      </c>
      <c r="C15" s="78">
        <v>636</v>
      </c>
      <c r="D15" s="78">
        <v>871</v>
      </c>
      <c r="E15" s="78">
        <v>848</v>
      </c>
      <c r="F15" s="78">
        <v>1302</v>
      </c>
      <c r="G15" s="78">
        <v>839</v>
      </c>
      <c r="H15" s="78">
        <v>2076</v>
      </c>
      <c r="I15" s="78">
        <v>559</v>
      </c>
      <c r="J15" s="78">
        <v>5805</v>
      </c>
      <c r="K15" s="78">
        <f t="shared" si="0"/>
        <v>2882</v>
      </c>
      <c r="L15" s="78">
        <f t="shared" si="1"/>
        <v>10054</v>
      </c>
      <c r="M15" s="78">
        <f t="shared" si="2"/>
        <v>12936</v>
      </c>
      <c r="N15" s="586" t="s">
        <v>307</v>
      </c>
      <c r="O15" s="1061"/>
    </row>
    <row r="16" spans="1:25" ht="18.95" customHeight="1">
      <c r="A16" s="1086"/>
      <c r="B16" s="306" t="s">
        <v>284</v>
      </c>
      <c r="C16" s="78">
        <v>557</v>
      </c>
      <c r="D16" s="78">
        <v>502</v>
      </c>
      <c r="E16" s="78">
        <v>643</v>
      </c>
      <c r="F16" s="78">
        <v>585</v>
      </c>
      <c r="G16" s="78">
        <v>977</v>
      </c>
      <c r="H16" s="78">
        <v>1111</v>
      </c>
      <c r="I16" s="78">
        <v>365</v>
      </c>
      <c r="J16" s="78">
        <v>3268</v>
      </c>
      <c r="K16" s="78">
        <f t="shared" si="0"/>
        <v>2542</v>
      </c>
      <c r="L16" s="78">
        <f t="shared" si="1"/>
        <v>5466</v>
      </c>
      <c r="M16" s="78">
        <f t="shared" si="2"/>
        <v>8008</v>
      </c>
      <c r="N16" s="586" t="s">
        <v>308</v>
      </c>
      <c r="O16" s="1061"/>
    </row>
    <row r="17" spans="1:15" ht="18.95" customHeight="1">
      <c r="A17" s="1086"/>
      <c r="B17" s="306" t="s">
        <v>279</v>
      </c>
      <c r="C17" s="78">
        <v>480</v>
      </c>
      <c r="D17" s="78">
        <v>700</v>
      </c>
      <c r="E17" s="78">
        <v>639</v>
      </c>
      <c r="F17" s="78">
        <v>1076</v>
      </c>
      <c r="G17" s="78">
        <v>642</v>
      </c>
      <c r="H17" s="78">
        <v>1698</v>
      </c>
      <c r="I17" s="78">
        <v>293</v>
      </c>
      <c r="J17" s="78">
        <v>4285</v>
      </c>
      <c r="K17" s="78">
        <f t="shared" si="0"/>
        <v>2054</v>
      </c>
      <c r="L17" s="78">
        <f t="shared" si="1"/>
        <v>7759</v>
      </c>
      <c r="M17" s="78">
        <f t="shared" si="2"/>
        <v>9813</v>
      </c>
      <c r="N17" s="586" t="s">
        <v>309</v>
      </c>
      <c r="O17" s="1061"/>
    </row>
    <row r="18" spans="1:15" ht="18.95" customHeight="1">
      <c r="A18" s="1086"/>
      <c r="B18" s="306" t="s">
        <v>280</v>
      </c>
      <c r="C18" s="78">
        <v>721</v>
      </c>
      <c r="D18" s="78">
        <v>1021</v>
      </c>
      <c r="E18" s="78">
        <v>701</v>
      </c>
      <c r="F18" s="78">
        <v>1391</v>
      </c>
      <c r="G18" s="78">
        <v>662</v>
      </c>
      <c r="H18" s="78">
        <v>2002</v>
      </c>
      <c r="I18" s="78">
        <v>741</v>
      </c>
      <c r="J18" s="78">
        <v>6591</v>
      </c>
      <c r="K18" s="78">
        <f t="shared" si="0"/>
        <v>2825</v>
      </c>
      <c r="L18" s="78">
        <f t="shared" si="1"/>
        <v>11005</v>
      </c>
      <c r="M18" s="78">
        <f t="shared" si="2"/>
        <v>13830</v>
      </c>
      <c r="N18" s="586" t="s">
        <v>310</v>
      </c>
      <c r="O18" s="1061"/>
    </row>
    <row r="19" spans="1:15" ht="18.95" customHeight="1">
      <c r="A19" s="1086"/>
      <c r="B19" s="306" t="s">
        <v>281</v>
      </c>
      <c r="C19" s="78">
        <v>532</v>
      </c>
      <c r="D19" s="78">
        <v>566</v>
      </c>
      <c r="E19" s="78">
        <v>614</v>
      </c>
      <c r="F19" s="78">
        <v>703</v>
      </c>
      <c r="G19" s="78">
        <v>849</v>
      </c>
      <c r="H19" s="78">
        <v>1208</v>
      </c>
      <c r="I19" s="78">
        <v>472</v>
      </c>
      <c r="J19" s="78">
        <v>3934</v>
      </c>
      <c r="K19" s="78">
        <f t="shared" si="0"/>
        <v>2467</v>
      </c>
      <c r="L19" s="78">
        <f t="shared" si="1"/>
        <v>6411</v>
      </c>
      <c r="M19" s="78">
        <f t="shared" si="2"/>
        <v>8878</v>
      </c>
      <c r="N19" s="586" t="s">
        <v>311</v>
      </c>
      <c r="O19" s="1061"/>
    </row>
    <row r="20" spans="1:15" ht="18.95" customHeight="1">
      <c r="A20" s="1081" t="s">
        <v>63</v>
      </c>
      <c r="B20" s="1081"/>
      <c r="C20" s="341">
        <v>1586</v>
      </c>
      <c r="D20" s="341">
        <v>1673</v>
      </c>
      <c r="E20" s="78">
        <v>2053</v>
      </c>
      <c r="F20" s="341">
        <v>2331</v>
      </c>
      <c r="G20" s="78">
        <v>2212</v>
      </c>
      <c r="H20" s="341">
        <v>3409</v>
      </c>
      <c r="I20" s="341">
        <v>1757</v>
      </c>
      <c r="J20" s="251">
        <v>3020</v>
      </c>
      <c r="K20" s="78">
        <f t="shared" si="0"/>
        <v>7608</v>
      </c>
      <c r="L20" s="78">
        <f t="shared" si="1"/>
        <v>10433</v>
      </c>
      <c r="M20" s="78">
        <f t="shared" si="2"/>
        <v>18041</v>
      </c>
      <c r="N20" s="1056" t="s">
        <v>297</v>
      </c>
      <c r="O20" s="1056"/>
    </row>
    <row r="21" spans="1:15" ht="18.95" customHeight="1">
      <c r="A21" s="1081" t="s">
        <v>64</v>
      </c>
      <c r="B21" s="1081"/>
      <c r="C21" s="78">
        <v>1181</v>
      </c>
      <c r="D21" s="78">
        <v>1168</v>
      </c>
      <c r="E21" s="78">
        <v>1435</v>
      </c>
      <c r="F21" s="78">
        <v>1544</v>
      </c>
      <c r="G21" s="78">
        <v>1450</v>
      </c>
      <c r="H21" s="78">
        <v>2276</v>
      </c>
      <c r="I21" s="78">
        <v>2030</v>
      </c>
      <c r="J21" s="78">
        <v>6574</v>
      </c>
      <c r="K21" s="78">
        <f t="shared" si="0"/>
        <v>6096</v>
      </c>
      <c r="L21" s="78">
        <f t="shared" si="1"/>
        <v>11562</v>
      </c>
      <c r="M21" s="78">
        <f t="shared" si="2"/>
        <v>17658</v>
      </c>
      <c r="N21" s="1056" t="s">
        <v>186</v>
      </c>
      <c r="O21" s="1056"/>
    </row>
    <row r="22" spans="1:15" ht="18.95" customHeight="1">
      <c r="A22" s="1081" t="s">
        <v>65</v>
      </c>
      <c r="B22" s="1081"/>
      <c r="C22" s="78">
        <v>761</v>
      </c>
      <c r="D22" s="78">
        <v>778</v>
      </c>
      <c r="E22" s="78">
        <v>943</v>
      </c>
      <c r="F22" s="78">
        <v>903</v>
      </c>
      <c r="G22" s="78">
        <v>1273</v>
      </c>
      <c r="H22" s="78">
        <v>1562</v>
      </c>
      <c r="I22" s="78">
        <v>1176</v>
      </c>
      <c r="J22" s="78">
        <v>4798</v>
      </c>
      <c r="K22" s="78">
        <f t="shared" si="0"/>
        <v>4153</v>
      </c>
      <c r="L22" s="78">
        <f t="shared" si="1"/>
        <v>8041</v>
      </c>
      <c r="M22" s="78">
        <f t="shared" si="2"/>
        <v>12194</v>
      </c>
      <c r="N22" s="1056" t="s">
        <v>187</v>
      </c>
      <c r="O22" s="1056"/>
    </row>
    <row r="23" spans="1:15" ht="18.95" customHeight="1">
      <c r="A23" s="1081" t="s">
        <v>66</v>
      </c>
      <c r="B23" s="1081"/>
      <c r="C23" s="78">
        <v>864</v>
      </c>
      <c r="D23" s="78">
        <v>874</v>
      </c>
      <c r="E23" s="78">
        <v>812</v>
      </c>
      <c r="F23" s="78">
        <v>1003</v>
      </c>
      <c r="G23" s="78">
        <v>1473</v>
      </c>
      <c r="H23" s="78">
        <v>1457</v>
      </c>
      <c r="I23" s="78">
        <v>1236</v>
      </c>
      <c r="J23" s="78">
        <v>4483</v>
      </c>
      <c r="K23" s="78">
        <f t="shared" si="0"/>
        <v>4385</v>
      </c>
      <c r="L23" s="78">
        <f t="shared" si="1"/>
        <v>7817</v>
      </c>
      <c r="M23" s="78">
        <f t="shared" si="2"/>
        <v>12202</v>
      </c>
      <c r="N23" s="1056" t="s">
        <v>303</v>
      </c>
      <c r="O23" s="1056"/>
    </row>
    <row r="24" spans="1:15" ht="18.95" customHeight="1">
      <c r="A24" s="1081" t="s">
        <v>134</v>
      </c>
      <c r="B24" s="1081"/>
      <c r="C24" s="78">
        <v>617</v>
      </c>
      <c r="D24" s="78">
        <v>644</v>
      </c>
      <c r="E24" s="78">
        <v>1152</v>
      </c>
      <c r="F24" s="78">
        <v>1237</v>
      </c>
      <c r="G24" s="78">
        <v>1527</v>
      </c>
      <c r="H24" s="78">
        <v>1893</v>
      </c>
      <c r="I24" s="78">
        <v>1763</v>
      </c>
      <c r="J24" s="78">
        <v>4383</v>
      </c>
      <c r="K24" s="78">
        <f t="shared" si="0"/>
        <v>5059</v>
      </c>
      <c r="L24" s="78">
        <f t="shared" si="1"/>
        <v>8157</v>
      </c>
      <c r="M24" s="78">
        <f t="shared" si="2"/>
        <v>13216</v>
      </c>
      <c r="N24" s="1056" t="s">
        <v>304</v>
      </c>
      <c r="O24" s="1056"/>
    </row>
    <row r="25" spans="1:15" ht="18.95" customHeight="1">
      <c r="A25" s="1081" t="s">
        <v>68</v>
      </c>
      <c r="B25" s="1081"/>
      <c r="C25" s="78">
        <v>233</v>
      </c>
      <c r="D25" s="78">
        <v>245</v>
      </c>
      <c r="E25" s="78">
        <v>630</v>
      </c>
      <c r="F25" s="78">
        <v>739</v>
      </c>
      <c r="G25" s="78">
        <v>1208</v>
      </c>
      <c r="H25" s="78">
        <v>1129</v>
      </c>
      <c r="I25" s="78">
        <v>680</v>
      </c>
      <c r="J25" s="78">
        <v>2450</v>
      </c>
      <c r="K25" s="78">
        <f t="shared" si="0"/>
        <v>2751</v>
      </c>
      <c r="L25" s="78">
        <f t="shared" si="1"/>
        <v>4563</v>
      </c>
      <c r="M25" s="78">
        <f t="shared" si="2"/>
        <v>7314</v>
      </c>
      <c r="N25" s="1056" t="s">
        <v>305</v>
      </c>
      <c r="O25" s="1056"/>
    </row>
    <row r="26" spans="1:15" ht="18.95" customHeight="1">
      <c r="A26" s="1081" t="s">
        <v>69</v>
      </c>
      <c r="B26" s="1081"/>
      <c r="C26" s="78">
        <v>1345</v>
      </c>
      <c r="D26" s="78">
        <v>1126</v>
      </c>
      <c r="E26" s="78">
        <v>1257</v>
      </c>
      <c r="F26" s="78">
        <v>1154</v>
      </c>
      <c r="G26" s="78">
        <v>1371</v>
      </c>
      <c r="H26" s="78">
        <v>1455</v>
      </c>
      <c r="I26" s="78">
        <v>1750</v>
      </c>
      <c r="J26" s="78">
        <v>4820</v>
      </c>
      <c r="K26" s="78">
        <f t="shared" si="0"/>
        <v>5723</v>
      </c>
      <c r="L26" s="78">
        <f t="shared" si="1"/>
        <v>8555</v>
      </c>
      <c r="M26" s="78">
        <f t="shared" si="2"/>
        <v>14278</v>
      </c>
      <c r="N26" s="1056" t="s">
        <v>191</v>
      </c>
      <c r="O26" s="1056"/>
    </row>
    <row r="27" spans="1:15" ht="18.95" customHeight="1">
      <c r="A27" s="1081" t="s">
        <v>70</v>
      </c>
      <c r="B27" s="1081"/>
      <c r="C27" s="78">
        <v>1063</v>
      </c>
      <c r="D27" s="78">
        <v>918</v>
      </c>
      <c r="E27" s="78">
        <v>1852</v>
      </c>
      <c r="F27" s="78">
        <v>1508</v>
      </c>
      <c r="G27" s="78">
        <v>2844</v>
      </c>
      <c r="H27" s="78">
        <v>2656</v>
      </c>
      <c r="I27" s="78">
        <v>3459</v>
      </c>
      <c r="J27" s="78">
        <v>7119</v>
      </c>
      <c r="K27" s="78">
        <f t="shared" si="0"/>
        <v>9218</v>
      </c>
      <c r="L27" s="78">
        <f t="shared" si="1"/>
        <v>12201</v>
      </c>
      <c r="M27" s="78">
        <f t="shared" si="2"/>
        <v>21419</v>
      </c>
      <c r="N27" s="1056" t="s">
        <v>192</v>
      </c>
      <c r="O27" s="1056"/>
    </row>
    <row r="28" spans="1:15" ht="18.95" customHeight="1">
      <c r="A28" s="1081" t="s">
        <v>71</v>
      </c>
      <c r="B28" s="1081"/>
      <c r="C28" s="78">
        <v>637</v>
      </c>
      <c r="D28" s="78">
        <v>799</v>
      </c>
      <c r="E28" s="78">
        <v>1344</v>
      </c>
      <c r="F28" s="78">
        <v>1570</v>
      </c>
      <c r="G28" s="78">
        <v>1523</v>
      </c>
      <c r="H28" s="78">
        <v>1977</v>
      </c>
      <c r="I28" s="78">
        <v>1536</v>
      </c>
      <c r="J28" s="78">
        <v>2962</v>
      </c>
      <c r="K28" s="78">
        <f t="shared" si="0"/>
        <v>5040</v>
      </c>
      <c r="L28" s="78">
        <f t="shared" si="1"/>
        <v>7308</v>
      </c>
      <c r="M28" s="78">
        <f t="shared" si="2"/>
        <v>12348</v>
      </c>
      <c r="N28" s="1056" t="s">
        <v>193</v>
      </c>
      <c r="O28" s="1056"/>
    </row>
    <row r="29" spans="1:15" ht="18.95" customHeight="1" thickBot="1">
      <c r="A29" s="1212" t="s">
        <v>72</v>
      </c>
      <c r="B29" s="1212"/>
      <c r="C29" s="289">
        <v>668</v>
      </c>
      <c r="D29" s="289">
        <v>1113</v>
      </c>
      <c r="E29" s="289">
        <v>1126</v>
      </c>
      <c r="F29" s="289">
        <v>2062</v>
      </c>
      <c r="G29" s="289">
        <v>1755</v>
      </c>
      <c r="H29" s="289">
        <v>3080</v>
      </c>
      <c r="I29" s="289">
        <v>1704</v>
      </c>
      <c r="J29" s="289">
        <v>8380</v>
      </c>
      <c r="K29" s="289">
        <f t="shared" si="0"/>
        <v>5253</v>
      </c>
      <c r="L29" s="289">
        <f t="shared" si="1"/>
        <v>14635</v>
      </c>
      <c r="M29" s="289">
        <f t="shared" si="2"/>
        <v>19888</v>
      </c>
      <c r="N29" s="1193" t="s">
        <v>298</v>
      </c>
      <c r="O29" s="1193"/>
    </row>
    <row r="30" spans="1:15" ht="16.5" customHeight="1" thickBot="1">
      <c r="A30" s="1201" t="s">
        <v>32</v>
      </c>
      <c r="B30" s="1201"/>
      <c r="C30" s="364">
        <f>SUM(C10:C29)</f>
        <v>14961</v>
      </c>
      <c r="D30" s="364">
        <f t="shared" ref="D30:M30" si="3">SUM(D10:D29)</f>
        <v>16160</v>
      </c>
      <c r="E30" s="364">
        <f t="shared" si="3"/>
        <v>22524</v>
      </c>
      <c r="F30" s="364">
        <f t="shared" si="3"/>
        <v>25477</v>
      </c>
      <c r="G30" s="364">
        <f t="shared" si="3"/>
        <v>27625</v>
      </c>
      <c r="H30" s="364">
        <f t="shared" si="3"/>
        <v>37829</v>
      </c>
      <c r="I30" s="364">
        <f t="shared" si="3"/>
        <v>27728</v>
      </c>
      <c r="J30" s="364">
        <f t="shared" si="3"/>
        <v>98817</v>
      </c>
      <c r="K30" s="364">
        <f t="shared" si="3"/>
        <v>92838</v>
      </c>
      <c r="L30" s="364">
        <f t="shared" si="3"/>
        <v>178283</v>
      </c>
      <c r="M30" s="364">
        <f t="shared" si="3"/>
        <v>271121</v>
      </c>
      <c r="N30" s="1187" t="s">
        <v>175</v>
      </c>
      <c r="O30" s="1187"/>
    </row>
    <row r="31" spans="1:15" ht="13.5" thickTop="1">
      <c r="N31" s="458"/>
      <c r="O31" s="458"/>
    </row>
    <row r="32" spans="1:15">
      <c r="N32" s="458"/>
      <c r="O32" s="458"/>
    </row>
    <row r="33" spans="14:15">
      <c r="N33" s="458"/>
      <c r="O33" s="458"/>
    </row>
    <row r="34" spans="14:15">
      <c r="N34" s="458"/>
      <c r="O34" s="458"/>
    </row>
    <row r="35" spans="14:15">
      <c r="N35" s="458"/>
      <c r="O35" s="458"/>
    </row>
    <row r="118" spans="3:9">
      <c r="C118" s="202"/>
      <c r="D118" s="202"/>
      <c r="E118" s="202"/>
      <c r="F118" s="202"/>
      <c r="G118" s="202"/>
      <c r="H118" s="202"/>
      <c r="I118" s="202"/>
    </row>
    <row r="119" spans="3:9">
      <c r="C119" s="202"/>
      <c r="D119" s="202"/>
      <c r="E119" s="202"/>
      <c r="F119" s="202"/>
      <c r="G119" s="202"/>
      <c r="H119" s="202"/>
      <c r="I119" s="202"/>
    </row>
    <row r="120" spans="3:9">
      <c r="C120" s="202"/>
      <c r="D120" s="202"/>
      <c r="E120" s="202"/>
      <c r="F120" s="202"/>
      <c r="G120" s="202"/>
      <c r="H120" s="202"/>
      <c r="I120" s="202"/>
    </row>
    <row r="121" spans="3:9">
      <c r="C121" s="202"/>
      <c r="D121" s="202"/>
      <c r="E121" s="202"/>
      <c r="F121" s="202"/>
      <c r="G121" s="202"/>
      <c r="H121" s="202"/>
      <c r="I121" s="202"/>
    </row>
  </sheetData>
  <protectedRanges>
    <protectedRange sqref="C20:H20" name="نطاق1"/>
  </protectedRanges>
  <mergeCells count="48">
    <mergeCell ref="A1:O1"/>
    <mergeCell ref="A2:O2"/>
    <mergeCell ref="A3:B3"/>
    <mergeCell ref="N3:O3"/>
    <mergeCell ref="A4:B9"/>
    <mergeCell ref="C4:J4"/>
    <mergeCell ref="K4:M6"/>
    <mergeCell ref="N4:O9"/>
    <mergeCell ref="C5:J5"/>
    <mergeCell ref="C6:D6"/>
    <mergeCell ref="A13:B13"/>
    <mergeCell ref="N13:O13"/>
    <mergeCell ref="E6:F7"/>
    <mergeCell ref="G6:H7"/>
    <mergeCell ref="I6:J6"/>
    <mergeCell ref="C7:D7"/>
    <mergeCell ref="I7:J7"/>
    <mergeCell ref="K7:M7"/>
    <mergeCell ref="N10:O10"/>
    <mergeCell ref="A11:B11"/>
    <mergeCell ref="N11:O11"/>
    <mergeCell ref="A12:B12"/>
    <mergeCell ref="N12:O12"/>
    <mergeCell ref="A10:B10"/>
    <mergeCell ref="A14:A19"/>
    <mergeCell ref="O14:O19"/>
    <mergeCell ref="A20:B20"/>
    <mergeCell ref="N20:O20"/>
    <mergeCell ref="A21:B21"/>
    <mergeCell ref="N21:O21"/>
    <mergeCell ref="A22:B22"/>
    <mergeCell ref="N22:O22"/>
    <mergeCell ref="A23:B23"/>
    <mergeCell ref="N23:O23"/>
    <mergeCell ref="A24:B24"/>
    <mergeCell ref="N24:O24"/>
    <mergeCell ref="A25:B25"/>
    <mergeCell ref="N25:O25"/>
    <mergeCell ref="A26:B26"/>
    <mergeCell ref="N26:O26"/>
    <mergeCell ref="A27:B27"/>
    <mergeCell ref="N27:O27"/>
    <mergeCell ref="A28:B28"/>
    <mergeCell ref="N28:O28"/>
    <mergeCell ref="A29:B29"/>
    <mergeCell ref="N29:O29"/>
    <mergeCell ref="A30:B30"/>
    <mergeCell ref="N30:O30"/>
  </mergeCells>
  <printOptions horizontalCentered="1"/>
  <pageMargins left="1" right="1" top="1" bottom="1" header="1" footer="1"/>
  <pageSetup paperSize="9" scale="80" firstPageNumber="61" orientation="landscape" useFirstPageNumber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FF00"/>
  </sheetPr>
  <dimension ref="A1:AD121"/>
  <sheetViews>
    <sheetView rightToLeft="1" view="pageBreakPreview" zoomScale="80" zoomScaleNormal="100" zoomScaleSheetLayoutView="80" workbookViewId="0">
      <selection activeCell="A2" sqref="A2:T2"/>
    </sheetView>
  </sheetViews>
  <sheetFormatPr defaultRowHeight="12.75"/>
  <cols>
    <col min="1" max="1" width="3.5703125" style="146" customWidth="1"/>
    <col min="2" max="2" width="9.7109375" style="146" customWidth="1"/>
    <col min="3" max="3" width="7.28515625" style="146" customWidth="1"/>
    <col min="4" max="4" width="8.7109375" style="146" customWidth="1"/>
    <col min="5" max="5" width="7.5703125" style="146" customWidth="1"/>
    <col min="6" max="6" width="8.7109375" style="146" customWidth="1"/>
    <col min="7" max="7" width="7.140625" style="146" customWidth="1"/>
    <col min="8" max="10" width="8.7109375" style="146" customWidth="1"/>
    <col min="11" max="11" width="6.28515625" style="146" customWidth="1"/>
    <col min="12" max="12" width="8.85546875" style="146" customWidth="1"/>
    <col min="13" max="13" width="7.5703125" style="146" customWidth="1"/>
    <col min="14" max="15" width="9.42578125" style="146" customWidth="1"/>
    <col min="16" max="16" width="9.140625" style="146" customWidth="1"/>
    <col min="17" max="17" width="11.42578125" style="146" customWidth="1"/>
    <col min="18" max="18" width="8.85546875" style="146" customWidth="1"/>
    <col min="19" max="19" width="14.28515625" style="146" customWidth="1"/>
    <col min="20" max="20" width="3.7109375" style="146" customWidth="1"/>
    <col min="21" max="23" width="9.140625" style="146"/>
    <col min="24" max="24" width="11.5703125" style="146" bestFit="1" customWidth="1"/>
    <col min="25" max="16384" width="9.140625" style="146"/>
  </cols>
  <sheetData>
    <row r="1" spans="1:30" ht="19.5" customHeight="1">
      <c r="A1" s="1138" t="s">
        <v>898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307"/>
      <c r="V1" s="307"/>
      <c r="W1" s="307"/>
      <c r="X1" s="307"/>
    </row>
    <row r="2" spans="1:30" ht="21" customHeight="1">
      <c r="A2" s="1312" t="s">
        <v>897</v>
      </c>
      <c r="B2" s="1312"/>
      <c r="C2" s="1312"/>
      <c r="D2" s="1312"/>
      <c r="E2" s="1312"/>
      <c r="F2" s="1312"/>
      <c r="G2" s="1312"/>
      <c r="H2" s="1312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307"/>
      <c r="V2" s="307"/>
      <c r="W2" s="307"/>
      <c r="X2" s="307"/>
    </row>
    <row r="3" spans="1:30" ht="20.25" customHeight="1" thickBot="1">
      <c r="A3" s="1100" t="s">
        <v>1151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208"/>
      <c r="M3" s="308"/>
      <c r="N3" s="308"/>
      <c r="O3" s="308"/>
      <c r="P3" s="308"/>
      <c r="Q3" s="308"/>
      <c r="R3" s="308"/>
      <c r="S3" s="1116" t="s">
        <v>1152</v>
      </c>
      <c r="T3" s="1116"/>
      <c r="U3" s="217"/>
      <c r="V3" s="217"/>
      <c r="W3" s="217"/>
      <c r="X3" s="217"/>
      <c r="Y3" s="217"/>
      <c r="Z3" s="217"/>
      <c r="AA3" s="217"/>
      <c r="AB3" s="217"/>
      <c r="AC3" s="217"/>
      <c r="AD3" s="217"/>
    </row>
    <row r="4" spans="1:30" ht="49.5" customHeight="1" thickTop="1">
      <c r="A4" s="1072" t="s">
        <v>256</v>
      </c>
      <c r="B4" s="1072"/>
      <c r="C4" s="1072" t="s">
        <v>497</v>
      </c>
      <c r="D4" s="1072"/>
      <c r="E4" s="1072"/>
      <c r="F4" s="1072"/>
      <c r="G4" s="1072"/>
      <c r="H4" s="1072"/>
      <c r="I4" s="1072"/>
      <c r="J4" s="1072"/>
      <c r="K4" s="1072"/>
      <c r="L4" s="1072"/>
      <c r="M4" s="1072" t="s">
        <v>473</v>
      </c>
      <c r="N4" s="1072"/>
      <c r="O4" s="1072"/>
      <c r="P4" s="1102" t="s">
        <v>498</v>
      </c>
      <c r="Q4" s="1102"/>
      <c r="R4" s="1102"/>
      <c r="S4" s="1074" t="s">
        <v>174</v>
      </c>
      <c r="T4" s="1074"/>
      <c r="X4" s="146" t="s">
        <v>489</v>
      </c>
    </row>
    <row r="5" spans="1:30" ht="18" customHeight="1">
      <c r="A5" s="1092"/>
      <c r="B5" s="1092"/>
      <c r="C5" s="1096" t="s">
        <v>499</v>
      </c>
      <c r="D5" s="1096"/>
      <c r="E5" s="1096"/>
      <c r="F5" s="1096"/>
      <c r="G5" s="1096"/>
      <c r="H5" s="1096"/>
      <c r="I5" s="1096"/>
      <c r="J5" s="1096"/>
      <c r="K5" s="1096"/>
      <c r="L5" s="1096"/>
      <c r="M5" s="1092"/>
      <c r="N5" s="1092"/>
      <c r="O5" s="1092"/>
      <c r="P5" s="1094" t="s">
        <v>500</v>
      </c>
      <c r="Q5" s="1094"/>
      <c r="R5" s="1094"/>
      <c r="S5" s="1096"/>
      <c r="T5" s="1096"/>
    </row>
    <row r="6" spans="1:30" ht="16.5" customHeight="1">
      <c r="A6" s="1092"/>
      <c r="B6" s="1092"/>
      <c r="C6" s="1207" t="s">
        <v>501</v>
      </c>
      <c r="D6" s="1207"/>
      <c r="E6" s="1208" t="s">
        <v>502</v>
      </c>
      <c r="F6" s="1208"/>
      <c r="G6" s="1208" t="s">
        <v>503</v>
      </c>
      <c r="H6" s="1208"/>
      <c r="I6" s="1208" t="s">
        <v>504</v>
      </c>
      <c r="J6" s="1208"/>
      <c r="K6" s="1209" t="s">
        <v>505</v>
      </c>
      <c r="L6" s="1209"/>
      <c r="M6" s="1092" t="s">
        <v>175</v>
      </c>
      <c r="N6" s="1092"/>
      <c r="O6" s="1092"/>
      <c r="P6" s="1094"/>
      <c r="Q6" s="1094"/>
      <c r="R6" s="1094"/>
      <c r="S6" s="1096"/>
      <c r="T6" s="1096"/>
    </row>
    <row r="7" spans="1:30" ht="14.25" customHeight="1">
      <c r="A7" s="1092"/>
      <c r="B7" s="1092"/>
      <c r="C7" s="1096" t="s">
        <v>506</v>
      </c>
      <c r="D7" s="1096"/>
      <c r="E7" s="1208"/>
      <c r="F7" s="1208"/>
      <c r="G7" s="1208"/>
      <c r="H7" s="1208"/>
      <c r="I7" s="1208"/>
      <c r="J7" s="1208"/>
      <c r="K7" s="1096" t="s">
        <v>507</v>
      </c>
      <c r="L7" s="1096"/>
      <c r="M7" s="1092"/>
      <c r="N7" s="1092"/>
      <c r="O7" s="1092"/>
      <c r="P7" s="1094"/>
      <c r="Q7" s="1094"/>
      <c r="R7" s="1094"/>
      <c r="S7" s="1096"/>
      <c r="T7" s="1096"/>
    </row>
    <row r="8" spans="1:30" ht="15" customHeight="1">
      <c r="A8" s="1092"/>
      <c r="B8" s="1092"/>
      <c r="C8" s="786" t="s">
        <v>256</v>
      </c>
      <c r="D8" s="786" t="s">
        <v>103</v>
      </c>
      <c r="E8" s="786" t="s">
        <v>102</v>
      </c>
      <c r="F8" s="786" t="s">
        <v>103</v>
      </c>
      <c r="G8" s="786" t="s">
        <v>102</v>
      </c>
      <c r="H8" s="786" t="s">
        <v>103</v>
      </c>
      <c r="I8" s="786" t="s">
        <v>102</v>
      </c>
      <c r="J8" s="786" t="s">
        <v>103</v>
      </c>
      <c r="K8" s="786" t="s">
        <v>102</v>
      </c>
      <c r="L8" s="786" t="s">
        <v>103</v>
      </c>
      <c r="M8" s="786" t="s">
        <v>102</v>
      </c>
      <c r="N8" s="786" t="s">
        <v>103</v>
      </c>
      <c r="O8" s="786" t="s">
        <v>35</v>
      </c>
      <c r="P8" s="786" t="s">
        <v>102</v>
      </c>
      <c r="Q8" s="786" t="s">
        <v>103</v>
      </c>
      <c r="R8" s="786" t="s">
        <v>35</v>
      </c>
      <c r="S8" s="1096"/>
      <c r="T8" s="1096"/>
    </row>
    <row r="9" spans="1:30" ht="19.5" customHeight="1" thickBot="1">
      <c r="A9" s="1073"/>
      <c r="B9" s="1073"/>
      <c r="C9" s="854" t="s">
        <v>352</v>
      </c>
      <c r="D9" s="854" t="s">
        <v>353</v>
      </c>
      <c r="E9" s="854" t="s">
        <v>352</v>
      </c>
      <c r="F9" s="854" t="s">
        <v>353</v>
      </c>
      <c r="G9" s="854" t="s">
        <v>352</v>
      </c>
      <c r="H9" s="854" t="s">
        <v>353</v>
      </c>
      <c r="I9" s="854" t="s">
        <v>352</v>
      </c>
      <c r="J9" s="854" t="s">
        <v>353</v>
      </c>
      <c r="K9" s="854" t="s">
        <v>352</v>
      </c>
      <c r="L9" s="854" t="s">
        <v>353</v>
      </c>
      <c r="M9" s="854" t="s">
        <v>352</v>
      </c>
      <c r="N9" s="854" t="s">
        <v>353</v>
      </c>
      <c r="O9" s="854" t="s">
        <v>175</v>
      </c>
      <c r="P9" s="854" t="s">
        <v>352</v>
      </c>
      <c r="Q9" s="854" t="s">
        <v>353</v>
      </c>
      <c r="R9" s="854" t="s">
        <v>175</v>
      </c>
      <c r="S9" s="1075"/>
      <c r="T9" s="1075"/>
    </row>
    <row r="10" spans="1:30" ht="21" customHeight="1">
      <c r="A10" s="1110" t="s">
        <v>52</v>
      </c>
      <c r="B10" s="1110"/>
      <c r="C10" s="173">
        <v>400</v>
      </c>
      <c r="D10" s="173">
        <v>316</v>
      </c>
      <c r="E10" s="173">
        <v>2341</v>
      </c>
      <c r="F10" s="173">
        <v>2368</v>
      </c>
      <c r="G10" s="173">
        <v>2162</v>
      </c>
      <c r="H10" s="173">
        <v>2519</v>
      </c>
      <c r="I10" s="173">
        <v>1857</v>
      </c>
      <c r="J10" s="173">
        <v>2671</v>
      </c>
      <c r="K10" s="173">
        <v>227</v>
      </c>
      <c r="L10" s="173">
        <v>351</v>
      </c>
      <c r="M10" s="173">
        <f>SUM(C10,E10,G10,I10,K10)</f>
        <v>6987</v>
      </c>
      <c r="N10" s="173">
        <f>SUM(D10,F10,H10,J10,L10)</f>
        <v>8225</v>
      </c>
      <c r="O10" s="173">
        <f>SUM(M10:N10)</f>
        <v>15212</v>
      </c>
      <c r="P10" s="173">
        <v>714</v>
      </c>
      <c r="Q10" s="173">
        <v>823</v>
      </c>
      <c r="R10" s="173">
        <f>SUM(P10:Q10)</f>
        <v>1537</v>
      </c>
      <c r="S10" s="1130" t="s">
        <v>671</v>
      </c>
      <c r="T10" s="1130"/>
    </row>
    <row r="11" spans="1:30" ht="21" customHeight="1">
      <c r="A11" s="1081" t="s">
        <v>53</v>
      </c>
      <c r="B11" s="1081"/>
      <c r="C11" s="78">
        <v>501</v>
      </c>
      <c r="D11" s="78">
        <v>596</v>
      </c>
      <c r="E11" s="78">
        <v>1317</v>
      </c>
      <c r="F11" s="78">
        <v>1803</v>
      </c>
      <c r="G11" s="78">
        <v>2270</v>
      </c>
      <c r="H11" s="78">
        <v>3207</v>
      </c>
      <c r="I11" s="78">
        <v>1385</v>
      </c>
      <c r="J11" s="78">
        <v>2864</v>
      </c>
      <c r="K11" s="78">
        <v>96</v>
      </c>
      <c r="L11" s="78">
        <v>160</v>
      </c>
      <c r="M11" s="78">
        <f t="shared" ref="M11:M29" si="0">SUM(C11,E11,G11,I11,K11)</f>
        <v>5569</v>
      </c>
      <c r="N11" s="78">
        <f t="shared" ref="N11:N29" si="1">SUM(D11,F11,H11,J11,L11)</f>
        <v>8630</v>
      </c>
      <c r="O11" s="78">
        <f t="shared" ref="O11:O29" si="2">SUM(M11:N11)</f>
        <v>14199</v>
      </c>
      <c r="P11" s="78">
        <v>1633</v>
      </c>
      <c r="Q11" s="78">
        <v>2241</v>
      </c>
      <c r="R11" s="78">
        <f t="shared" ref="R11:R29" si="3">SUM(P11:Q11)</f>
        <v>3874</v>
      </c>
      <c r="S11" s="1059" t="s">
        <v>302</v>
      </c>
      <c r="T11" s="1059"/>
      <c r="X11" s="225"/>
    </row>
    <row r="12" spans="1:30" ht="21" customHeight="1">
      <c r="A12" s="1081" t="s">
        <v>54</v>
      </c>
      <c r="B12" s="1081"/>
      <c r="C12" s="78">
        <v>401</v>
      </c>
      <c r="D12" s="78">
        <v>511</v>
      </c>
      <c r="E12" s="78">
        <v>1039</v>
      </c>
      <c r="F12" s="78">
        <v>1550</v>
      </c>
      <c r="G12" s="78">
        <v>1246</v>
      </c>
      <c r="H12" s="78">
        <v>2251</v>
      </c>
      <c r="I12" s="78">
        <v>910</v>
      </c>
      <c r="J12" s="78">
        <v>1918</v>
      </c>
      <c r="K12" s="78">
        <v>69</v>
      </c>
      <c r="L12" s="78">
        <v>196</v>
      </c>
      <c r="M12" s="78">
        <f t="shared" si="0"/>
        <v>3665</v>
      </c>
      <c r="N12" s="78">
        <f t="shared" si="1"/>
        <v>6426</v>
      </c>
      <c r="O12" s="78">
        <f t="shared" si="2"/>
        <v>10091</v>
      </c>
      <c r="P12" s="78">
        <v>756</v>
      </c>
      <c r="Q12" s="78">
        <v>1644</v>
      </c>
      <c r="R12" s="78">
        <f t="shared" si="3"/>
        <v>2400</v>
      </c>
      <c r="S12" s="1056" t="s">
        <v>184</v>
      </c>
      <c r="T12" s="1056"/>
    </row>
    <row r="13" spans="1:30" ht="21" customHeight="1">
      <c r="A13" s="1081" t="s">
        <v>55</v>
      </c>
      <c r="B13" s="1081"/>
      <c r="C13" s="78">
        <v>595</v>
      </c>
      <c r="D13" s="78">
        <v>797</v>
      </c>
      <c r="E13" s="78">
        <v>1931</v>
      </c>
      <c r="F13" s="78">
        <v>3247</v>
      </c>
      <c r="G13" s="78">
        <v>2114</v>
      </c>
      <c r="H13" s="78">
        <v>4139</v>
      </c>
      <c r="I13" s="78">
        <v>1696</v>
      </c>
      <c r="J13" s="78">
        <v>2997</v>
      </c>
      <c r="K13" s="78">
        <v>254</v>
      </c>
      <c r="L13" s="78">
        <v>403</v>
      </c>
      <c r="M13" s="78">
        <f t="shared" si="0"/>
        <v>6590</v>
      </c>
      <c r="N13" s="78">
        <f t="shared" si="1"/>
        <v>11583</v>
      </c>
      <c r="O13" s="78">
        <f t="shared" si="2"/>
        <v>18173</v>
      </c>
      <c r="P13" s="78">
        <v>2247</v>
      </c>
      <c r="Q13" s="78">
        <v>5555</v>
      </c>
      <c r="R13" s="78">
        <f t="shared" si="3"/>
        <v>7802</v>
      </c>
      <c r="S13" s="1056" t="s">
        <v>185</v>
      </c>
      <c r="T13" s="1056"/>
    </row>
    <row r="14" spans="1:30" ht="21" customHeight="1">
      <c r="A14" s="1086" t="s">
        <v>299</v>
      </c>
      <c r="B14" s="306" t="s">
        <v>282</v>
      </c>
      <c r="C14" s="78">
        <v>261</v>
      </c>
      <c r="D14" s="78">
        <v>602</v>
      </c>
      <c r="E14" s="78">
        <v>744</v>
      </c>
      <c r="F14" s="78">
        <v>2618</v>
      </c>
      <c r="G14" s="78">
        <v>506</v>
      </c>
      <c r="H14" s="78">
        <v>3623</v>
      </c>
      <c r="I14" s="78">
        <v>409</v>
      </c>
      <c r="J14" s="78">
        <v>2339</v>
      </c>
      <c r="K14" s="78">
        <v>51</v>
      </c>
      <c r="L14" s="78">
        <v>270</v>
      </c>
      <c r="M14" s="78">
        <f t="shared" si="0"/>
        <v>1971</v>
      </c>
      <c r="N14" s="78">
        <f t="shared" si="1"/>
        <v>9452</v>
      </c>
      <c r="O14" s="78">
        <f t="shared" si="2"/>
        <v>11423</v>
      </c>
      <c r="P14" s="78">
        <v>873</v>
      </c>
      <c r="Q14" s="78">
        <v>3123</v>
      </c>
      <c r="R14" s="78">
        <f t="shared" si="3"/>
        <v>3996</v>
      </c>
      <c r="S14" s="586" t="s">
        <v>306</v>
      </c>
      <c r="T14" s="1061" t="s">
        <v>173</v>
      </c>
    </row>
    <row r="15" spans="1:30" ht="21" customHeight="1">
      <c r="A15" s="1086"/>
      <c r="B15" s="306" t="s">
        <v>283</v>
      </c>
      <c r="C15" s="78">
        <v>507</v>
      </c>
      <c r="D15" s="78">
        <v>778</v>
      </c>
      <c r="E15" s="78">
        <v>935</v>
      </c>
      <c r="F15" s="78">
        <v>2683</v>
      </c>
      <c r="G15" s="78">
        <v>952</v>
      </c>
      <c r="H15" s="78">
        <v>4072</v>
      </c>
      <c r="I15" s="78">
        <v>441</v>
      </c>
      <c r="J15" s="78">
        <v>2321</v>
      </c>
      <c r="K15" s="78">
        <v>47</v>
      </c>
      <c r="L15" s="78">
        <v>200</v>
      </c>
      <c r="M15" s="78">
        <f t="shared" si="0"/>
        <v>2882</v>
      </c>
      <c r="N15" s="78">
        <f t="shared" si="1"/>
        <v>10054</v>
      </c>
      <c r="O15" s="78">
        <f t="shared" si="2"/>
        <v>12936</v>
      </c>
      <c r="P15" s="78">
        <v>829</v>
      </c>
      <c r="Q15" s="78">
        <v>2086</v>
      </c>
      <c r="R15" s="78">
        <f t="shared" si="3"/>
        <v>2915</v>
      </c>
      <c r="S15" s="586" t="s">
        <v>307</v>
      </c>
      <c r="T15" s="1061"/>
    </row>
    <row r="16" spans="1:30" ht="21" customHeight="1">
      <c r="A16" s="1086"/>
      <c r="B16" s="306" t="s">
        <v>284</v>
      </c>
      <c r="C16" s="78">
        <v>352</v>
      </c>
      <c r="D16" s="78">
        <v>491</v>
      </c>
      <c r="E16" s="78">
        <v>943</v>
      </c>
      <c r="F16" s="78">
        <v>1542</v>
      </c>
      <c r="G16" s="78">
        <v>824</v>
      </c>
      <c r="H16" s="78">
        <v>2542</v>
      </c>
      <c r="I16" s="78">
        <v>384</v>
      </c>
      <c r="J16" s="78">
        <v>816</v>
      </c>
      <c r="K16" s="78">
        <v>39</v>
      </c>
      <c r="L16" s="78">
        <v>75</v>
      </c>
      <c r="M16" s="78">
        <f t="shared" si="0"/>
        <v>2542</v>
      </c>
      <c r="N16" s="78">
        <f t="shared" si="1"/>
        <v>5466</v>
      </c>
      <c r="O16" s="78">
        <f t="shared" si="2"/>
        <v>8008</v>
      </c>
      <c r="P16" s="78">
        <v>1220</v>
      </c>
      <c r="Q16" s="78">
        <v>2241</v>
      </c>
      <c r="R16" s="78">
        <f t="shared" si="3"/>
        <v>3461</v>
      </c>
      <c r="S16" s="586" t="s">
        <v>308</v>
      </c>
      <c r="T16" s="1061"/>
    </row>
    <row r="17" spans="1:20" ht="21" customHeight="1">
      <c r="A17" s="1086"/>
      <c r="B17" s="306" t="s">
        <v>279</v>
      </c>
      <c r="C17" s="78">
        <v>337</v>
      </c>
      <c r="D17" s="78">
        <v>607</v>
      </c>
      <c r="E17" s="78">
        <v>850</v>
      </c>
      <c r="F17" s="78">
        <v>2065</v>
      </c>
      <c r="G17" s="78">
        <v>580</v>
      </c>
      <c r="H17" s="78">
        <v>2762</v>
      </c>
      <c r="I17" s="78">
        <v>251</v>
      </c>
      <c r="J17" s="78">
        <v>2021</v>
      </c>
      <c r="K17" s="78">
        <v>36</v>
      </c>
      <c r="L17" s="78">
        <v>304</v>
      </c>
      <c r="M17" s="78">
        <f t="shared" si="0"/>
        <v>2054</v>
      </c>
      <c r="N17" s="78">
        <f t="shared" si="1"/>
        <v>7759</v>
      </c>
      <c r="O17" s="78">
        <f t="shared" si="2"/>
        <v>9813</v>
      </c>
      <c r="P17" s="78">
        <v>1091</v>
      </c>
      <c r="Q17" s="78">
        <v>3247</v>
      </c>
      <c r="R17" s="78">
        <f t="shared" si="3"/>
        <v>4338</v>
      </c>
      <c r="S17" s="586" t="s">
        <v>309</v>
      </c>
      <c r="T17" s="1061"/>
    </row>
    <row r="18" spans="1:20" ht="21" customHeight="1">
      <c r="A18" s="1086"/>
      <c r="B18" s="306" t="s">
        <v>280</v>
      </c>
      <c r="C18" s="78">
        <v>335</v>
      </c>
      <c r="D18" s="78">
        <v>711</v>
      </c>
      <c r="E18" s="78">
        <v>1081</v>
      </c>
      <c r="F18" s="78">
        <v>3112</v>
      </c>
      <c r="G18" s="78">
        <v>777</v>
      </c>
      <c r="H18" s="78">
        <v>4135</v>
      </c>
      <c r="I18" s="78">
        <v>561</v>
      </c>
      <c r="J18" s="78">
        <v>2709</v>
      </c>
      <c r="K18" s="78">
        <v>71</v>
      </c>
      <c r="L18" s="78">
        <v>338</v>
      </c>
      <c r="M18" s="78">
        <f t="shared" si="0"/>
        <v>2825</v>
      </c>
      <c r="N18" s="78">
        <f t="shared" si="1"/>
        <v>11005</v>
      </c>
      <c r="O18" s="78">
        <f t="shared" si="2"/>
        <v>13830</v>
      </c>
      <c r="P18" s="78">
        <v>1315</v>
      </c>
      <c r="Q18" s="78">
        <v>4110</v>
      </c>
      <c r="R18" s="78">
        <f t="shared" si="3"/>
        <v>5425</v>
      </c>
      <c r="S18" s="586" t="s">
        <v>310</v>
      </c>
      <c r="T18" s="1061"/>
    </row>
    <row r="19" spans="1:20" ht="21" customHeight="1">
      <c r="A19" s="1086"/>
      <c r="B19" s="306" t="s">
        <v>281</v>
      </c>
      <c r="C19" s="78">
        <v>330</v>
      </c>
      <c r="D19" s="78">
        <v>418</v>
      </c>
      <c r="E19" s="78">
        <v>1039</v>
      </c>
      <c r="F19" s="78">
        <v>1566</v>
      </c>
      <c r="G19" s="78">
        <v>675</v>
      </c>
      <c r="H19" s="78">
        <v>2631</v>
      </c>
      <c r="I19" s="78">
        <v>384</v>
      </c>
      <c r="J19" s="78">
        <v>1593</v>
      </c>
      <c r="K19" s="78">
        <v>39</v>
      </c>
      <c r="L19" s="78">
        <v>203</v>
      </c>
      <c r="M19" s="78">
        <f t="shared" si="0"/>
        <v>2467</v>
      </c>
      <c r="N19" s="78">
        <f t="shared" si="1"/>
        <v>6411</v>
      </c>
      <c r="O19" s="78">
        <f t="shared" si="2"/>
        <v>8878</v>
      </c>
      <c r="P19" s="78">
        <v>1231</v>
      </c>
      <c r="Q19" s="78">
        <v>2514</v>
      </c>
      <c r="R19" s="78">
        <f t="shared" si="3"/>
        <v>3745</v>
      </c>
      <c r="S19" s="586" t="s">
        <v>311</v>
      </c>
      <c r="T19" s="1061"/>
    </row>
    <row r="20" spans="1:20" ht="21" customHeight="1">
      <c r="A20" s="1081" t="s">
        <v>63</v>
      </c>
      <c r="B20" s="1081"/>
      <c r="C20" s="341">
        <v>1162</v>
      </c>
      <c r="D20" s="341">
        <v>1537</v>
      </c>
      <c r="E20" s="78">
        <v>2517</v>
      </c>
      <c r="F20" s="341">
        <v>3436</v>
      </c>
      <c r="G20" s="341">
        <v>2198</v>
      </c>
      <c r="H20" s="341">
        <v>3111</v>
      </c>
      <c r="I20" s="78">
        <v>1394</v>
      </c>
      <c r="J20" s="341">
        <v>2023</v>
      </c>
      <c r="K20" s="341">
        <v>337</v>
      </c>
      <c r="L20" s="251">
        <v>326</v>
      </c>
      <c r="M20" s="78">
        <f t="shared" si="0"/>
        <v>7608</v>
      </c>
      <c r="N20" s="78">
        <f t="shared" si="1"/>
        <v>10433</v>
      </c>
      <c r="O20" s="78">
        <f t="shared" si="2"/>
        <v>18041</v>
      </c>
      <c r="P20" s="78">
        <v>1660</v>
      </c>
      <c r="Q20" s="78">
        <v>1263</v>
      </c>
      <c r="R20" s="78">
        <f t="shared" si="3"/>
        <v>2923</v>
      </c>
      <c r="S20" s="1056" t="s">
        <v>297</v>
      </c>
      <c r="T20" s="1056"/>
    </row>
    <row r="21" spans="1:20" ht="21" customHeight="1">
      <c r="A21" s="1081" t="s">
        <v>64</v>
      </c>
      <c r="B21" s="1081"/>
      <c r="C21" s="78">
        <v>764</v>
      </c>
      <c r="D21" s="78">
        <v>1057</v>
      </c>
      <c r="E21" s="78">
        <v>1880</v>
      </c>
      <c r="F21" s="78">
        <v>3250</v>
      </c>
      <c r="G21" s="78">
        <v>1941</v>
      </c>
      <c r="H21" s="78">
        <v>4437</v>
      </c>
      <c r="I21" s="78">
        <v>1335</v>
      </c>
      <c r="J21" s="78">
        <v>2369</v>
      </c>
      <c r="K21" s="78">
        <v>176</v>
      </c>
      <c r="L21" s="78">
        <v>449</v>
      </c>
      <c r="M21" s="78">
        <f t="shared" si="0"/>
        <v>6096</v>
      </c>
      <c r="N21" s="78">
        <f t="shared" si="1"/>
        <v>11562</v>
      </c>
      <c r="O21" s="78">
        <f t="shared" si="2"/>
        <v>17658</v>
      </c>
      <c r="P21" s="78">
        <v>1510</v>
      </c>
      <c r="Q21" s="78">
        <v>2172</v>
      </c>
      <c r="R21" s="78">
        <f t="shared" si="3"/>
        <v>3682</v>
      </c>
      <c r="S21" s="1056" t="s">
        <v>186</v>
      </c>
      <c r="T21" s="1056"/>
    </row>
    <row r="22" spans="1:20" ht="21" customHeight="1">
      <c r="A22" s="1081" t="s">
        <v>65</v>
      </c>
      <c r="B22" s="1081"/>
      <c r="C22" s="78">
        <v>476</v>
      </c>
      <c r="D22" s="78">
        <v>580</v>
      </c>
      <c r="E22" s="78">
        <v>1465</v>
      </c>
      <c r="F22" s="78">
        <v>2268</v>
      </c>
      <c r="G22" s="78">
        <v>1265</v>
      </c>
      <c r="H22" s="78">
        <v>3227</v>
      </c>
      <c r="I22" s="78">
        <v>887</v>
      </c>
      <c r="J22" s="78">
        <v>1767</v>
      </c>
      <c r="K22" s="78">
        <v>60</v>
      </c>
      <c r="L22" s="78">
        <v>199</v>
      </c>
      <c r="M22" s="78">
        <f t="shared" si="0"/>
        <v>4153</v>
      </c>
      <c r="N22" s="78">
        <f t="shared" si="1"/>
        <v>8041</v>
      </c>
      <c r="O22" s="78">
        <f t="shared" si="2"/>
        <v>12194</v>
      </c>
      <c r="P22" s="78">
        <v>1523</v>
      </c>
      <c r="Q22" s="78">
        <v>2316</v>
      </c>
      <c r="R22" s="78">
        <f t="shared" si="3"/>
        <v>3839</v>
      </c>
      <c r="S22" s="1056" t="s">
        <v>187</v>
      </c>
      <c r="T22" s="1056"/>
    </row>
    <row r="23" spans="1:20" ht="21" customHeight="1">
      <c r="A23" s="1081" t="s">
        <v>66</v>
      </c>
      <c r="B23" s="1081"/>
      <c r="C23" s="78">
        <v>602</v>
      </c>
      <c r="D23" s="78">
        <v>676</v>
      </c>
      <c r="E23" s="78">
        <v>1444</v>
      </c>
      <c r="F23" s="78">
        <v>2142</v>
      </c>
      <c r="G23" s="78">
        <v>1293</v>
      </c>
      <c r="H23" s="78">
        <v>2956</v>
      </c>
      <c r="I23" s="78">
        <v>933</v>
      </c>
      <c r="J23" s="78">
        <v>1812</v>
      </c>
      <c r="K23" s="78">
        <v>113</v>
      </c>
      <c r="L23" s="78">
        <v>231</v>
      </c>
      <c r="M23" s="78">
        <f t="shared" si="0"/>
        <v>4385</v>
      </c>
      <c r="N23" s="78">
        <f t="shared" si="1"/>
        <v>7817</v>
      </c>
      <c r="O23" s="78">
        <f t="shared" si="2"/>
        <v>12202</v>
      </c>
      <c r="P23" s="78">
        <v>1081</v>
      </c>
      <c r="Q23" s="78">
        <v>1628</v>
      </c>
      <c r="R23" s="78">
        <f t="shared" si="3"/>
        <v>2709</v>
      </c>
      <c r="S23" s="1056" t="s">
        <v>303</v>
      </c>
      <c r="T23" s="1056"/>
    </row>
    <row r="24" spans="1:20" ht="21" customHeight="1">
      <c r="A24" s="1081" t="s">
        <v>134</v>
      </c>
      <c r="B24" s="1081"/>
      <c r="C24" s="78">
        <v>621</v>
      </c>
      <c r="D24" s="78">
        <v>740</v>
      </c>
      <c r="E24" s="78">
        <v>1589</v>
      </c>
      <c r="F24" s="78">
        <v>2472</v>
      </c>
      <c r="G24" s="78">
        <v>1633</v>
      </c>
      <c r="H24" s="78">
        <v>2870</v>
      </c>
      <c r="I24" s="78">
        <v>1123</v>
      </c>
      <c r="J24" s="78">
        <v>1817</v>
      </c>
      <c r="K24" s="78">
        <v>93</v>
      </c>
      <c r="L24" s="78">
        <v>258</v>
      </c>
      <c r="M24" s="78">
        <f t="shared" si="0"/>
        <v>5059</v>
      </c>
      <c r="N24" s="78">
        <f t="shared" si="1"/>
        <v>8157</v>
      </c>
      <c r="O24" s="78">
        <f t="shared" si="2"/>
        <v>13216</v>
      </c>
      <c r="P24" s="78">
        <v>1324</v>
      </c>
      <c r="Q24" s="78">
        <v>1683</v>
      </c>
      <c r="R24" s="78">
        <f t="shared" si="3"/>
        <v>3007</v>
      </c>
      <c r="S24" s="1056" t="s">
        <v>304</v>
      </c>
      <c r="T24" s="1056"/>
    </row>
    <row r="25" spans="1:20" ht="21" customHeight="1">
      <c r="A25" s="1081" t="s">
        <v>68</v>
      </c>
      <c r="B25" s="1081"/>
      <c r="C25" s="78">
        <v>264</v>
      </c>
      <c r="D25" s="78">
        <v>341</v>
      </c>
      <c r="E25" s="78">
        <v>960</v>
      </c>
      <c r="F25" s="78">
        <v>1606</v>
      </c>
      <c r="G25" s="78">
        <v>864</v>
      </c>
      <c r="H25" s="78">
        <v>1490</v>
      </c>
      <c r="I25" s="78">
        <v>625</v>
      </c>
      <c r="J25" s="78">
        <v>953</v>
      </c>
      <c r="K25" s="78">
        <v>38</v>
      </c>
      <c r="L25" s="78">
        <v>173</v>
      </c>
      <c r="M25" s="78">
        <f t="shared" si="0"/>
        <v>2751</v>
      </c>
      <c r="N25" s="78">
        <f t="shared" si="1"/>
        <v>4563</v>
      </c>
      <c r="O25" s="78">
        <f t="shared" si="2"/>
        <v>7314</v>
      </c>
      <c r="P25" s="78">
        <v>771</v>
      </c>
      <c r="Q25" s="78">
        <v>1111</v>
      </c>
      <c r="R25" s="78">
        <f t="shared" si="3"/>
        <v>1882</v>
      </c>
      <c r="S25" s="1056" t="s">
        <v>305</v>
      </c>
      <c r="T25" s="1056"/>
    </row>
    <row r="26" spans="1:20" ht="21" customHeight="1">
      <c r="A26" s="1081" t="s">
        <v>69</v>
      </c>
      <c r="B26" s="1081"/>
      <c r="C26" s="78">
        <v>625</v>
      </c>
      <c r="D26" s="78">
        <v>689</v>
      </c>
      <c r="E26" s="78">
        <v>1739</v>
      </c>
      <c r="F26" s="78">
        <v>2272</v>
      </c>
      <c r="G26" s="78">
        <v>1846</v>
      </c>
      <c r="H26" s="78">
        <v>3148</v>
      </c>
      <c r="I26" s="78">
        <v>1386</v>
      </c>
      <c r="J26" s="78">
        <v>2143</v>
      </c>
      <c r="K26" s="78">
        <v>127</v>
      </c>
      <c r="L26" s="78">
        <v>303</v>
      </c>
      <c r="M26" s="78">
        <f t="shared" si="0"/>
        <v>5723</v>
      </c>
      <c r="N26" s="78">
        <f t="shared" si="1"/>
        <v>8555</v>
      </c>
      <c r="O26" s="78">
        <f t="shared" si="2"/>
        <v>14278</v>
      </c>
      <c r="P26" s="78">
        <v>2249</v>
      </c>
      <c r="Q26" s="78">
        <v>2860</v>
      </c>
      <c r="R26" s="78">
        <f t="shared" si="3"/>
        <v>5109</v>
      </c>
      <c r="S26" s="1056" t="s">
        <v>191</v>
      </c>
      <c r="T26" s="1056"/>
    </row>
    <row r="27" spans="1:20" ht="21" customHeight="1">
      <c r="A27" s="1081" t="s">
        <v>70</v>
      </c>
      <c r="B27" s="1081"/>
      <c r="C27" s="78">
        <v>885</v>
      </c>
      <c r="D27" s="78">
        <v>898</v>
      </c>
      <c r="E27" s="78">
        <v>2955</v>
      </c>
      <c r="F27" s="78">
        <v>3328</v>
      </c>
      <c r="G27" s="78">
        <v>2940</v>
      </c>
      <c r="H27" s="78">
        <v>4912</v>
      </c>
      <c r="I27" s="78">
        <v>2155</v>
      </c>
      <c r="J27" s="78">
        <v>2755</v>
      </c>
      <c r="K27" s="78">
        <v>283</v>
      </c>
      <c r="L27" s="78">
        <v>308</v>
      </c>
      <c r="M27" s="78">
        <f t="shared" si="0"/>
        <v>9218</v>
      </c>
      <c r="N27" s="78">
        <f t="shared" si="1"/>
        <v>12201</v>
      </c>
      <c r="O27" s="78">
        <f t="shared" si="2"/>
        <v>21419</v>
      </c>
      <c r="P27" s="78">
        <v>2164</v>
      </c>
      <c r="Q27" s="78">
        <v>2213</v>
      </c>
      <c r="R27" s="78">
        <f t="shared" si="3"/>
        <v>4377</v>
      </c>
      <c r="S27" s="1056" t="s">
        <v>192</v>
      </c>
      <c r="T27" s="1056"/>
    </row>
    <row r="28" spans="1:20" ht="21" customHeight="1">
      <c r="A28" s="1081" t="s">
        <v>71</v>
      </c>
      <c r="B28" s="1081"/>
      <c r="C28" s="78">
        <v>360</v>
      </c>
      <c r="D28" s="78">
        <v>885</v>
      </c>
      <c r="E28" s="78">
        <v>1940</v>
      </c>
      <c r="F28" s="78">
        <v>2431</v>
      </c>
      <c r="G28" s="78">
        <v>1384</v>
      </c>
      <c r="H28" s="78">
        <v>2594</v>
      </c>
      <c r="I28" s="78">
        <v>1080</v>
      </c>
      <c r="J28" s="78">
        <v>1134</v>
      </c>
      <c r="K28" s="78">
        <v>276</v>
      </c>
      <c r="L28" s="78">
        <v>264</v>
      </c>
      <c r="M28" s="78">
        <f t="shared" si="0"/>
        <v>5040</v>
      </c>
      <c r="N28" s="78">
        <f t="shared" si="1"/>
        <v>7308</v>
      </c>
      <c r="O28" s="78">
        <f t="shared" si="2"/>
        <v>12348</v>
      </c>
      <c r="P28" s="78">
        <v>1541</v>
      </c>
      <c r="Q28" s="78">
        <v>1741</v>
      </c>
      <c r="R28" s="78">
        <f t="shared" si="3"/>
        <v>3282</v>
      </c>
      <c r="S28" s="1056" t="s">
        <v>193</v>
      </c>
      <c r="T28" s="1056"/>
    </row>
    <row r="29" spans="1:20" ht="21" customHeight="1" thickBot="1">
      <c r="A29" s="1083" t="s">
        <v>72</v>
      </c>
      <c r="B29" s="1083"/>
      <c r="C29" s="173">
        <v>457</v>
      </c>
      <c r="D29" s="173">
        <v>944</v>
      </c>
      <c r="E29" s="173">
        <v>1589</v>
      </c>
      <c r="F29" s="173">
        <v>3995</v>
      </c>
      <c r="G29" s="173">
        <v>1735</v>
      </c>
      <c r="H29" s="173">
        <v>5706</v>
      </c>
      <c r="I29" s="173">
        <v>1281</v>
      </c>
      <c r="J29" s="173">
        <v>3550</v>
      </c>
      <c r="K29" s="173">
        <v>191</v>
      </c>
      <c r="L29" s="173">
        <v>440</v>
      </c>
      <c r="M29" s="173">
        <f t="shared" si="0"/>
        <v>5253</v>
      </c>
      <c r="N29" s="173">
        <f t="shared" si="1"/>
        <v>14635</v>
      </c>
      <c r="O29" s="173">
        <f t="shared" si="2"/>
        <v>19888</v>
      </c>
      <c r="P29" s="173">
        <v>582</v>
      </c>
      <c r="Q29" s="173">
        <v>1634</v>
      </c>
      <c r="R29" s="173">
        <f t="shared" si="3"/>
        <v>2216</v>
      </c>
      <c r="S29" s="1062" t="s">
        <v>298</v>
      </c>
      <c r="T29" s="1062"/>
    </row>
    <row r="30" spans="1:20" ht="18" customHeight="1" thickBot="1">
      <c r="A30" s="1076" t="s">
        <v>32</v>
      </c>
      <c r="B30" s="1076"/>
      <c r="C30" s="400">
        <f>SUM(C10:C29)</f>
        <v>10235</v>
      </c>
      <c r="D30" s="400">
        <f t="shared" ref="D30:R30" si="4">SUM(D10:D29)</f>
        <v>14174</v>
      </c>
      <c r="E30" s="400">
        <f t="shared" si="4"/>
        <v>30298</v>
      </c>
      <c r="F30" s="400">
        <f t="shared" si="4"/>
        <v>49754</v>
      </c>
      <c r="G30" s="400">
        <f t="shared" si="4"/>
        <v>29205</v>
      </c>
      <c r="H30" s="400">
        <f t="shared" si="4"/>
        <v>66332</v>
      </c>
      <c r="I30" s="400">
        <f t="shared" si="4"/>
        <v>20477</v>
      </c>
      <c r="J30" s="400">
        <f t="shared" si="4"/>
        <v>42572</v>
      </c>
      <c r="K30" s="400">
        <f t="shared" si="4"/>
        <v>2623</v>
      </c>
      <c r="L30" s="400">
        <f t="shared" si="4"/>
        <v>5451</v>
      </c>
      <c r="M30" s="400">
        <f t="shared" si="4"/>
        <v>92838</v>
      </c>
      <c r="N30" s="400">
        <f t="shared" si="4"/>
        <v>178283</v>
      </c>
      <c r="O30" s="400">
        <f t="shared" si="4"/>
        <v>271121</v>
      </c>
      <c r="P30" s="400">
        <f t="shared" si="4"/>
        <v>26314</v>
      </c>
      <c r="Q30" s="400">
        <f t="shared" si="4"/>
        <v>46205</v>
      </c>
      <c r="R30" s="400">
        <f t="shared" si="4"/>
        <v>72519</v>
      </c>
      <c r="S30" s="1104" t="s">
        <v>175</v>
      </c>
      <c r="T30" s="1104"/>
    </row>
    <row r="31" spans="1:20" ht="13.5" thickTop="1">
      <c r="S31" s="458"/>
      <c r="T31" s="458"/>
    </row>
    <row r="32" spans="1:20">
      <c r="S32" s="458"/>
      <c r="T32" s="458"/>
    </row>
    <row r="33" spans="19:20">
      <c r="S33" s="458"/>
      <c r="T33" s="458"/>
    </row>
    <row r="34" spans="19:20">
      <c r="S34" s="458"/>
      <c r="T34" s="458"/>
    </row>
    <row r="35" spans="19:20">
      <c r="S35" s="458"/>
      <c r="T35" s="458"/>
    </row>
    <row r="36" spans="19:20">
      <c r="S36" s="458"/>
      <c r="T36" s="458"/>
    </row>
    <row r="37" spans="19:20">
      <c r="S37" s="458"/>
      <c r="T37" s="458"/>
    </row>
    <row r="118" spans="3:11">
      <c r="C118" s="202"/>
      <c r="D118" s="202"/>
      <c r="E118" s="202"/>
      <c r="F118" s="202"/>
      <c r="G118" s="202"/>
      <c r="H118" s="202"/>
      <c r="I118" s="202"/>
      <c r="J118" s="202"/>
      <c r="K118" s="202"/>
    </row>
    <row r="119" spans="3:11">
      <c r="C119" s="202"/>
      <c r="D119" s="202"/>
      <c r="E119" s="202"/>
      <c r="F119" s="202"/>
      <c r="G119" s="202"/>
      <c r="H119" s="202"/>
      <c r="I119" s="202"/>
      <c r="J119" s="202"/>
      <c r="K119" s="202"/>
    </row>
    <row r="120" spans="3:11">
      <c r="C120" s="202"/>
      <c r="D120" s="202"/>
      <c r="E120" s="202"/>
      <c r="F120" s="202"/>
      <c r="G120" s="202"/>
      <c r="H120" s="202"/>
      <c r="I120" s="202"/>
      <c r="J120" s="202"/>
      <c r="K120" s="202"/>
    </row>
    <row r="121" spans="3:11">
      <c r="C121" s="202"/>
      <c r="D121" s="202"/>
      <c r="E121" s="202"/>
      <c r="F121" s="202"/>
      <c r="G121" s="202"/>
      <c r="H121" s="202"/>
      <c r="I121" s="202"/>
      <c r="J121" s="202"/>
      <c r="K121" s="202"/>
    </row>
  </sheetData>
  <protectedRanges>
    <protectedRange sqref="C20:J20" name="نطاق1"/>
  </protectedRanges>
  <mergeCells count="51">
    <mergeCell ref="A14:A19"/>
    <mergeCell ref="T14:T19"/>
    <mergeCell ref="A20:B20"/>
    <mergeCell ref="S20:T20"/>
    <mergeCell ref="A21:B21"/>
    <mergeCell ref="S21:T21"/>
    <mergeCell ref="A22:B22"/>
    <mergeCell ref="S22:T22"/>
    <mergeCell ref="A23:B23"/>
    <mergeCell ref="S23:T23"/>
    <mergeCell ref="A24:B24"/>
    <mergeCell ref="S24:T24"/>
    <mergeCell ref="A30:B30"/>
    <mergeCell ref="S30:T30"/>
    <mergeCell ref="A25:B25"/>
    <mergeCell ref="S25:T25"/>
    <mergeCell ref="A26:B26"/>
    <mergeCell ref="S26:T26"/>
    <mergeCell ref="A27:B27"/>
    <mergeCell ref="S27:T27"/>
    <mergeCell ref="A28:B28"/>
    <mergeCell ref="S28:T28"/>
    <mergeCell ref="A29:B29"/>
    <mergeCell ref="S29:T29"/>
    <mergeCell ref="A13:B13"/>
    <mergeCell ref="S13:T13"/>
    <mergeCell ref="P5:R7"/>
    <mergeCell ref="C6:D6"/>
    <mergeCell ref="E6:F7"/>
    <mergeCell ref="G6:H7"/>
    <mergeCell ref="I6:J7"/>
    <mergeCell ref="K6:L6"/>
    <mergeCell ref="M6:O7"/>
    <mergeCell ref="C7:D7"/>
    <mergeCell ref="K7:L7"/>
    <mergeCell ref="S10:T10"/>
    <mergeCell ref="A11:B11"/>
    <mergeCell ref="S11:T11"/>
    <mergeCell ref="A12:B12"/>
    <mergeCell ref="S12:T12"/>
    <mergeCell ref="A10:B10"/>
    <mergeCell ref="A1:T1"/>
    <mergeCell ref="A2:T2"/>
    <mergeCell ref="A3:B3"/>
    <mergeCell ref="S3:T3"/>
    <mergeCell ref="A4:B9"/>
    <mergeCell ref="C4:L4"/>
    <mergeCell ref="M4:O5"/>
    <mergeCell ref="P4:R4"/>
    <mergeCell ref="S4:T9"/>
    <mergeCell ref="C5:L5"/>
  </mergeCells>
  <printOptions horizontalCentered="1"/>
  <pageMargins left="0.5" right="0.5" top="0.75" bottom="0.5" header="0.75" footer="0.5"/>
  <pageSetup paperSize="9" scale="80" firstPageNumber="62" orientation="landscape" useFirstPageNumber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119"/>
  <sheetViews>
    <sheetView rightToLeft="1" view="pageBreakPreview" zoomScale="90" zoomScaleNormal="75" zoomScaleSheetLayoutView="90" workbookViewId="0">
      <selection activeCell="A4" sqref="A4:B7"/>
    </sheetView>
  </sheetViews>
  <sheetFormatPr defaultRowHeight="12.75"/>
  <cols>
    <col min="1" max="1" width="3" style="91" customWidth="1"/>
    <col min="2" max="2" width="9" style="91" customWidth="1"/>
    <col min="3" max="3" width="5.85546875" style="91" customWidth="1"/>
    <col min="4" max="4" width="6.42578125" style="91" customWidth="1"/>
    <col min="5" max="5" width="7.28515625" style="91" customWidth="1"/>
    <col min="6" max="6" width="7.140625" style="91" customWidth="1"/>
    <col min="7" max="7" width="9" style="91" customWidth="1"/>
    <col min="8" max="9" width="10.140625" style="91" customWidth="1"/>
    <col min="10" max="10" width="10.5703125" style="91" customWidth="1"/>
    <col min="11" max="11" width="9.7109375" style="91" customWidth="1"/>
    <col min="12" max="12" width="10.42578125" style="91" customWidth="1"/>
    <col min="13" max="13" width="7.7109375" style="91" customWidth="1"/>
    <col min="14" max="14" width="9.42578125" style="91" customWidth="1"/>
    <col min="15" max="15" width="9.5703125" style="91" customWidth="1"/>
    <col min="16" max="16" width="8" style="91" customWidth="1"/>
    <col min="17" max="17" width="6.5703125" style="91" customWidth="1"/>
    <col min="18" max="18" width="7.5703125" style="91" customWidth="1"/>
    <col min="19" max="19" width="7.42578125" style="91" customWidth="1"/>
    <col min="20" max="20" width="6.7109375" style="91" customWidth="1"/>
    <col min="21" max="21" width="9" style="91" customWidth="1"/>
    <col min="22" max="22" width="4.5703125" style="91" customWidth="1"/>
    <col min="23" max="23" width="7.85546875" style="91" customWidth="1"/>
    <col min="24" max="24" width="13" style="91" customWidth="1"/>
    <col min="25" max="25" width="3.5703125" style="91" customWidth="1"/>
    <col min="26" max="16384" width="9.140625" style="91"/>
  </cols>
  <sheetData>
    <row r="1" spans="1:31" ht="21" customHeight="1">
      <c r="A1" s="1098" t="s">
        <v>954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90"/>
      <c r="AA1" s="90"/>
      <c r="AB1" s="90"/>
      <c r="AC1" s="90"/>
      <c r="AD1" s="90"/>
      <c r="AE1" s="90"/>
    </row>
    <row r="2" spans="1:31" ht="40.5" customHeight="1">
      <c r="A2" s="1099" t="s">
        <v>1015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90"/>
      <c r="AA2" s="90"/>
      <c r="AB2" s="90"/>
      <c r="AC2" s="90"/>
      <c r="AD2" s="90"/>
      <c r="AE2" s="90"/>
    </row>
    <row r="3" spans="1:31" ht="21" customHeight="1" thickBot="1">
      <c r="A3" s="1115" t="s">
        <v>706</v>
      </c>
      <c r="B3" s="1115"/>
      <c r="C3" s="1115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116" t="s">
        <v>707</v>
      </c>
      <c r="Y3" s="1116"/>
      <c r="Z3" s="90"/>
      <c r="AA3" s="90"/>
      <c r="AB3" s="90"/>
      <c r="AC3" s="90"/>
      <c r="AD3" s="90"/>
      <c r="AE3" s="90"/>
    </row>
    <row r="4" spans="1:31" ht="21.75" customHeight="1" thickTop="1">
      <c r="A4" s="1072" t="s">
        <v>40</v>
      </c>
      <c r="B4" s="1072"/>
      <c r="C4" s="1103" t="s">
        <v>107</v>
      </c>
      <c r="D4" s="1103"/>
      <c r="E4" s="1103"/>
      <c r="F4" s="1103"/>
      <c r="G4" s="1103" t="s">
        <v>129</v>
      </c>
      <c r="H4" s="1103"/>
      <c r="I4" s="1103"/>
      <c r="J4" s="1103" t="s">
        <v>109</v>
      </c>
      <c r="K4" s="1103"/>
      <c r="L4" s="1103"/>
      <c r="M4" s="1072" t="s">
        <v>130</v>
      </c>
      <c r="N4" s="1072"/>
      <c r="O4" s="1072"/>
      <c r="P4" s="1072" t="s">
        <v>340</v>
      </c>
      <c r="Q4" s="1072"/>
      <c r="R4" s="1117"/>
      <c r="S4" s="1072" t="s">
        <v>341</v>
      </c>
      <c r="T4" s="1072"/>
      <c r="U4" s="1072"/>
      <c r="V4" s="1072"/>
      <c r="W4" s="1072"/>
      <c r="X4" s="1074" t="s">
        <v>174</v>
      </c>
      <c r="Y4" s="1074"/>
    </row>
    <row r="5" spans="1:31" ht="23.25" customHeight="1">
      <c r="A5" s="1092"/>
      <c r="B5" s="1092"/>
      <c r="C5" s="1095" t="s">
        <v>337</v>
      </c>
      <c r="D5" s="1095"/>
      <c r="E5" s="1095"/>
      <c r="F5" s="1095"/>
      <c r="G5" s="1095" t="s">
        <v>342</v>
      </c>
      <c r="H5" s="1095"/>
      <c r="I5" s="1095"/>
      <c r="J5" s="1095" t="s">
        <v>343</v>
      </c>
      <c r="K5" s="1095"/>
      <c r="L5" s="1095"/>
      <c r="M5" s="1096" t="s">
        <v>344</v>
      </c>
      <c r="N5" s="1096"/>
      <c r="O5" s="1096"/>
      <c r="P5" s="1094" t="s">
        <v>345</v>
      </c>
      <c r="Q5" s="1094"/>
      <c r="R5" s="1114"/>
      <c r="S5" s="1096" t="s">
        <v>346</v>
      </c>
      <c r="T5" s="1096"/>
      <c r="U5" s="1096"/>
      <c r="V5" s="1096"/>
      <c r="W5" s="1096"/>
      <c r="X5" s="1096"/>
      <c r="Y5" s="1096"/>
    </row>
    <row r="6" spans="1:31" s="92" customFormat="1" ht="33.75" customHeight="1">
      <c r="A6" s="1092"/>
      <c r="B6" s="1092"/>
      <c r="C6" s="138" t="s">
        <v>128</v>
      </c>
      <c r="D6" s="139" t="s">
        <v>34</v>
      </c>
      <c r="E6" s="139" t="s">
        <v>110</v>
      </c>
      <c r="F6" s="139" t="s">
        <v>35</v>
      </c>
      <c r="G6" s="138" t="s">
        <v>128</v>
      </c>
      <c r="H6" s="139" t="s">
        <v>34</v>
      </c>
      <c r="I6" s="139" t="s">
        <v>35</v>
      </c>
      <c r="J6" s="138" t="s">
        <v>128</v>
      </c>
      <c r="K6" s="139" t="s">
        <v>34</v>
      </c>
      <c r="L6" s="139" t="s">
        <v>35</v>
      </c>
      <c r="M6" s="138" t="s">
        <v>102</v>
      </c>
      <c r="N6" s="139" t="s">
        <v>103</v>
      </c>
      <c r="O6" s="139" t="s">
        <v>35</v>
      </c>
      <c r="P6" s="139" t="s">
        <v>347</v>
      </c>
      <c r="Q6" s="139" t="s">
        <v>348</v>
      </c>
      <c r="R6" s="139" t="s">
        <v>35</v>
      </c>
      <c r="S6" s="139" t="s">
        <v>121</v>
      </c>
      <c r="T6" s="139" t="s">
        <v>349</v>
      </c>
      <c r="U6" s="138" t="s">
        <v>350</v>
      </c>
      <c r="V6" s="139" t="s">
        <v>351</v>
      </c>
      <c r="W6" s="139" t="s">
        <v>32</v>
      </c>
      <c r="X6" s="1096"/>
      <c r="Y6" s="1096"/>
    </row>
    <row r="7" spans="1:31" s="92" customFormat="1" ht="61.5" customHeight="1" thickBot="1">
      <c r="A7" s="1073"/>
      <c r="B7" s="1073"/>
      <c r="C7" s="812" t="s">
        <v>180</v>
      </c>
      <c r="D7" s="812" t="s">
        <v>179</v>
      </c>
      <c r="E7" s="812" t="s">
        <v>219</v>
      </c>
      <c r="F7" s="812" t="s">
        <v>175</v>
      </c>
      <c r="G7" s="812" t="s">
        <v>180</v>
      </c>
      <c r="H7" s="812" t="s">
        <v>179</v>
      </c>
      <c r="I7" s="812" t="s">
        <v>175</v>
      </c>
      <c r="J7" s="812" t="s">
        <v>180</v>
      </c>
      <c r="K7" s="812" t="s">
        <v>179</v>
      </c>
      <c r="L7" s="812" t="s">
        <v>175</v>
      </c>
      <c r="M7" s="812" t="s">
        <v>352</v>
      </c>
      <c r="N7" s="812" t="s">
        <v>353</v>
      </c>
      <c r="O7" s="812" t="s">
        <v>175</v>
      </c>
      <c r="P7" s="812" t="s">
        <v>354</v>
      </c>
      <c r="Q7" s="812" t="s">
        <v>355</v>
      </c>
      <c r="R7" s="812" t="s">
        <v>175</v>
      </c>
      <c r="S7" s="812" t="s">
        <v>356</v>
      </c>
      <c r="T7" s="812" t="s">
        <v>357</v>
      </c>
      <c r="U7" s="961" t="s">
        <v>907</v>
      </c>
      <c r="V7" s="812" t="s">
        <v>359</v>
      </c>
      <c r="W7" s="812" t="s">
        <v>175</v>
      </c>
      <c r="X7" s="1075"/>
      <c r="Y7" s="1075"/>
    </row>
    <row r="8" spans="1:31" s="92" customFormat="1" ht="18.75" customHeight="1">
      <c r="A8" s="1112" t="s">
        <v>52</v>
      </c>
      <c r="B8" s="1112"/>
      <c r="C8" s="484">
        <v>378</v>
      </c>
      <c r="D8" s="484">
        <v>262</v>
      </c>
      <c r="E8" s="484">
        <v>869</v>
      </c>
      <c r="F8" s="484">
        <f>SUM(C8:E8)</f>
        <v>1509</v>
      </c>
      <c r="G8" s="484">
        <v>62226</v>
      </c>
      <c r="H8" s="484">
        <v>58319</v>
      </c>
      <c r="I8" s="484">
        <f>SUM(G8:H8)</f>
        <v>120545</v>
      </c>
      <c r="J8" s="484">
        <v>309449</v>
      </c>
      <c r="K8" s="484">
        <v>266143</v>
      </c>
      <c r="L8" s="484">
        <f>SUM(J8:K8)</f>
        <v>575592</v>
      </c>
      <c r="M8" s="484">
        <v>7133</v>
      </c>
      <c r="N8" s="484">
        <v>9015</v>
      </c>
      <c r="O8" s="484">
        <f>SUM(M8:N8)</f>
        <v>16148</v>
      </c>
      <c r="P8" s="484">
        <v>1118</v>
      </c>
      <c r="Q8" s="484">
        <v>391</v>
      </c>
      <c r="R8" s="484">
        <f>SUM(P8:Q8)</f>
        <v>1509</v>
      </c>
      <c r="S8" s="484">
        <v>1086</v>
      </c>
      <c r="T8" s="484">
        <v>364</v>
      </c>
      <c r="U8" s="484">
        <v>58</v>
      </c>
      <c r="V8" s="484">
        <v>1</v>
      </c>
      <c r="W8" s="538">
        <f>SUM(S8:V8)</f>
        <v>1509</v>
      </c>
      <c r="X8" s="1059" t="s">
        <v>671</v>
      </c>
      <c r="Y8" s="1059"/>
    </row>
    <row r="9" spans="1:31" ht="18.75" customHeight="1">
      <c r="A9" s="144" t="s">
        <v>53</v>
      </c>
      <c r="B9" s="144"/>
      <c r="C9" s="485">
        <v>375</v>
      </c>
      <c r="D9" s="485">
        <v>361</v>
      </c>
      <c r="E9" s="485">
        <v>574</v>
      </c>
      <c r="F9" s="485">
        <f t="shared" ref="F9:F27" si="0">SUM(C9:E9)</f>
        <v>1310</v>
      </c>
      <c r="G9" s="485">
        <v>36007</v>
      </c>
      <c r="H9" s="485">
        <v>34688</v>
      </c>
      <c r="I9" s="485">
        <f t="shared" ref="I9:I27" si="1">SUM(G9:H9)</f>
        <v>70695</v>
      </c>
      <c r="J9" s="485">
        <v>178428</v>
      </c>
      <c r="K9" s="485">
        <v>161114</v>
      </c>
      <c r="L9" s="485">
        <f t="shared" ref="L9:L27" si="2">SUM(J9:K9)</f>
        <v>339542</v>
      </c>
      <c r="M9" s="485">
        <v>5645</v>
      </c>
      <c r="N9" s="485">
        <v>8854</v>
      </c>
      <c r="O9" s="485">
        <f t="shared" ref="O9:O27" si="3">SUM(M9:N9)</f>
        <v>14499</v>
      </c>
      <c r="P9" s="485">
        <v>974</v>
      </c>
      <c r="Q9" s="485">
        <v>336</v>
      </c>
      <c r="R9" s="485">
        <f t="shared" ref="R9:R27" si="4">SUM(P9:Q9)</f>
        <v>1310</v>
      </c>
      <c r="S9" s="485">
        <v>594</v>
      </c>
      <c r="T9" s="485">
        <v>37</v>
      </c>
      <c r="U9" s="485">
        <v>675</v>
      </c>
      <c r="V9" s="485">
        <v>4</v>
      </c>
      <c r="W9" s="492">
        <f t="shared" ref="W9:W27" si="5">SUM(S9:V9)</f>
        <v>1310</v>
      </c>
      <c r="X9" s="1059" t="s">
        <v>302</v>
      </c>
      <c r="Y9" s="1059"/>
      <c r="Z9" s="92"/>
      <c r="AA9" s="92"/>
    </row>
    <row r="10" spans="1:31" ht="18.75" customHeight="1">
      <c r="A10" s="144" t="s">
        <v>54</v>
      </c>
      <c r="B10" s="144"/>
      <c r="C10" s="485">
        <v>107</v>
      </c>
      <c r="D10" s="485">
        <v>95</v>
      </c>
      <c r="E10" s="485">
        <v>811</v>
      </c>
      <c r="F10" s="485">
        <f t="shared" si="0"/>
        <v>1013</v>
      </c>
      <c r="G10" s="485">
        <v>25059</v>
      </c>
      <c r="H10" s="485">
        <v>24631</v>
      </c>
      <c r="I10" s="485">
        <f t="shared" si="1"/>
        <v>49690</v>
      </c>
      <c r="J10" s="485">
        <v>134378</v>
      </c>
      <c r="K10" s="485">
        <v>123241</v>
      </c>
      <c r="L10" s="485">
        <f t="shared" si="2"/>
        <v>257619</v>
      </c>
      <c r="M10" s="485">
        <v>3769</v>
      </c>
      <c r="N10" s="485">
        <v>6908</v>
      </c>
      <c r="O10" s="485">
        <f t="shared" si="3"/>
        <v>10677</v>
      </c>
      <c r="P10" s="485">
        <v>725</v>
      </c>
      <c r="Q10" s="485">
        <v>288</v>
      </c>
      <c r="R10" s="485">
        <f t="shared" si="4"/>
        <v>1013</v>
      </c>
      <c r="S10" s="485">
        <v>495</v>
      </c>
      <c r="T10" s="485">
        <v>23</v>
      </c>
      <c r="U10" s="485">
        <v>492</v>
      </c>
      <c r="V10" s="485">
        <v>3</v>
      </c>
      <c r="W10" s="492">
        <f t="shared" si="5"/>
        <v>1013</v>
      </c>
      <c r="X10" s="1059" t="s">
        <v>184</v>
      </c>
      <c r="Y10" s="1059"/>
      <c r="Z10" s="92"/>
      <c r="AA10" s="92"/>
    </row>
    <row r="11" spans="1:31" ht="18.75" customHeight="1">
      <c r="A11" s="144" t="s">
        <v>55</v>
      </c>
      <c r="B11" s="144"/>
      <c r="C11" s="485">
        <v>138</v>
      </c>
      <c r="D11" s="485">
        <v>140</v>
      </c>
      <c r="E11" s="485">
        <v>712</v>
      </c>
      <c r="F11" s="485">
        <f t="shared" si="0"/>
        <v>990</v>
      </c>
      <c r="G11" s="485">
        <v>26506</v>
      </c>
      <c r="H11" s="485">
        <v>25303</v>
      </c>
      <c r="I11" s="485">
        <f t="shared" si="1"/>
        <v>51809</v>
      </c>
      <c r="J11" s="485">
        <v>159820</v>
      </c>
      <c r="K11" s="485">
        <v>144606</v>
      </c>
      <c r="L11" s="485">
        <f t="shared" si="2"/>
        <v>304426</v>
      </c>
      <c r="M11" s="485">
        <v>6646</v>
      </c>
      <c r="N11" s="485">
        <v>11968</v>
      </c>
      <c r="O11" s="485">
        <f t="shared" si="3"/>
        <v>18614</v>
      </c>
      <c r="P11" s="485">
        <v>791</v>
      </c>
      <c r="Q11" s="485">
        <v>199</v>
      </c>
      <c r="R11" s="485">
        <f t="shared" si="4"/>
        <v>990</v>
      </c>
      <c r="S11" s="485">
        <v>443</v>
      </c>
      <c r="T11" s="485">
        <v>24</v>
      </c>
      <c r="U11" s="485">
        <v>523</v>
      </c>
      <c r="V11" s="485">
        <v>0</v>
      </c>
      <c r="W11" s="492">
        <f t="shared" si="5"/>
        <v>990</v>
      </c>
      <c r="X11" s="1059" t="s">
        <v>185</v>
      </c>
      <c r="Y11" s="1059"/>
      <c r="Z11" s="92"/>
      <c r="AA11" s="92"/>
    </row>
    <row r="12" spans="1:31" ht="18.75" customHeight="1">
      <c r="A12" s="1106" t="s">
        <v>360</v>
      </c>
      <c r="B12" s="488" t="s">
        <v>262</v>
      </c>
      <c r="C12" s="485">
        <v>85</v>
      </c>
      <c r="D12" s="485">
        <v>90</v>
      </c>
      <c r="E12" s="485">
        <v>299</v>
      </c>
      <c r="F12" s="485">
        <f t="shared" si="0"/>
        <v>474</v>
      </c>
      <c r="G12" s="485">
        <v>22059</v>
      </c>
      <c r="H12" s="485">
        <v>21108</v>
      </c>
      <c r="I12" s="485">
        <f t="shared" si="1"/>
        <v>43167</v>
      </c>
      <c r="J12" s="485">
        <v>128314</v>
      </c>
      <c r="K12" s="485">
        <v>120909</v>
      </c>
      <c r="L12" s="485">
        <f t="shared" si="2"/>
        <v>249223</v>
      </c>
      <c r="M12" s="485">
        <v>2051</v>
      </c>
      <c r="N12" s="485">
        <v>10605</v>
      </c>
      <c r="O12" s="485">
        <f t="shared" si="3"/>
        <v>12656</v>
      </c>
      <c r="P12" s="485">
        <v>327</v>
      </c>
      <c r="Q12" s="485">
        <v>147</v>
      </c>
      <c r="R12" s="485">
        <f t="shared" si="4"/>
        <v>474</v>
      </c>
      <c r="S12" s="485">
        <v>177</v>
      </c>
      <c r="T12" s="485">
        <v>22</v>
      </c>
      <c r="U12" s="485">
        <v>274</v>
      </c>
      <c r="V12" s="485">
        <v>1</v>
      </c>
      <c r="W12" s="492">
        <f t="shared" si="5"/>
        <v>474</v>
      </c>
      <c r="X12" s="499" t="s">
        <v>306</v>
      </c>
      <c r="Y12" s="1113" t="s">
        <v>173</v>
      </c>
      <c r="Z12" s="92"/>
      <c r="AA12" s="92"/>
    </row>
    <row r="13" spans="1:31" ht="18.75" customHeight="1">
      <c r="A13" s="1107"/>
      <c r="B13" s="488" t="s">
        <v>263</v>
      </c>
      <c r="C13" s="485">
        <v>137</v>
      </c>
      <c r="D13" s="485">
        <v>78</v>
      </c>
      <c r="E13" s="485">
        <v>541</v>
      </c>
      <c r="F13" s="485">
        <f t="shared" si="0"/>
        <v>756</v>
      </c>
      <c r="G13" s="485">
        <v>43482</v>
      </c>
      <c r="H13" s="485">
        <v>41328</v>
      </c>
      <c r="I13" s="485">
        <f t="shared" si="1"/>
        <v>84810</v>
      </c>
      <c r="J13" s="485">
        <v>252654</v>
      </c>
      <c r="K13" s="485">
        <v>228607</v>
      </c>
      <c r="L13" s="485">
        <f t="shared" si="2"/>
        <v>481261</v>
      </c>
      <c r="M13" s="485">
        <v>3089</v>
      </c>
      <c r="N13" s="485">
        <v>12583</v>
      </c>
      <c r="O13" s="485">
        <f t="shared" si="3"/>
        <v>15672</v>
      </c>
      <c r="P13" s="485">
        <v>560</v>
      </c>
      <c r="Q13" s="485">
        <v>196</v>
      </c>
      <c r="R13" s="485">
        <f t="shared" si="4"/>
        <v>756</v>
      </c>
      <c r="S13" s="485">
        <v>337</v>
      </c>
      <c r="T13" s="485">
        <v>22</v>
      </c>
      <c r="U13" s="485">
        <v>397</v>
      </c>
      <c r="V13" s="485">
        <v>0</v>
      </c>
      <c r="W13" s="492">
        <f t="shared" si="5"/>
        <v>756</v>
      </c>
      <c r="X13" s="499" t="s">
        <v>307</v>
      </c>
      <c r="Y13" s="1113"/>
      <c r="Z13" s="92"/>
      <c r="AA13" s="92"/>
    </row>
    <row r="14" spans="1:31" ht="18.75" customHeight="1">
      <c r="A14" s="1107"/>
      <c r="B14" s="488" t="s">
        <v>264</v>
      </c>
      <c r="C14" s="485">
        <v>158</v>
      </c>
      <c r="D14" s="485">
        <v>139</v>
      </c>
      <c r="E14" s="485">
        <v>81</v>
      </c>
      <c r="F14" s="485">
        <f t="shared" si="0"/>
        <v>378</v>
      </c>
      <c r="G14" s="485">
        <v>17664</v>
      </c>
      <c r="H14" s="485">
        <v>17867</v>
      </c>
      <c r="I14" s="485">
        <f t="shared" si="1"/>
        <v>35531</v>
      </c>
      <c r="J14" s="485">
        <v>109267</v>
      </c>
      <c r="K14" s="485">
        <v>102794</v>
      </c>
      <c r="L14" s="485">
        <f t="shared" si="2"/>
        <v>212061</v>
      </c>
      <c r="M14" s="485">
        <v>2592</v>
      </c>
      <c r="N14" s="485">
        <v>5704</v>
      </c>
      <c r="O14" s="485">
        <f t="shared" si="3"/>
        <v>8296</v>
      </c>
      <c r="P14" s="485">
        <v>241</v>
      </c>
      <c r="Q14" s="485">
        <v>137</v>
      </c>
      <c r="R14" s="485">
        <f t="shared" si="4"/>
        <v>378</v>
      </c>
      <c r="S14" s="485">
        <v>74</v>
      </c>
      <c r="T14" s="485">
        <v>46</v>
      </c>
      <c r="U14" s="485">
        <v>258</v>
      </c>
      <c r="V14" s="485">
        <v>0</v>
      </c>
      <c r="W14" s="492">
        <f t="shared" si="5"/>
        <v>378</v>
      </c>
      <c r="X14" s="499" t="s">
        <v>308</v>
      </c>
      <c r="Y14" s="1113"/>
      <c r="Z14" s="92"/>
      <c r="AA14" s="92"/>
    </row>
    <row r="15" spans="1:31" ht="18.75" customHeight="1">
      <c r="A15" s="1107"/>
      <c r="B15" s="488" t="s">
        <v>265</v>
      </c>
      <c r="C15" s="485">
        <v>37</v>
      </c>
      <c r="D15" s="485">
        <v>36</v>
      </c>
      <c r="E15" s="485">
        <v>311</v>
      </c>
      <c r="F15" s="485">
        <f t="shared" si="0"/>
        <v>384</v>
      </c>
      <c r="G15" s="485">
        <v>14352</v>
      </c>
      <c r="H15" s="485">
        <v>13721</v>
      </c>
      <c r="I15" s="485">
        <f t="shared" si="1"/>
        <v>28073</v>
      </c>
      <c r="J15" s="485">
        <v>83592</v>
      </c>
      <c r="K15" s="485">
        <v>76095</v>
      </c>
      <c r="L15" s="485">
        <f t="shared" si="2"/>
        <v>159687</v>
      </c>
      <c r="M15" s="485">
        <v>2114</v>
      </c>
      <c r="N15" s="485">
        <v>8677</v>
      </c>
      <c r="O15" s="485">
        <f t="shared" si="3"/>
        <v>10791</v>
      </c>
      <c r="P15" s="485">
        <v>340</v>
      </c>
      <c r="Q15" s="485">
        <v>44</v>
      </c>
      <c r="R15" s="485">
        <f t="shared" si="4"/>
        <v>384</v>
      </c>
      <c r="S15" s="485">
        <v>264</v>
      </c>
      <c r="T15" s="485">
        <v>4</v>
      </c>
      <c r="U15" s="485">
        <v>116</v>
      </c>
      <c r="V15" s="485">
        <v>0</v>
      </c>
      <c r="W15" s="492">
        <f t="shared" si="5"/>
        <v>384</v>
      </c>
      <c r="X15" s="499" t="s">
        <v>309</v>
      </c>
      <c r="Y15" s="1113"/>
      <c r="Z15" s="92"/>
      <c r="AA15" s="92"/>
    </row>
    <row r="16" spans="1:31" ht="18.75" customHeight="1">
      <c r="A16" s="1107"/>
      <c r="B16" s="488" t="s">
        <v>266</v>
      </c>
      <c r="C16" s="485">
        <v>60</v>
      </c>
      <c r="D16" s="485">
        <v>35</v>
      </c>
      <c r="E16" s="485">
        <v>538</v>
      </c>
      <c r="F16" s="485">
        <f t="shared" si="0"/>
        <v>633</v>
      </c>
      <c r="G16" s="485">
        <v>26119</v>
      </c>
      <c r="H16" s="485">
        <v>24691</v>
      </c>
      <c r="I16" s="485">
        <f t="shared" si="1"/>
        <v>50810</v>
      </c>
      <c r="J16" s="485">
        <v>154546</v>
      </c>
      <c r="K16" s="485">
        <v>141545</v>
      </c>
      <c r="L16" s="485">
        <f t="shared" si="2"/>
        <v>296091</v>
      </c>
      <c r="M16" s="485">
        <v>2916</v>
      </c>
      <c r="N16" s="485">
        <v>12199</v>
      </c>
      <c r="O16" s="485">
        <f t="shared" si="3"/>
        <v>15115</v>
      </c>
      <c r="P16" s="485">
        <v>473</v>
      </c>
      <c r="Q16" s="485">
        <v>160</v>
      </c>
      <c r="R16" s="485">
        <f t="shared" si="4"/>
        <v>633</v>
      </c>
      <c r="S16" s="485">
        <v>282</v>
      </c>
      <c r="T16" s="485">
        <v>9</v>
      </c>
      <c r="U16" s="485">
        <v>342</v>
      </c>
      <c r="V16" s="485">
        <v>0</v>
      </c>
      <c r="W16" s="492">
        <f t="shared" si="5"/>
        <v>633</v>
      </c>
      <c r="X16" s="499" t="s">
        <v>310</v>
      </c>
      <c r="Y16" s="1113"/>
      <c r="Z16" s="92"/>
      <c r="AA16" s="92"/>
    </row>
    <row r="17" spans="1:28" ht="18.75" customHeight="1">
      <c r="A17" s="1108"/>
      <c r="B17" s="488" t="s">
        <v>267</v>
      </c>
      <c r="C17" s="485">
        <v>73</v>
      </c>
      <c r="D17" s="485">
        <v>76</v>
      </c>
      <c r="E17" s="485">
        <v>208</v>
      </c>
      <c r="F17" s="485">
        <f t="shared" si="0"/>
        <v>357</v>
      </c>
      <c r="G17" s="485">
        <v>18148</v>
      </c>
      <c r="H17" s="485">
        <v>17484</v>
      </c>
      <c r="I17" s="485">
        <f t="shared" si="1"/>
        <v>35632</v>
      </c>
      <c r="J17" s="485">
        <v>110648</v>
      </c>
      <c r="K17" s="485">
        <v>102860</v>
      </c>
      <c r="L17" s="485">
        <f t="shared" si="2"/>
        <v>213508</v>
      </c>
      <c r="M17" s="485">
        <v>2524</v>
      </c>
      <c r="N17" s="485">
        <v>7123</v>
      </c>
      <c r="O17" s="485">
        <f t="shared" si="3"/>
        <v>9647</v>
      </c>
      <c r="P17" s="485">
        <v>301</v>
      </c>
      <c r="Q17" s="485">
        <v>56</v>
      </c>
      <c r="R17" s="485">
        <f t="shared" si="4"/>
        <v>357</v>
      </c>
      <c r="S17" s="485">
        <v>153</v>
      </c>
      <c r="T17" s="485">
        <v>9</v>
      </c>
      <c r="U17" s="485">
        <v>193</v>
      </c>
      <c r="V17" s="485">
        <v>2</v>
      </c>
      <c r="W17" s="492">
        <f t="shared" si="5"/>
        <v>357</v>
      </c>
      <c r="X17" s="499" t="s">
        <v>311</v>
      </c>
      <c r="Y17" s="1113"/>
      <c r="Z17" s="92"/>
      <c r="AA17" s="92"/>
      <c r="AB17" s="90"/>
    </row>
    <row r="18" spans="1:28" ht="18.75" customHeight="1">
      <c r="A18" s="1089" t="s">
        <v>63</v>
      </c>
      <c r="B18" s="1089"/>
      <c r="C18" s="537">
        <v>453</v>
      </c>
      <c r="D18" s="485">
        <v>410</v>
      </c>
      <c r="E18" s="485">
        <v>371</v>
      </c>
      <c r="F18" s="485">
        <f t="shared" si="0"/>
        <v>1234</v>
      </c>
      <c r="G18" s="485">
        <v>39209</v>
      </c>
      <c r="H18" s="485">
        <v>36672</v>
      </c>
      <c r="I18" s="485">
        <f t="shared" si="1"/>
        <v>75881</v>
      </c>
      <c r="J18" s="485">
        <v>204694</v>
      </c>
      <c r="K18" s="485">
        <v>183835</v>
      </c>
      <c r="L18" s="485">
        <f t="shared" si="2"/>
        <v>388529</v>
      </c>
      <c r="M18" s="485">
        <v>7695</v>
      </c>
      <c r="N18" s="485">
        <v>10763</v>
      </c>
      <c r="O18" s="485">
        <f t="shared" si="3"/>
        <v>18458</v>
      </c>
      <c r="P18" s="485">
        <v>842</v>
      </c>
      <c r="Q18" s="485">
        <v>392</v>
      </c>
      <c r="R18" s="485">
        <f t="shared" si="4"/>
        <v>1234</v>
      </c>
      <c r="S18" s="485">
        <v>503</v>
      </c>
      <c r="T18" s="485">
        <v>79</v>
      </c>
      <c r="U18" s="485">
        <v>648</v>
      </c>
      <c r="V18" s="485">
        <v>4</v>
      </c>
      <c r="W18" s="492">
        <f t="shared" si="5"/>
        <v>1234</v>
      </c>
      <c r="X18" s="1059" t="s">
        <v>297</v>
      </c>
      <c r="Y18" s="1059"/>
      <c r="Z18" s="92"/>
      <c r="AA18" s="92"/>
    </row>
    <row r="19" spans="1:28" ht="18.75" customHeight="1">
      <c r="A19" s="1081" t="s">
        <v>64</v>
      </c>
      <c r="B19" s="1081"/>
      <c r="C19" s="537">
        <v>304</v>
      </c>
      <c r="D19" s="485">
        <v>285</v>
      </c>
      <c r="E19" s="485">
        <v>389</v>
      </c>
      <c r="F19" s="485">
        <f t="shared" si="0"/>
        <v>978</v>
      </c>
      <c r="G19" s="485">
        <v>38958</v>
      </c>
      <c r="H19" s="485">
        <v>34417</v>
      </c>
      <c r="I19" s="485">
        <f t="shared" si="1"/>
        <v>73375</v>
      </c>
      <c r="J19" s="485">
        <v>225677</v>
      </c>
      <c r="K19" s="485">
        <v>198056</v>
      </c>
      <c r="L19" s="485">
        <f t="shared" si="2"/>
        <v>423733</v>
      </c>
      <c r="M19" s="485">
        <v>6238</v>
      </c>
      <c r="N19" s="485">
        <v>12430</v>
      </c>
      <c r="O19" s="485">
        <f t="shared" si="3"/>
        <v>18668</v>
      </c>
      <c r="P19" s="485">
        <v>693</v>
      </c>
      <c r="Q19" s="485">
        <v>285</v>
      </c>
      <c r="R19" s="485">
        <f t="shared" si="4"/>
        <v>978</v>
      </c>
      <c r="S19" s="485">
        <v>258</v>
      </c>
      <c r="T19" s="485">
        <v>14</v>
      </c>
      <c r="U19" s="485">
        <v>706</v>
      </c>
      <c r="V19" s="485">
        <v>0</v>
      </c>
      <c r="W19" s="492">
        <f t="shared" si="5"/>
        <v>978</v>
      </c>
      <c r="X19" s="1059" t="s">
        <v>186</v>
      </c>
      <c r="Y19" s="1059"/>
      <c r="Z19" s="92"/>
      <c r="AA19" s="92"/>
    </row>
    <row r="20" spans="1:28" ht="18.75" customHeight="1">
      <c r="A20" s="1081" t="s">
        <v>65</v>
      </c>
      <c r="B20" s="1081"/>
      <c r="C20" s="537">
        <v>264</v>
      </c>
      <c r="D20" s="485">
        <v>242</v>
      </c>
      <c r="E20" s="485">
        <v>108</v>
      </c>
      <c r="F20" s="485">
        <f t="shared" si="0"/>
        <v>614</v>
      </c>
      <c r="G20" s="485">
        <v>22148</v>
      </c>
      <c r="H20" s="485">
        <v>21809</v>
      </c>
      <c r="I20" s="485">
        <f t="shared" si="1"/>
        <v>43957</v>
      </c>
      <c r="J20" s="485">
        <v>144644</v>
      </c>
      <c r="K20" s="485">
        <v>131439</v>
      </c>
      <c r="L20" s="485">
        <f t="shared" si="2"/>
        <v>276083</v>
      </c>
      <c r="M20" s="485">
        <v>4385</v>
      </c>
      <c r="N20" s="485">
        <v>9006</v>
      </c>
      <c r="O20" s="485">
        <f t="shared" si="3"/>
        <v>13391</v>
      </c>
      <c r="P20" s="485">
        <v>366</v>
      </c>
      <c r="Q20" s="485">
        <v>248</v>
      </c>
      <c r="R20" s="485">
        <f t="shared" si="4"/>
        <v>614</v>
      </c>
      <c r="S20" s="485">
        <v>128</v>
      </c>
      <c r="T20" s="485">
        <v>27</v>
      </c>
      <c r="U20" s="485">
        <v>459</v>
      </c>
      <c r="V20" s="485">
        <v>0</v>
      </c>
      <c r="W20" s="492">
        <f t="shared" si="5"/>
        <v>614</v>
      </c>
      <c r="X20" s="1059" t="s">
        <v>187</v>
      </c>
      <c r="Y20" s="1059"/>
      <c r="Z20" s="92"/>
      <c r="AA20" s="92"/>
    </row>
    <row r="21" spans="1:28" ht="18.75" customHeight="1">
      <c r="A21" s="1081" t="s">
        <v>66</v>
      </c>
      <c r="B21" s="1081"/>
      <c r="C21" s="537">
        <v>293</v>
      </c>
      <c r="D21" s="485">
        <v>275</v>
      </c>
      <c r="E21" s="485">
        <v>202</v>
      </c>
      <c r="F21" s="485">
        <f t="shared" si="0"/>
        <v>770</v>
      </c>
      <c r="G21" s="485">
        <v>27178</v>
      </c>
      <c r="H21" s="485">
        <v>26124</v>
      </c>
      <c r="I21" s="485">
        <f t="shared" si="1"/>
        <v>53302</v>
      </c>
      <c r="J21" s="485">
        <v>169829</v>
      </c>
      <c r="K21" s="485">
        <v>152625</v>
      </c>
      <c r="L21" s="485">
        <f t="shared" si="2"/>
        <v>322454</v>
      </c>
      <c r="M21" s="485">
        <v>4703</v>
      </c>
      <c r="N21" s="485">
        <v>9671</v>
      </c>
      <c r="O21" s="485">
        <f t="shared" si="3"/>
        <v>14374</v>
      </c>
      <c r="P21" s="485">
        <v>526</v>
      </c>
      <c r="Q21" s="485">
        <v>244</v>
      </c>
      <c r="R21" s="485">
        <f t="shared" si="4"/>
        <v>770</v>
      </c>
      <c r="S21" s="485">
        <v>505</v>
      </c>
      <c r="T21" s="485">
        <v>244</v>
      </c>
      <c r="U21" s="485">
        <v>21</v>
      </c>
      <c r="V21" s="485">
        <v>0</v>
      </c>
      <c r="W21" s="492">
        <f t="shared" si="5"/>
        <v>770</v>
      </c>
      <c r="X21" s="1059" t="s">
        <v>303</v>
      </c>
      <c r="Y21" s="1059"/>
      <c r="Z21" s="92"/>
      <c r="AA21" s="92"/>
    </row>
    <row r="22" spans="1:28" ht="18.75" customHeight="1">
      <c r="A22" s="1081" t="s">
        <v>134</v>
      </c>
      <c r="B22" s="1081"/>
      <c r="C22" s="537">
        <v>193</v>
      </c>
      <c r="D22" s="485">
        <v>151</v>
      </c>
      <c r="E22" s="485">
        <v>451</v>
      </c>
      <c r="F22" s="485">
        <f t="shared" si="0"/>
        <v>795</v>
      </c>
      <c r="G22" s="485">
        <v>22552</v>
      </c>
      <c r="H22" s="485">
        <v>20503</v>
      </c>
      <c r="I22" s="485">
        <f t="shared" si="1"/>
        <v>43055</v>
      </c>
      <c r="J22" s="485">
        <v>138224</v>
      </c>
      <c r="K22" s="485">
        <v>119984</v>
      </c>
      <c r="L22" s="485">
        <f t="shared" si="2"/>
        <v>258208</v>
      </c>
      <c r="M22" s="485">
        <v>5254</v>
      </c>
      <c r="N22" s="485">
        <v>8725</v>
      </c>
      <c r="O22" s="485">
        <f t="shared" si="3"/>
        <v>13979</v>
      </c>
      <c r="P22" s="485">
        <v>607</v>
      </c>
      <c r="Q22" s="485">
        <v>188</v>
      </c>
      <c r="R22" s="485">
        <f t="shared" si="4"/>
        <v>795</v>
      </c>
      <c r="S22" s="485">
        <v>383</v>
      </c>
      <c r="T22" s="485">
        <v>8</v>
      </c>
      <c r="U22" s="485">
        <v>404</v>
      </c>
      <c r="V22" s="485">
        <v>0</v>
      </c>
      <c r="W22" s="492">
        <f t="shared" si="5"/>
        <v>795</v>
      </c>
      <c r="X22" s="1059" t="s">
        <v>304</v>
      </c>
      <c r="Y22" s="1059"/>
      <c r="Z22" s="92"/>
      <c r="AA22" s="92"/>
    </row>
    <row r="23" spans="1:28" ht="18.75" customHeight="1">
      <c r="A23" s="1081" t="s">
        <v>68</v>
      </c>
      <c r="B23" s="1081"/>
      <c r="C23" s="537">
        <v>107</v>
      </c>
      <c r="D23" s="485">
        <v>96</v>
      </c>
      <c r="E23" s="485">
        <v>327</v>
      </c>
      <c r="F23" s="485">
        <f t="shared" si="0"/>
        <v>530</v>
      </c>
      <c r="G23" s="485">
        <v>14866</v>
      </c>
      <c r="H23" s="485">
        <v>13554</v>
      </c>
      <c r="I23" s="485">
        <f t="shared" si="1"/>
        <v>28420</v>
      </c>
      <c r="J23" s="485">
        <v>93045</v>
      </c>
      <c r="K23" s="485">
        <v>82045</v>
      </c>
      <c r="L23" s="485">
        <f t="shared" si="2"/>
        <v>175090</v>
      </c>
      <c r="M23" s="485">
        <v>2798</v>
      </c>
      <c r="N23" s="485">
        <v>4879</v>
      </c>
      <c r="O23" s="485">
        <f t="shared" si="3"/>
        <v>7677</v>
      </c>
      <c r="P23" s="485">
        <v>427</v>
      </c>
      <c r="Q23" s="485">
        <v>103</v>
      </c>
      <c r="R23" s="485">
        <f t="shared" si="4"/>
        <v>530</v>
      </c>
      <c r="S23" s="485">
        <v>326</v>
      </c>
      <c r="T23" s="485">
        <v>9</v>
      </c>
      <c r="U23" s="485">
        <v>195</v>
      </c>
      <c r="V23" s="485">
        <v>0</v>
      </c>
      <c r="W23" s="492">
        <f t="shared" si="5"/>
        <v>530</v>
      </c>
      <c r="X23" s="1059" t="s">
        <v>305</v>
      </c>
      <c r="Y23" s="1059"/>
      <c r="Z23" s="92"/>
      <c r="AA23" s="92"/>
    </row>
    <row r="24" spans="1:28" ht="18.75" customHeight="1">
      <c r="A24" s="1081" t="s">
        <v>69</v>
      </c>
      <c r="B24" s="1081"/>
      <c r="C24" s="537">
        <v>229</v>
      </c>
      <c r="D24" s="485">
        <v>204</v>
      </c>
      <c r="E24" s="485">
        <v>507</v>
      </c>
      <c r="F24" s="485">
        <f t="shared" si="0"/>
        <v>940</v>
      </c>
      <c r="G24" s="485">
        <v>24924</v>
      </c>
      <c r="H24" s="485">
        <v>23337</v>
      </c>
      <c r="I24" s="485">
        <f t="shared" si="1"/>
        <v>48261</v>
      </c>
      <c r="J24" s="485">
        <v>148750</v>
      </c>
      <c r="K24" s="485">
        <v>126905</v>
      </c>
      <c r="L24" s="485">
        <f t="shared" si="2"/>
        <v>275655</v>
      </c>
      <c r="M24" s="485">
        <v>5826</v>
      </c>
      <c r="N24" s="485">
        <v>8894</v>
      </c>
      <c r="O24" s="485">
        <f t="shared" si="3"/>
        <v>14720</v>
      </c>
      <c r="P24" s="485">
        <v>721</v>
      </c>
      <c r="Q24" s="485">
        <v>219</v>
      </c>
      <c r="R24" s="485">
        <f t="shared" si="4"/>
        <v>940</v>
      </c>
      <c r="S24" s="485">
        <v>498</v>
      </c>
      <c r="T24" s="485">
        <v>13</v>
      </c>
      <c r="U24" s="485">
        <v>429</v>
      </c>
      <c r="V24" s="485">
        <v>0</v>
      </c>
      <c r="W24" s="492">
        <f t="shared" si="5"/>
        <v>940</v>
      </c>
      <c r="X24" s="1059" t="s">
        <v>191</v>
      </c>
      <c r="Y24" s="1059"/>
      <c r="Z24" s="92"/>
      <c r="AA24" s="92"/>
    </row>
    <row r="25" spans="1:28" ht="18.75" customHeight="1">
      <c r="A25" s="1081" t="s">
        <v>70</v>
      </c>
      <c r="B25" s="1081"/>
      <c r="C25" s="537">
        <v>380</v>
      </c>
      <c r="D25" s="485">
        <v>325</v>
      </c>
      <c r="E25" s="485">
        <v>725</v>
      </c>
      <c r="F25" s="485">
        <f t="shared" si="0"/>
        <v>1430</v>
      </c>
      <c r="G25" s="485">
        <v>37752</v>
      </c>
      <c r="H25" s="485">
        <v>35953</v>
      </c>
      <c r="I25" s="485">
        <f t="shared" si="1"/>
        <v>73705</v>
      </c>
      <c r="J25" s="485">
        <v>231847</v>
      </c>
      <c r="K25" s="485">
        <v>200874</v>
      </c>
      <c r="L25" s="485">
        <f t="shared" si="2"/>
        <v>432721</v>
      </c>
      <c r="M25" s="485">
        <v>9663</v>
      </c>
      <c r="N25" s="485">
        <v>13050</v>
      </c>
      <c r="O25" s="485">
        <f t="shared" si="3"/>
        <v>22713</v>
      </c>
      <c r="P25" s="485">
        <v>1023</v>
      </c>
      <c r="Q25" s="485">
        <v>407</v>
      </c>
      <c r="R25" s="485">
        <f t="shared" si="4"/>
        <v>1430</v>
      </c>
      <c r="S25" s="485">
        <v>559</v>
      </c>
      <c r="T25" s="485">
        <v>117</v>
      </c>
      <c r="U25" s="485">
        <v>750</v>
      </c>
      <c r="V25" s="485">
        <v>4</v>
      </c>
      <c r="W25" s="492">
        <f t="shared" si="5"/>
        <v>1430</v>
      </c>
      <c r="X25" s="1059" t="s">
        <v>192</v>
      </c>
      <c r="Y25" s="1059"/>
      <c r="Z25" s="92"/>
      <c r="AA25" s="92"/>
    </row>
    <row r="26" spans="1:28" ht="18.75" customHeight="1">
      <c r="A26" s="1081" t="s">
        <v>71</v>
      </c>
      <c r="B26" s="1081"/>
      <c r="C26" s="537">
        <v>199</v>
      </c>
      <c r="D26" s="485">
        <v>177</v>
      </c>
      <c r="E26" s="485">
        <v>325</v>
      </c>
      <c r="F26" s="485">
        <f t="shared" si="0"/>
        <v>701</v>
      </c>
      <c r="G26" s="485">
        <v>32891</v>
      </c>
      <c r="H26" s="485">
        <v>26863</v>
      </c>
      <c r="I26" s="485">
        <f t="shared" si="1"/>
        <v>59754</v>
      </c>
      <c r="J26" s="485">
        <v>141335</v>
      </c>
      <c r="K26" s="485">
        <v>106548</v>
      </c>
      <c r="L26" s="485">
        <f t="shared" si="2"/>
        <v>247883</v>
      </c>
      <c r="M26" s="485">
        <v>5138</v>
      </c>
      <c r="N26" s="485">
        <v>7417</v>
      </c>
      <c r="O26" s="485">
        <f t="shared" si="3"/>
        <v>12555</v>
      </c>
      <c r="P26" s="485">
        <v>537</v>
      </c>
      <c r="Q26" s="485">
        <v>164</v>
      </c>
      <c r="R26" s="485">
        <f t="shared" si="4"/>
        <v>701</v>
      </c>
      <c r="S26" s="485">
        <v>381</v>
      </c>
      <c r="T26" s="485">
        <v>4</v>
      </c>
      <c r="U26" s="485">
        <v>314</v>
      </c>
      <c r="V26" s="485">
        <v>2</v>
      </c>
      <c r="W26" s="492">
        <f t="shared" si="5"/>
        <v>701</v>
      </c>
      <c r="X26" s="1059" t="s">
        <v>193</v>
      </c>
      <c r="Y26" s="1059"/>
      <c r="Z26" s="92"/>
      <c r="AA26" s="92"/>
    </row>
    <row r="27" spans="1:28" ht="18.75" customHeight="1" thickBot="1">
      <c r="A27" s="1105" t="s">
        <v>72</v>
      </c>
      <c r="B27" s="1105"/>
      <c r="C27" s="539">
        <v>490</v>
      </c>
      <c r="D27" s="491">
        <v>391</v>
      </c>
      <c r="E27" s="491">
        <v>558</v>
      </c>
      <c r="F27" s="491">
        <f t="shared" si="0"/>
        <v>1439</v>
      </c>
      <c r="G27" s="491">
        <v>53394</v>
      </c>
      <c r="H27" s="491">
        <v>52461</v>
      </c>
      <c r="I27" s="491">
        <f t="shared" si="1"/>
        <v>105855</v>
      </c>
      <c r="J27" s="491">
        <v>316706</v>
      </c>
      <c r="K27" s="491">
        <v>294981</v>
      </c>
      <c r="L27" s="491">
        <f t="shared" si="2"/>
        <v>611687</v>
      </c>
      <c r="M27" s="491">
        <v>5518</v>
      </c>
      <c r="N27" s="491">
        <v>16496</v>
      </c>
      <c r="O27" s="491">
        <f t="shared" si="3"/>
        <v>22014</v>
      </c>
      <c r="P27" s="491">
        <v>972</v>
      </c>
      <c r="Q27" s="491">
        <v>467</v>
      </c>
      <c r="R27" s="491">
        <f t="shared" si="4"/>
        <v>1439</v>
      </c>
      <c r="S27" s="491">
        <v>512</v>
      </c>
      <c r="T27" s="491">
        <v>63</v>
      </c>
      <c r="U27" s="491">
        <v>864</v>
      </c>
      <c r="V27" s="491">
        <v>0</v>
      </c>
      <c r="W27" s="281">
        <f t="shared" si="5"/>
        <v>1439</v>
      </c>
      <c r="X27" s="1069" t="s">
        <v>361</v>
      </c>
      <c r="Y27" s="1069"/>
      <c r="Z27" s="92"/>
      <c r="AA27" s="92"/>
    </row>
    <row r="28" spans="1:28" ht="19.5" customHeight="1" thickBot="1">
      <c r="A28" s="1076" t="s">
        <v>32</v>
      </c>
      <c r="B28" s="1076"/>
      <c r="C28" s="466">
        <f>SUM(C8:C27)</f>
        <v>4460</v>
      </c>
      <c r="D28" s="466">
        <f t="shared" ref="D28:W28" si="6">SUM(D8:D27)</f>
        <v>3868</v>
      </c>
      <c r="E28" s="466">
        <f t="shared" si="6"/>
        <v>8907</v>
      </c>
      <c r="F28" s="466">
        <f t="shared" si="6"/>
        <v>17235</v>
      </c>
      <c r="G28" s="466">
        <f t="shared" si="6"/>
        <v>605494</v>
      </c>
      <c r="H28" s="466">
        <f t="shared" si="6"/>
        <v>570833</v>
      </c>
      <c r="I28" s="466">
        <f t="shared" si="6"/>
        <v>1176327</v>
      </c>
      <c r="J28" s="466">
        <f t="shared" si="6"/>
        <v>3435847</v>
      </c>
      <c r="K28" s="466">
        <f t="shared" si="6"/>
        <v>3065206</v>
      </c>
      <c r="L28" s="466">
        <f t="shared" si="6"/>
        <v>6501053</v>
      </c>
      <c r="M28" s="466">
        <f t="shared" si="6"/>
        <v>95697</v>
      </c>
      <c r="N28" s="466">
        <f t="shared" si="6"/>
        <v>194967</v>
      </c>
      <c r="O28" s="466">
        <f t="shared" si="6"/>
        <v>290664</v>
      </c>
      <c r="P28" s="466">
        <f t="shared" si="6"/>
        <v>12564</v>
      </c>
      <c r="Q28" s="466">
        <f t="shared" si="6"/>
        <v>4671</v>
      </c>
      <c r="R28" s="466">
        <f t="shared" si="6"/>
        <v>17235</v>
      </c>
      <c r="S28" s="466">
        <f t="shared" si="6"/>
        <v>7958</v>
      </c>
      <c r="T28" s="466">
        <f t="shared" si="6"/>
        <v>1138</v>
      </c>
      <c r="U28" s="466">
        <f t="shared" si="6"/>
        <v>8118</v>
      </c>
      <c r="V28" s="466">
        <f t="shared" si="6"/>
        <v>21</v>
      </c>
      <c r="W28" s="466">
        <f t="shared" si="6"/>
        <v>17235</v>
      </c>
      <c r="X28" s="1104" t="s">
        <v>175</v>
      </c>
      <c r="Y28" s="1104"/>
      <c r="Z28" s="92"/>
      <c r="AA28" s="92"/>
    </row>
    <row r="29" spans="1:28" ht="3" customHeight="1" thickTop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93"/>
      <c r="Q29" s="93"/>
      <c r="R29" s="93"/>
      <c r="S29" s="93"/>
      <c r="T29" s="93"/>
      <c r="U29" s="93"/>
      <c r="V29" s="93"/>
      <c r="W29" s="93"/>
      <c r="X29" s="93"/>
      <c r="Y29" s="93"/>
    </row>
    <row r="30" spans="1:28" ht="21" customHeight="1" thickTop="1">
      <c r="A30" s="1098" t="s">
        <v>1343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R30" s="1098"/>
      <c r="S30" s="1098"/>
      <c r="T30" s="1098"/>
      <c r="U30" s="1098"/>
      <c r="V30" s="1098"/>
      <c r="W30" s="1098"/>
      <c r="X30" s="1098"/>
      <c r="Y30" s="1098"/>
    </row>
    <row r="31" spans="1:28" ht="40.5" customHeight="1">
      <c r="A31" s="1099" t="s">
        <v>955</v>
      </c>
      <c r="B31" s="1099"/>
      <c r="C31" s="1099"/>
      <c r="D31" s="1099"/>
      <c r="E31" s="1099"/>
      <c r="F31" s="1099"/>
      <c r="G31" s="1099"/>
      <c r="H31" s="1099"/>
      <c r="I31" s="1099"/>
      <c r="J31" s="1099"/>
      <c r="K31" s="1099"/>
      <c r="L31" s="1099"/>
      <c r="M31" s="1099"/>
      <c r="N31" s="1099"/>
      <c r="O31" s="1099"/>
      <c r="P31" s="1099"/>
      <c r="Q31" s="1099"/>
      <c r="R31" s="1099"/>
      <c r="S31" s="1099"/>
      <c r="T31" s="1099"/>
      <c r="U31" s="1099"/>
      <c r="V31" s="1099"/>
      <c r="W31" s="1099"/>
      <c r="X31" s="1099"/>
      <c r="Y31" s="1099"/>
    </row>
    <row r="32" spans="1:28" ht="22.5" customHeight="1" thickBot="1">
      <c r="A32" s="1100" t="s">
        <v>723</v>
      </c>
      <c r="B32" s="1100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93"/>
      <c r="W32" s="1101" t="s">
        <v>695</v>
      </c>
      <c r="X32" s="1101"/>
      <c r="Y32" s="1101"/>
    </row>
    <row r="33" spans="1:25" ht="18" customHeight="1" thickTop="1">
      <c r="A33" s="1072" t="s">
        <v>40</v>
      </c>
      <c r="B33" s="1072"/>
      <c r="C33" s="1103" t="s">
        <v>107</v>
      </c>
      <c r="D33" s="1103"/>
      <c r="E33" s="1103"/>
      <c r="F33" s="1103"/>
      <c r="G33" s="1103" t="s">
        <v>129</v>
      </c>
      <c r="H33" s="1103"/>
      <c r="I33" s="1103"/>
      <c r="J33" s="1103" t="s">
        <v>109</v>
      </c>
      <c r="K33" s="1103"/>
      <c r="L33" s="1103"/>
      <c r="M33" s="1072" t="s">
        <v>130</v>
      </c>
      <c r="N33" s="1072"/>
      <c r="O33" s="1072"/>
      <c r="P33" s="1072" t="s">
        <v>340</v>
      </c>
      <c r="Q33" s="1072"/>
      <c r="R33" s="1072"/>
      <c r="S33" s="1072" t="s">
        <v>341</v>
      </c>
      <c r="T33" s="1072"/>
      <c r="U33" s="1072"/>
      <c r="V33" s="1072"/>
      <c r="W33" s="1072"/>
      <c r="X33" s="1074" t="s">
        <v>174</v>
      </c>
      <c r="Y33" s="1074"/>
    </row>
    <row r="34" spans="1:25" ht="30.75" customHeight="1">
      <c r="A34" s="1092"/>
      <c r="B34" s="1092"/>
      <c r="C34" s="1094" t="s">
        <v>337</v>
      </c>
      <c r="D34" s="1094"/>
      <c r="E34" s="1094"/>
      <c r="F34" s="1094"/>
      <c r="G34" s="1095" t="s">
        <v>342</v>
      </c>
      <c r="H34" s="1095"/>
      <c r="I34" s="1095"/>
      <c r="J34" s="1095" t="s">
        <v>343</v>
      </c>
      <c r="K34" s="1095"/>
      <c r="L34" s="1095"/>
      <c r="M34" s="1096" t="s">
        <v>344</v>
      </c>
      <c r="N34" s="1096"/>
      <c r="O34" s="1096"/>
      <c r="P34" s="1094" t="s">
        <v>345</v>
      </c>
      <c r="Q34" s="1094"/>
      <c r="R34" s="1094"/>
      <c r="S34" s="1096" t="s">
        <v>346</v>
      </c>
      <c r="T34" s="1096"/>
      <c r="U34" s="1096"/>
      <c r="V34" s="1096"/>
      <c r="W34" s="1096"/>
      <c r="X34" s="1096"/>
      <c r="Y34" s="1096"/>
    </row>
    <row r="35" spans="1:25" ht="30.75" customHeight="1">
      <c r="A35" s="1092"/>
      <c r="B35" s="1092"/>
      <c r="C35" s="495" t="s">
        <v>128</v>
      </c>
      <c r="D35" s="489" t="s">
        <v>34</v>
      </c>
      <c r="E35" s="489" t="s">
        <v>110</v>
      </c>
      <c r="F35" s="489" t="s">
        <v>35</v>
      </c>
      <c r="G35" s="495" t="s">
        <v>128</v>
      </c>
      <c r="H35" s="489" t="s">
        <v>34</v>
      </c>
      <c r="I35" s="489" t="s">
        <v>35</v>
      </c>
      <c r="J35" s="495" t="s">
        <v>128</v>
      </c>
      <c r="K35" s="489" t="s">
        <v>34</v>
      </c>
      <c r="L35" s="489" t="s">
        <v>35</v>
      </c>
      <c r="M35" s="495" t="s">
        <v>102</v>
      </c>
      <c r="N35" s="489" t="s">
        <v>103</v>
      </c>
      <c r="O35" s="489" t="s">
        <v>35</v>
      </c>
      <c r="P35" s="489" t="s">
        <v>347</v>
      </c>
      <c r="Q35" s="489" t="s">
        <v>348</v>
      </c>
      <c r="R35" s="489" t="s">
        <v>35</v>
      </c>
      <c r="S35" s="489" t="s">
        <v>121</v>
      </c>
      <c r="T35" s="489" t="s">
        <v>349</v>
      </c>
      <c r="U35" s="495" t="s">
        <v>350</v>
      </c>
      <c r="V35" s="489" t="s">
        <v>351</v>
      </c>
      <c r="W35" s="489" t="s">
        <v>32</v>
      </c>
      <c r="X35" s="1096"/>
      <c r="Y35" s="1096"/>
    </row>
    <row r="36" spans="1:25" ht="66" customHeight="1" thickBot="1">
      <c r="A36" s="1073"/>
      <c r="B36" s="1073"/>
      <c r="C36" s="812" t="s">
        <v>180</v>
      </c>
      <c r="D36" s="812" t="s">
        <v>179</v>
      </c>
      <c r="E36" s="812" t="s">
        <v>219</v>
      </c>
      <c r="F36" s="812" t="s">
        <v>175</v>
      </c>
      <c r="G36" s="812" t="s">
        <v>180</v>
      </c>
      <c r="H36" s="812" t="s">
        <v>179</v>
      </c>
      <c r="I36" s="812" t="s">
        <v>175</v>
      </c>
      <c r="J36" s="812" t="s">
        <v>180</v>
      </c>
      <c r="K36" s="812" t="s">
        <v>179</v>
      </c>
      <c r="L36" s="812" t="s">
        <v>175</v>
      </c>
      <c r="M36" s="812" t="s">
        <v>352</v>
      </c>
      <c r="N36" s="812" t="s">
        <v>353</v>
      </c>
      <c r="O36" s="812" t="s">
        <v>175</v>
      </c>
      <c r="P36" s="812" t="s">
        <v>354</v>
      </c>
      <c r="Q36" s="812" t="s">
        <v>355</v>
      </c>
      <c r="R36" s="812" t="s">
        <v>175</v>
      </c>
      <c r="S36" s="812" t="s">
        <v>356</v>
      </c>
      <c r="T36" s="961" t="s">
        <v>357</v>
      </c>
      <c r="U36" s="961" t="s">
        <v>907</v>
      </c>
      <c r="V36" s="812" t="s">
        <v>359</v>
      </c>
      <c r="W36" s="812" t="s">
        <v>175</v>
      </c>
      <c r="X36" s="1075"/>
      <c r="Y36" s="1075"/>
    </row>
    <row r="37" spans="1:25" ht="20.100000000000001" customHeight="1">
      <c r="A37" s="1110" t="s">
        <v>52</v>
      </c>
      <c r="B37" s="1110"/>
      <c r="C37" s="487">
        <v>262</v>
      </c>
      <c r="D37" s="487">
        <v>166</v>
      </c>
      <c r="E37" s="487">
        <v>292</v>
      </c>
      <c r="F37" s="487">
        <f>SUM(C37:E37)</f>
        <v>720</v>
      </c>
      <c r="G37" s="487">
        <v>36179</v>
      </c>
      <c r="H37" s="487">
        <v>35321</v>
      </c>
      <c r="I37" s="487">
        <f>SUM(G37:H37)</f>
        <v>71500</v>
      </c>
      <c r="J37" s="487">
        <v>189657</v>
      </c>
      <c r="K37" s="487">
        <v>171972</v>
      </c>
      <c r="L37" s="487">
        <f>SUM(J37:K37)</f>
        <v>361629</v>
      </c>
      <c r="M37" s="487">
        <v>3659</v>
      </c>
      <c r="N37" s="487">
        <v>7571</v>
      </c>
      <c r="O37" s="487">
        <f>SUM(M37:N37)</f>
        <v>11230</v>
      </c>
      <c r="P37" s="487">
        <v>433</v>
      </c>
      <c r="Q37" s="487">
        <v>287</v>
      </c>
      <c r="R37" s="487">
        <f>SUM(P37:Q37)</f>
        <v>720</v>
      </c>
      <c r="S37" s="487">
        <v>434</v>
      </c>
      <c r="T37" s="487">
        <v>268</v>
      </c>
      <c r="U37" s="487">
        <v>17</v>
      </c>
      <c r="V37" s="487">
        <v>1</v>
      </c>
      <c r="W37" s="487">
        <f>SUM(S37:V37)</f>
        <v>720</v>
      </c>
      <c r="X37" s="1111" t="s">
        <v>671</v>
      </c>
      <c r="Y37" s="1111"/>
    </row>
    <row r="38" spans="1:25" ht="20.100000000000001" customHeight="1">
      <c r="A38" s="1110" t="s">
        <v>53</v>
      </c>
      <c r="B38" s="1110"/>
      <c r="C38" s="487">
        <v>183</v>
      </c>
      <c r="D38" s="487">
        <v>183</v>
      </c>
      <c r="E38" s="487">
        <v>49</v>
      </c>
      <c r="F38" s="487">
        <f t="shared" ref="F38:F56" si="7">SUM(C38:E38)</f>
        <v>415</v>
      </c>
      <c r="G38" s="487">
        <v>14542</v>
      </c>
      <c r="H38" s="487">
        <v>15315</v>
      </c>
      <c r="I38" s="487">
        <f t="shared" ref="I38:I56" si="8">SUM(G38:H38)</f>
        <v>29857</v>
      </c>
      <c r="J38" s="487">
        <v>75522</v>
      </c>
      <c r="K38" s="487">
        <v>73560</v>
      </c>
      <c r="L38" s="487">
        <f t="shared" ref="L38:L56" si="9">SUM(J38:K38)</f>
        <v>149082</v>
      </c>
      <c r="M38" s="487">
        <v>1357</v>
      </c>
      <c r="N38" s="487">
        <v>5799</v>
      </c>
      <c r="O38" s="487">
        <f t="shared" ref="O38:O56" si="10">SUM(M38:N38)</f>
        <v>7156</v>
      </c>
      <c r="P38" s="487">
        <v>248</v>
      </c>
      <c r="Q38" s="487">
        <v>167</v>
      </c>
      <c r="R38" s="487">
        <f t="shared" ref="R38:R56" si="11">SUM(P38:Q38)</f>
        <v>415</v>
      </c>
      <c r="S38" s="487">
        <v>92</v>
      </c>
      <c r="T38" s="487">
        <v>14</v>
      </c>
      <c r="U38" s="487">
        <v>306</v>
      </c>
      <c r="V38" s="487">
        <v>3</v>
      </c>
      <c r="W38" s="487">
        <f t="shared" ref="W38:W56" si="12">SUM(S38:V38)</f>
        <v>415</v>
      </c>
      <c r="X38" s="1111" t="s">
        <v>302</v>
      </c>
      <c r="Y38" s="1111"/>
    </row>
    <row r="39" spans="1:25" ht="20.100000000000001" customHeight="1">
      <c r="A39" s="1081" t="s">
        <v>54</v>
      </c>
      <c r="B39" s="1081"/>
      <c r="C39" s="486">
        <v>60</v>
      </c>
      <c r="D39" s="486">
        <v>50</v>
      </c>
      <c r="E39" s="486">
        <v>425</v>
      </c>
      <c r="F39" s="487">
        <f t="shared" si="7"/>
        <v>535</v>
      </c>
      <c r="G39" s="486">
        <v>17263</v>
      </c>
      <c r="H39" s="486">
        <v>17183</v>
      </c>
      <c r="I39" s="487">
        <f t="shared" si="8"/>
        <v>34446</v>
      </c>
      <c r="J39" s="486">
        <v>94647</v>
      </c>
      <c r="K39" s="486">
        <v>89508</v>
      </c>
      <c r="L39" s="487">
        <f t="shared" si="9"/>
        <v>184155</v>
      </c>
      <c r="M39" s="486">
        <v>1789</v>
      </c>
      <c r="N39" s="486">
        <v>6317</v>
      </c>
      <c r="O39" s="487">
        <f t="shared" si="10"/>
        <v>8106</v>
      </c>
      <c r="P39" s="486">
        <v>290</v>
      </c>
      <c r="Q39" s="486">
        <v>245</v>
      </c>
      <c r="R39" s="487">
        <f t="shared" si="11"/>
        <v>535</v>
      </c>
      <c r="S39" s="486">
        <v>107</v>
      </c>
      <c r="T39" s="486">
        <v>21</v>
      </c>
      <c r="U39" s="486">
        <v>404</v>
      </c>
      <c r="V39" s="486">
        <v>3</v>
      </c>
      <c r="W39" s="487">
        <f t="shared" si="12"/>
        <v>535</v>
      </c>
      <c r="X39" s="1056" t="s">
        <v>184</v>
      </c>
      <c r="Y39" s="1056"/>
    </row>
    <row r="40" spans="1:25" ht="20.100000000000001" customHeight="1">
      <c r="A40" s="1081" t="s">
        <v>55</v>
      </c>
      <c r="B40" s="1081"/>
      <c r="C40" s="486">
        <v>84</v>
      </c>
      <c r="D40" s="486">
        <v>86</v>
      </c>
      <c r="E40" s="486">
        <v>172</v>
      </c>
      <c r="F40" s="487">
        <f t="shared" si="7"/>
        <v>342</v>
      </c>
      <c r="G40" s="486">
        <v>12796</v>
      </c>
      <c r="H40" s="486">
        <v>12374</v>
      </c>
      <c r="I40" s="487">
        <f t="shared" si="8"/>
        <v>25170</v>
      </c>
      <c r="J40" s="486">
        <v>76294</v>
      </c>
      <c r="K40" s="486">
        <v>70321</v>
      </c>
      <c r="L40" s="487">
        <f t="shared" si="9"/>
        <v>146615</v>
      </c>
      <c r="M40" s="486">
        <v>1634</v>
      </c>
      <c r="N40" s="486">
        <v>6806</v>
      </c>
      <c r="O40" s="487">
        <f t="shared" si="10"/>
        <v>8440</v>
      </c>
      <c r="P40" s="486">
        <v>219</v>
      </c>
      <c r="Q40" s="486">
        <v>123</v>
      </c>
      <c r="R40" s="487">
        <f t="shared" si="11"/>
        <v>342</v>
      </c>
      <c r="S40" s="486">
        <v>72</v>
      </c>
      <c r="T40" s="486">
        <v>17</v>
      </c>
      <c r="U40" s="486">
        <v>253</v>
      </c>
      <c r="V40" s="486">
        <v>0</v>
      </c>
      <c r="W40" s="487">
        <f t="shared" si="12"/>
        <v>342</v>
      </c>
      <c r="X40" s="1056" t="s">
        <v>185</v>
      </c>
      <c r="Y40" s="1056"/>
    </row>
    <row r="41" spans="1:25" ht="20.100000000000001" customHeight="1">
      <c r="A41" s="1106" t="s">
        <v>295</v>
      </c>
      <c r="B41" s="488" t="s">
        <v>262</v>
      </c>
      <c r="C41" s="486">
        <v>80</v>
      </c>
      <c r="D41" s="486">
        <v>84</v>
      </c>
      <c r="E41" s="486">
        <v>275</v>
      </c>
      <c r="F41" s="487">
        <f t="shared" si="7"/>
        <v>439</v>
      </c>
      <c r="G41" s="486">
        <v>20549</v>
      </c>
      <c r="H41" s="486">
        <v>19626</v>
      </c>
      <c r="I41" s="487">
        <f t="shared" si="8"/>
        <v>40175</v>
      </c>
      <c r="J41" s="486">
        <v>119275</v>
      </c>
      <c r="K41" s="486">
        <v>112356</v>
      </c>
      <c r="L41" s="487">
        <f t="shared" si="9"/>
        <v>231631</v>
      </c>
      <c r="M41" s="486">
        <v>1755</v>
      </c>
      <c r="N41" s="486">
        <v>10040</v>
      </c>
      <c r="O41" s="487">
        <f t="shared" si="10"/>
        <v>11795</v>
      </c>
      <c r="P41" s="486">
        <v>304</v>
      </c>
      <c r="Q41" s="486">
        <v>135</v>
      </c>
      <c r="R41" s="487">
        <f t="shared" si="11"/>
        <v>439</v>
      </c>
      <c r="S41" s="486">
        <v>167</v>
      </c>
      <c r="T41" s="486">
        <v>19</v>
      </c>
      <c r="U41" s="486">
        <v>252</v>
      </c>
      <c r="V41" s="486">
        <v>1</v>
      </c>
      <c r="W41" s="487">
        <f t="shared" si="12"/>
        <v>439</v>
      </c>
      <c r="X41" s="499" t="s">
        <v>306</v>
      </c>
      <c r="Y41" s="1087" t="s">
        <v>173</v>
      </c>
    </row>
    <row r="42" spans="1:25" ht="20.100000000000001" customHeight="1">
      <c r="A42" s="1107"/>
      <c r="B42" s="488" t="s">
        <v>263</v>
      </c>
      <c r="C42" s="486">
        <v>116</v>
      </c>
      <c r="D42" s="486">
        <v>63</v>
      </c>
      <c r="E42" s="486">
        <v>452</v>
      </c>
      <c r="F42" s="487">
        <f t="shared" si="7"/>
        <v>631</v>
      </c>
      <c r="G42" s="486">
        <v>36542</v>
      </c>
      <c r="H42" s="486">
        <v>34387</v>
      </c>
      <c r="I42" s="487">
        <f t="shared" si="8"/>
        <v>70929</v>
      </c>
      <c r="J42" s="486">
        <v>211704</v>
      </c>
      <c r="K42" s="486">
        <v>191236</v>
      </c>
      <c r="L42" s="487">
        <f t="shared" si="9"/>
        <v>402940</v>
      </c>
      <c r="M42" s="486">
        <v>2198</v>
      </c>
      <c r="N42" s="486">
        <v>11833</v>
      </c>
      <c r="O42" s="487">
        <f t="shared" si="10"/>
        <v>14031</v>
      </c>
      <c r="P42" s="486">
        <v>460</v>
      </c>
      <c r="Q42" s="486">
        <v>171</v>
      </c>
      <c r="R42" s="487">
        <f t="shared" si="11"/>
        <v>631</v>
      </c>
      <c r="S42" s="486">
        <v>271</v>
      </c>
      <c r="T42" s="486">
        <v>19</v>
      </c>
      <c r="U42" s="486">
        <v>341</v>
      </c>
      <c r="V42" s="486">
        <v>0</v>
      </c>
      <c r="W42" s="487">
        <f t="shared" si="12"/>
        <v>631</v>
      </c>
      <c r="X42" s="499" t="s">
        <v>307</v>
      </c>
      <c r="Y42" s="1088"/>
    </row>
    <row r="43" spans="1:25" ht="20.100000000000001" customHeight="1">
      <c r="A43" s="1107"/>
      <c r="B43" s="488" t="s">
        <v>264</v>
      </c>
      <c r="C43" s="486">
        <v>158</v>
      </c>
      <c r="D43" s="486">
        <v>139</v>
      </c>
      <c r="E43" s="486">
        <v>81</v>
      </c>
      <c r="F43" s="487">
        <f t="shared" si="7"/>
        <v>378</v>
      </c>
      <c r="G43" s="486">
        <v>17664</v>
      </c>
      <c r="H43" s="486">
        <v>17867</v>
      </c>
      <c r="I43" s="487">
        <f t="shared" si="8"/>
        <v>35531</v>
      </c>
      <c r="J43" s="486">
        <v>109267</v>
      </c>
      <c r="K43" s="486">
        <v>102794</v>
      </c>
      <c r="L43" s="487">
        <f t="shared" si="9"/>
        <v>212061</v>
      </c>
      <c r="M43" s="486">
        <v>2592</v>
      </c>
      <c r="N43" s="486">
        <v>5704</v>
      </c>
      <c r="O43" s="487">
        <f t="shared" si="10"/>
        <v>8296</v>
      </c>
      <c r="P43" s="486">
        <v>241</v>
      </c>
      <c r="Q43" s="486">
        <v>137</v>
      </c>
      <c r="R43" s="487">
        <f t="shared" si="11"/>
        <v>378</v>
      </c>
      <c r="S43" s="486">
        <v>74</v>
      </c>
      <c r="T43" s="486">
        <v>46</v>
      </c>
      <c r="U43" s="486">
        <v>258</v>
      </c>
      <c r="V43" s="486">
        <v>0</v>
      </c>
      <c r="W43" s="487">
        <f t="shared" si="12"/>
        <v>378</v>
      </c>
      <c r="X43" s="499" t="s">
        <v>308</v>
      </c>
      <c r="Y43" s="1088"/>
    </row>
    <row r="44" spans="1:25" ht="20.100000000000001" customHeight="1">
      <c r="A44" s="1107"/>
      <c r="B44" s="488" t="s">
        <v>265</v>
      </c>
      <c r="C44" s="486">
        <v>33</v>
      </c>
      <c r="D44" s="486">
        <v>33</v>
      </c>
      <c r="E44" s="486">
        <v>217</v>
      </c>
      <c r="F44" s="487">
        <f t="shared" si="7"/>
        <v>283</v>
      </c>
      <c r="G44" s="486">
        <v>10995</v>
      </c>
      <c r="H44" s="486">
        <v>10738</v>
      </c>
      <c r="I44" s="487">
        <f t="shared" si="8"/>
        <v>21733</v>
      </c>
      <c r="J44" s="486">
        <v>63993</v>
      </c>
      <c r="K44" s="486">
        <v>60687</v>
      </c>
      <c r="L44" s="487">
        <f t="shared" si="9"/>
        <v>124680</v>
      </c>
      <c r="M44" s="486">
        <v>1136</v>
      </c>
      <c r="N44" s="486">
        <v>8223</v>
      </c>
      <c r="O44" s="487">
        <f t="shared" si="10"/>
        <v>9359</v>
      </c>
      <c r="P44" s="486">
        <v>245</v>
      </c>
      <c r="Q44" s="486">
        <v>38</v>
      </c>
      <c r="R44" s="487">
        <f t="shared" si="11"/>
        <v>283</v>
      </c>
      <c r="S44" s="486">
        <v>193</v>
      </c>
      <c r="T44" s="486">
        <v>4</v>
      </c>
      <c r="U44" s="486">
        <v>86</v>
      </c>
      <c r="V44" s="486">
        <v>0</v>
      </c>
      <c r="W44" s="487">
        <f t="shared" si="12"/>
        <v>283</v>
      </c>
      <c r="X44" s="499" t="s">
        <v>309</v>
      </c>
      <c r="Y44" s="1088"/>
    </row>
    <row r="45" spans="1:25" ht="20.100000000000001" customHeight="1">
      <c r="A45" s="1107"/>
      <c r="B45" s="488" t="s">
        <v>266</v>
      </c>
      <c r="C45" s="486">
        <v>54</v>
      </c>
      <c r="D45" s="486">
        <v>30</v>
      </c>
      <c r="E45" s="486">
        <v>327</v>
      </c>
      <c r="F45" s="487">
        <f t="shared" si="7"/>
        <v>411</v>
      </c>
      <c r="G45" s="486">
        <v>19039</v>
      </c>
      <c r="H45" s="486">
        <v>18108</v>
      </c>
      <c r="I45" s="487">
        <f t="shared" si="8"/>
        <v>37147</v>
      </c>
      <c r="J45" s="486">
        <v>111916</v>
      </c>
      <c r="K45" s="486">
        <v>104194</v>
      </c>
      <c r="L45" s="487">
        <f t="shared" si="9"/>
        <v>216110</v>
      </c>
      <c r="M45" s="486">
        <v>1119</v>
      </c>
      <c r="N45" s="486">
        <v>10142</v>
      </c>
      <c r="O45" s="487">
        <f t="shared" si="10"/>
        <v>11261</v>
      </c>
      <c r="P45" s="486">
        <v>268</v>
      </c>
      <c r="Q45" s="486">
        <v>143</v>
      </c>
      <c r="R45" s="487">
        <f t="shared" si="11"/>
        <v>411</v>
      </c>
      <c r="S45" s="486">
        <v>110</v>
      </c>
      <c r="T45" s="486">
        <v>8</v>
      </c>
      <c r="U45" s="486">
        <v>293</v>
      </c>
      <c r="V45" s="486">
        <v>0</v>
      </c>
      <c r="W45" s="487">
        <f t="shared" si="12"/>
        <v>411</v>
      </c>
      <c r="X45" s="499" t="s">
        <v>310</v>
      </c>
      <c r="Y45" s="1088"/>
    </row>
    <row r="46" spans="1:25" ht="20.100000000000001" customHeight="1">
      <c r="A46" s="1108"/>
      <c r="B46" s="488" t="s">
        <v>267</v>
      </c>
      <c r="C46" s="486">
        <v>52</v>
      </c>
      <c r="D46" s="486">
        <v>56</v>
      </c>
      <c r="E46" s="486">
        <v>133</v>
      </c>
      <c r="F46" s="487">
        <f t="shared" si="7"/>
        <v>241</v>
      </c>
      <c r="G46" s="486">
        <v>12126</v>
      </c>
      <c r="H46" s="486">
        <v>11884</v>
      </c>
      <c r="I46" s="487">
        <f t="shared" si="8"/>
        <v>24010</v>
      </c>
      <c r="J46" s="486">
        <v>74330</v>
      </c>
      <c r="K46" s="486">
        <v>70991</v>
      </c>
      <c r="L46" s="487">
        <f t="shared" si="9"/>
        <v>145321</v>
      </c>
      <c r="M46" s="486">
        <v>1289</v>
      </c>
      <c r="N46" s="486">
        <v>6001</v>
      </c>
      <c r="O46" s="487">
        <f t="shared" si="10"/>
        <v>7290</v>
      </c>
      <c r="P46" s="486">
        <v>202</v>
      </c>
      <c r="Q46" s="486">
        <v>39</v>
      </c>
      <c r="R46" s="487">
        <f t="shared" si="11"/>
        <v>241</v>
      </c>
      <c r="S46" s="486">
        <v>90</v>
      </c>
      <c r="T46" s="486">
        <v>6</v>
      </c>
      <c r="U46" s="486">
        <v>143</v>
      </c>
      <c r="V46" s="486">
        <v>2</v>
      </c>
      <c r="W46" s="487">
        <f t="shared" si="12"/>
        <v>241</v>
      </c>
      <c r="X46" s="499" t="s">
        <v>311</v>
      </c>
      <c r="Y46" s="1088"/>
    </row>
    <row r="47" spans="1:25" ht="20.100000000000001" customHeight="1">
      <c r="A47" s="1109" t="s">
        <v>63</v>
      </c>
      <c r="B47" s="1109"/>
      <c r="C47" s="486">
        <v>257</v>
      </c>
      <c r="D47" s="486">
        <v>225</v>
      </c>
      <c r="E47" s="486">
        <v>65</v>
      </c>
      <c r="F47" s="487">
        <f t="shared" si="7"/>
        <v>547</v>
      </c>
      <c r="G47" s="486">
        <v>18818</v>
      </c>
      <c r="H47" s="486">
        <v>18008</v>
      </c>
      <c r="I47" s="487">
        <f t="shared" si="8"/>
        <v>36826</v>
      </c>
      <c r="J47" s="486">
        <v>101041</v>
      </c>
      <c r="K47" s="486">
        <v>91985</v>
      </c>
      <c r="L47" s="487">
        <f t="shared" si="9"/>
        <v>193026</v>
      </c>
      <c r="M47" s="486">
        <v>2605</v>
      </c>
      <c r="N47" s="486">
        <v>7295</v>
      </c>
      <c r="O47" s="487">
        <f t="shared" si="10"/>
        <v>9900</v>
      </c>
      <c r="P47" s="486">
        <v>324</v>
      </c>
      <c r="Q47" s="486">
        <v>223</v>
      </c>
      <c r="R47" s="487">
        <f t="shared" si="11"/>
        <v>547</v>
      </c>
      <c r="S47" s="486">
        <v>145</v>
      </c>
      <c r="T47" s="486">
        <v>39</v>
      </c>
      <c r="U47" s="486">
        <v>360</v>
      </c>
      <c r="V47" s="486">
        <v>3</v>
      </c>
      <c r="W47" s="487">
        <f t="shared" si="12"/>
        <v>547</v>
      </c>
      <c r="X47" s="1056" t="s">
        <v>297</v>
      </c>
      <c r="Y47" s="1056"/>
    </row>
    <row r="48" spans="1:25" ht="20.100000000000001" customHeight="1">
      <c r="A48" s="1081" t="s">
        <v>64</v>
      </c>
      <c r="B48" s="1081"/>
      <c r="C48" s="486">
        <v>172</v>
      </c>
      <c r="D48" s="486">
        <v>155</v>
      </c>
      <c r="E48" s="486">
        <v>57</v>
      </c>
      <c r="F48" s="487">
        <f t="shared" si="7"/>
        <v>384</v>
      </c>
      <c r="G48" s="486">
        <v>17358</v>
      </c>
      <c r="H48" s="486">
        <v>16832</v>
      </c>
      <c r="I48" s="487">
        <f t="shared" si="8"/>
        <v>34190</v>
      </c>
      <c r="J48" s="486">
        <v>105825</v>
      </c>
      <c r="K48" s="486">
        <v>96741</v>
      </c>
      <c r="L48" s="487">
        <f t="shared" si="9"/>
        <v>202566</v>
      </c>
      <c r="M48" s="486">
        <v>1507</v>
      </c>
      <c r="N48" s="486">
        <v>7685</v>
      </c>
      <c r="O48" s="487">
        <f t="shared" si="10"/>
        <v>9192</v>
      </c>
      <c r="P48" s="486">
        <v>237</v>
      </c>
      <c r="Q48" s="486">
        <v>147</v>
      </c>
      <c r="R48" s="487">
        <f t="shared" si="11"/>
        <v>384</v>
      </c>
      <c r="S48" s="486">
        <v>61</v>
      </c>
      <c r="T48" s="486">
        <v>5</v>
      </c>
      <c r="U48" s="486">
        <v>318</v>
      </c>
      <c r="V48" s="486">
        <v>0</v>
      </c>
      <c r="W48" s="487">
        <f t="shared" si="12"/>
        <v>384</v>
      </c>
      <c r="X48" s="1056" t="s">
        <v>186</v>
      </c>
      <c r="Y48" s="1056"/>
    </row>
    <row r="49" spans="1:25" ht="20.100000000000001" customHeight="1">
      <c r="A49" s="1081" t="s">
        <v>65</v>
      </c>
      <c r="B49" s="1081"/>
      <c r="C49" s="486">
        <v>166</v>
      </c>
      <c r="D49" s="486">
        <v>149</v>
      </c>
      <c r="E49" s="486">
        <v>49</v>
      </c>
      <c r="F49" s="487">
        <f t="shared" si="7"/>
        <v>364</v>
      </c>
      <c r="G49" s="486">
        <v>14336</v>
      </c>
      <c r="H49" s="486">
        <v>14174</v>
      </c>
      <c r="I49" s="487">
        <f t="shared" si="8"/>
        <v>28510</v>
      </c>
      <c r="J49" s="486">
        <v>92886</v>
      </c>
      <c r="K49" s="486">
        <v>84998</v>
      </c>
      <c r="L49" s="487">
        <f t="shared" si="9"/>
        <v>177884</v>
      </c>
      <c r="M49" s="486">
        <v>1992</v>
      </c>
      <c r="N49" s="486">
        <v>6587</v>
      </c>
      <c r="O49" s="487">
        <f t="shared" si="10"/>
        <v>8579</v>
      </c>
      <c r="P49" s="486">
        <v>212</v>
      </c>
      <c r="Q49" s="486">
        <v>152</v>
      </c>
      <c r="R49" s="487">
        <f t="shared" si="11"/>
        <v>364</v>
      </c>
      <c r="S49" s="486">
        <v>72</v>
      </c>
      <c r="T49" s="486">
        <v>14</v>
      </c>
      <c r="U49" s="486">
        <v>278</v>
      </c>
      <c r="V49" s="486">
        <v>0</v>
      </c>
      <c r="W49" s="487">
        <f t="shared" si="12"/>
        <v>364</v>
      </c>
      <c r="X49" s="1056" t="s">
        <v>187</v>
      </c>
      <c r="Y49" s="1056"/>
    </row>
    <row r="50" spans="1:25" ht="20.100000000000001" customHeight="1">
      <c r="A50" s="1081" t="s">
        <v>66</v>
      </c>
      <c r="B50" s="1081"/>
      <c r="C50" s="78">
        <v>231</v>
      </c>
      <c r="D50" s="486">
        <v>216</v>
      </c>
      <c r="E50" s="486">
        <v>63</v>
      </c>
      <c r="F50" s="487">
        <f t="shared" si="7"/>
        <v>510</v>
      </c>
      <c r="G50" s="486">
        <v>19487</v>
      </c>
      <c r="H50" s="486">
        <v>19057</v>
      </c>
      <c r="I50" s="487">
        <f t="shared" si="8"/>
        <v>38544</v>
      </c>
      <c r="J50" s="486">
        <v>122094</v>
      </c>
      <c r="K50" s="486">
        <v>112563</v>
      </c>
      <c r="L50" s="487">
        <f t="shared" si="9"/>
        <v>234657</v>
      </c>
      <c r="M50" s="486">
        <v>2200</v>
      </c>
      <c r="N50" s="486">
        <v>7899</v>
      </c>
      <c r="O50" s="487">
        <f t="shared" si="10"/>
        <v>10099</v>
      </c>
      <c r="P50" s="486">
        <v>316</v>
      </c>
      <c r="Q50" s="486">
        <v>194</v>
      </c>
      <c r="R50" s="487">
        <f t="shared" si="11"/>
        <v>510</v>
      </c>
      <c r="S50" s="486">
        <v>297</v>
      </c>
      <c r="T50" s="486">
        <v>194</v>
      </c>
      <c r="U50" s="486">
        <v>19</v>
      </c>
      <c r="V50" s="486">
        <v>0</v>
      </c>
      <c r="W50" s="487">
        <f t="shared" si="12"/>
        <v>510</v>
      </c>
      <c r="X50" s="1056" t="s">
        <v>303</v>
      </c>
      <c r="Y50" s="1056"/>
    </row>
    <row r="51" spans="1:25" ht="20.100000000000001" customHeight="1">
      <c r="A51" s="1081" t="s">
        <v>134</v>
      </c>
      <c r="B51" s="1081"/>
      <c r="C51" s="486">
        <v>164</v>
      </c>
      <c r="D51" s="486">
        <v>126</v>
      </c>
      <c r="E51" s="486">
        <v>94</v>
      </c>
      <c r="F51" s="487">
        <f t="shared" si="7"/>
        <v>384</v>
      </c>
      <c r="G51" s="486">
        <v>13094</v>
      </c>
      <c r="H51" s="486">
        <v>12206</v>
      </c>
      <c r="I51" s="487">
        <f t="shared" si="8"/>
        <v>25300</v>
      </c>
      <c r="J51" s="486">
        <v>82089</v>
      </c>
      <c r="K51" s="486">
        <v>73519</v>
      </c>
      <c r="L51" s="487">
        <f t="shared" si="9"/>
        <v>155608</v>
      </c>
      <c r="M51" s="486">
        <v>1870</v>
      </c>
      <c r="N51" s="486">
        <v>6879</v>
      </c>
      <c r="O51" s="487">
        <f t="shared" si="10"/>
        <v>8749</v>
      </c>
      <c r="P51" s="486">
        <v>239</v>
      </c>
      <c r="Q51" s="486">
        <v>145</v>
      </c>
      <c r="R51" s="487">
        <f t="shared" si="11"/>
        <v>384</v>
      </c>
      <c r="S51" s="486">
        <v>96</v>
      </c>
      <c r="T51" s="486">
        <v>7</v>
      </c>
      <c r="U51" s="486">
        <v>281</v>
      </c>
      <c r="V51" s="486">
        <v>0</v>
      </c>
      <c r="W51" s="487">
        <f t="shared" si="12"/>
        <v>384</v>
      </c>
      <c r="X51" s="1056" t="s">
        <v>304</v>
      </c>
      <c r="Y51" s="1056"/>
    </row>
    <row r="52" spans="1:25" ht="20.100000000000001" customHeight="1">
      <c r="A52" s="1081" t="s">
        <v>68</v>
      </c>
      <c r="B52" s="1081"/>
      <c r="C52" s="486">
        <v>84</v>
      </c>
      <c r="D52" s="486">
        <v>75</v>
      </c>
      <c r="E52" s="486">
        <v>36</v>
      </c>
      <c r="F52" s="487">
        <f t="shared" si="7"/>
        <v>195</v>
      </c>
      <c r="G52" s="486">
        <v>5798</v>
      </c>
      <c r="H52" s="486">
        <v>5440</v>
      </c>
      <c r="I52" s="487">
        <f t="shared" si="8"/>
        <v>11238</v>
      </c>
      <c r="J52" s="486">
        <v>36589</v>
      </c>
      <c r="K52" s="486">
        <v>35755</v>
      </c>
      <c r="L52" s="487">
        <f t="shared" si="9"/>
        <v>72344</v>
      </c>
      <c r="M52" s="486">
        <v>489</v>
      </c>
      <c r="N52" s="486">
        <v>2930</v>
      </c>
      <c r="O52" s="487">
        <f t="shared" si="10"/>
        <v>3419</v>
      </c>
      <c r="P52" s="486">
        <v>135</v>
      </c>
      <c r="Q52" s="486">
        <v>60</v>
      </c>
      <c r="R52" s="487">
        <f t="shared" si="11"/>
        <v>195</v>
      </c>
      <c r="S52" s="486">
        <v>79</v>
      </c>
      <c r="T52" s="486">
        <v>7</v>
      </c>
      <c r="U52" s="486">
        <v>109</v>
      </c>
      <c r="V52" s="486">
        <v>0</v>
      </c>
      <c r="W52" s="487">
        <f t="shared" si="12"/>
        <v>195</v>
      </c>
      <c r="X52" s="1056" t="s">
        <v>305</v>
      </c>
      <c r="Y52" s="1056"/>
    </row>
    <row r="53" spans="1:25" ht="20.100000000000001" customHeight="1">
      <c r="A53" s="1081" t="s">
        <v>69</v>
      </c>
      <c r="B53" s="1081"/>
      <c r="C53" s="486">
        <v>197</v>
      </c>
      <c r="D53" s="486">
        <v>166</v>
      </c>
      <c r="E53" s="486">
        <v>43</v>
      </c>
      <c r="F53" s="487">
        <f t="shared" si="7"/>
        <v>406</v>
      </c>
      <c r="G53" s="486">
        <v>13311</v>
      </c>
      <c r="H53" s="486">
        <v>12150</v>
      </c>
      <c r="I53" s="487">
        <f t="shared" si="8"/>
        <v>25461</v>
      </c>
      <c r="J53" s="486">
        <v>79992</v>
      </c>
      <c r="K53" s="486">
        <v>69068</v>
      </c>
      <c r="L53" s="487">
        <f t="shared" si="9"/>
        <v>149060</v>
      </c>
      <c r="M53" s="486">
        <v>1779</v>
      </c>
      <c r="N53" s="486">
        <v>6330</v>
      </c>
      <c r="O53" s="487">
        <f t="shared" si="10"/>
        <v>8109</v>
      </c>
      <c r="P53" s="486">
        <v>246</v>
      </c>
      <c r="Q53" s="486">
        <v>160</v>
      </c>
      <c r="R53" s="487">
        <f t="shared" si="11"/>
        <v>406</v>
      </c>
      <c r="S53" s="486">
        <v>104</v>
      </c>
      <c r="T53" s="486">
        <v>10</v>
      </c>
      <c r="U53" s="486">
        <v>292</v>
      </c>
      <c r="V53" s="486">
        <v>0</v>
      </c>
      <c r="W53" s="487">
        <f t="shared" si="12"/>
        <v>406</v>
      </c>
      <c r="X53" s="1056" t="s">
        <v>191</v>
      </c>
      <c r="Y53" s="1056"/>
    </row>
    <row r="54" spans="1:25" ht="20.100000000000001" customHeight="1">
      <c r="A54" s="1081" t="s">
        <v>70</v>
      </c>
      <c r="B54" s="1081"/>
      <c r="C54" s="486">
        <v>277</v>
      </c>
      <c r="D54" s="486">
        <v>231</v>
      </c>
      <c r="E54" s="486">
        <v>136</v>
      </c>
      <c r="F54" s="487">
        <f t="shared" si="7"/>
        <v>644</v>
      </c>
      <c r="G54" s="486">
        <v>22083</v>
      </c>
      <c r="H54" s="486">
        <v>21501</v>
      </c>
      <c r="I54" s="487">
        <f t="shared" si="8"/>
        <v>43584</v>
      </c>
      <c r="J54" s="486">
        <v>134850</v>
      </c>
      <c r="K54" s="486">
        <v>122618</v>
      </c>
      <c r="L54" s="487">
        <f t="shared" si="9"/>
        <v>257468</v>
      </c>
      <c r="M54" s="486">
        <v>3333</v>
      </c>
      <c r="N54" s="486">
        <v>10200</v>
      </c>
      <c r="O54" s="487">
        <f t="shared" si="10"/>
        <v>13533</v>
      </c>
      <c r="P54" s="486">
        <v>352</v>
      </c>
      <c r="Q54" s="486">
        <v>292</v>
      </c>
      <c r="R54" s="487">
        <f t="shared" si="11"/>
        <v>644</v>
      </c>
      <c r="S54" s="486">
        <v>116</v>
      </c>
      <c r="T54" s="486">
        <v>92</v>
      </c>
      <c r="U54" s="486">
        <v>432</v>
      </c>
      <c r="V54" s="486">
        <v>4</v>
      </c>
      <c r="W54" s="487">
        <f t="shared" si="12"/>
        <v>644</v>
      </c>
      <c r="X54" s="1056" t="s">
        <v>192</v>
      </c>
      <c r="Y54" s="1056"/>
    </row>
    <row r="55" spans="1:25" ht="20.100000000000001" customHeight="1">
      <c r="A55" s="1081" t="s">
        <v>71</v>
      </c>
      <c r="B55" s="1081"/>
      <c r="C55" s="486">
        <v>193</v>
      </c>
      <c r="D55" s="486">
        <v>170</v>
      </c>
      <c r="E55" s="486">
        <v>34</v>
      </c>
      <c r="F55" s="487">
        <f t="shared" si="7"/>
        <v>397</v>
      </c>
      <c r="G55" s="486">
        <v>20914</v>
      </c>
      <c r="H55" s="486">
        <v>17019</v>
      </c>
      <c r="I55" s="487">
        <f t="shared" si="8"/>
        <v>37933</v>
      </c>
      <c r="J55" s="486">
        <v>100269</v>
      </c>
      <c r="K55" s="486">
        <v>75060</v>
      </c>
      <c r="L55" s="487">
        <f t="shared" si="9"/>
        <v>175329</v>
      </c>
      <c r="M55" s="486">
        <v>3824</v>
      </c>
      <c r="N55" s="486">
        <v>4732</v>
      </c>
      <c r="O55" s="487">
        <f t="shared" si="10"/>
        <v>8556</v>
      </c>
      <c r="P55" s="486">
        <v>238</v>
      </c>
      <c r="Q55" s="486">
        <v>159</v>
      </c>
      <c r="R55" s="487">
        <f t="shared" si="11"/>
        <v>397</v>
      </c>
      <c r="S55" s="486">
        <v>87</v>
      </c>
      <c r="T55" s="486">
        <v>3</v>
      </c>
      <c r="U55" s="486">
        <v>305</v>
      </c>
      <c r="V55" s="486">
        <v>2</v>
      </c>
      <c r="W55" s="487">
        <f t="shared" si="12"/>
        <v>397</v>
      </c>
      <c r="X55" s="1056" t="s">
        <v>193</v>
      </c>
      <c r="Y55" s="1056"/>
    </row>
    <row r="56" spans="1:25" ht="20.100000000000001" customHeight="1" thickBot="1">
      <c r="A56" s="1105" t="s">
        <v>72</v>
      </c>
      <c r="B56" s="1105"/>
      <c r="C56" s="489">
        <v>394</v>
      </c>
      <c r="D56" s="489">
        <v>306</v>
      </c>
      <c r="E56" s="489">
        <v>399</v>
      </c>
      <c r="F56" s="489">
        <f t="shared" si="7"/>
        <v>1099</v>
      </c>
      <c r="G56" s="489">
        <v>41117</v>
      </c>
      <c r="H56" s="489">
        <v>39588</v>
      </c>
      <c r="I56" s="489">
        <f t="shared" si="8"/>
        <v>80705</v>
      </c>
      <c r="J56" s="489">
        <v>242350</v>
      </c>
      <c r="K56" s="489">
        <v>223655</v>
      </c>
      <c r="L56" s="489">
        <f t="shared" si="9"/>
        <v>466005</v>
      </c>
      <c r="M56" s="489">
        <v>3290</v>
      </c>
      <c r="N56" s="489">
        <v>14455</v>
      </c>
      <c r="O56" s="489">
        <f t="shared" si="10"/>
        <v>17745</v>
      </c>
      <c r="P56" s="489">
        <v>735</v>
      </c>
      <c r="Q56" s="489">
        <v>364</v>
      </c>
      <c r="R56" s="489">
        <f t="shared" si="11"/>
        <v>1099</v>
      </c>
      <c r="S56" s="489">
        <v>394</v>
      </c>
      <c r="T56" s="489">
        <v>56</v>
      </c>
      <c r="U56" s="489">
        <v>649</v>
      </c>
      <c r="V56" s="489">
        <v>0</v>
      </c>
      <c r="W56" s="489">
        <f t="shared" si="12"/>
        <v>1099</v>
      </c>
      <c r="X56" s="1069" t="s">
        <v>361</v>
      </c>
      <c r="Y56" s="1069"/>
    </row>
    <row r="57" spans="1:25" ht="20.100000000000001" customHeight="1" thickBot="1">
      <c r="A57" s="1076" t="s">
        <v>32</v>
      </c>
      <c r="B57" s="1076"/>
      <c r="C57" s="403">
        <f>SUM(C37:C56)</f>
        <v>3217</v>
      </c>
      <c r="D57" s="403">
        <f t="shared" ref="D57:W57" si="13">SUM(D37:D56)</f>
        <v>2709</v>
      </c>
      <c r="E57" s="403">
        <f t="shared" si="13"/>
        <v>3399</v>
      </c>
      <c r="F57" s="403">
        <f t="shared" si="13"/>
        <v>9325</v>
      </c>
      <c r="G57" s="403">
        <f t="shared" si="13"/>
        <v>384011</v>
      </c>
      <c r="H57" s="403">
        <f t="shared" si="13"/>
        <v>368778</v>
      </c>
      <c r="I57" s="403">
        <f t="shared" si="13"/>
        <v>752789</v>
      </c>
      <c r="J57" s="403">
        <f t="shared" si="13"/>
        <v>2224590</v>
      </c>
      <c r="K57" s="403">
        <f t="shared" si="13"/>
        <v>2033581</v>
      </c>
      <c r="L57" s="403">
        <f t="shared" si="13"/>
        <v>4258171</v>
      </c>
      <c r="M57" s="403">
        <f t="shared" si="13"/>
        <v>41417</v>
      </c>
      <c r="N57" s="403">
        <f t="shared" si="13"/>
        <v>153428</v>
      </c>
      <c r="O57" s="403">
        <f t="shared" si="13"/>
        <v>194845</v>
      </c>
      <c r="P57" s="403">
        <f t="shared" si="13"/>
        <v>5944</v>
      </c>
      <c r="Q57" s="403">
        <f t="shared" si="13"/>
        <v>3381</v>
      </c>
      <c r="R57" s="403">
        <f t="shared" si="13"/>
        <v>9325</v>
      </c>
      <c r="S57" s="403">
        <f t="shared" si="13"/>
        <v>3061</v>
      </c>
      <c r="T57" s="403">
        <f t="shared" si="13"/>
        <v>849</v>
      </c>
      <c r="U57" s="403">
        <f t="shared" si="13"/>
        <v>5396</v>
      </c>
      <c r="V57" s="403">
        <f t="shared" si="13"/>
        <v>19</v>
      </c>
      <c r="W57" s="403">
        <f t="shared" si="13"/>
        <v>9325</v>
      </c>
      <c r="X57" s="1104" t="s">
        <v>175</v>
      </c>
      <c r="Y57" s="1104"/>
    </row>
    <row r="58" spans="1:25" ht="6.75" customHeight="1" thickTop="1">
      <c r="A58" s="139"/>
      <c r="B58" s="139"/>
      <c r="C58" s="489"/>
      <c r="D58" s="489"/>
      <c r="E58" s="489"/>
      <c r="F58" s="489"/>
      <c r="G58" s="489"/>
      <c r="H58" s="489"/>
      <c r="I58" s="489"/>
      <c r="J58" s="489"/>
      <c r="K58" s="489"/>
      <c r="L58" s="489"/>
      <c r="M58" s="489"/>
      <c r="N58" s="489"/>
      <c r="O58" s="489"/>
      <c r="P58" s="489"/>
      <c r="Q58" s="489"/>
      <c r="R58" s="489"/>
      <c r="S58" s="489"/>
      <c r="T58" s="489"/>
      <c r="U58" s="489"/>
      <c r="V58" s="489"/>
      <c r="W58" s="489"/>
      <c r="X58" s="143"/>
      <c r="Y58" s="182"/>
    </row>
    <row r="59" spans="1:25" ht="21.75" customHeight="1">
      <c r="A59" s="1098" t="s">
        <v>956</v>
      </c>
      <c r="B59" s="1098"/>
      <c r="C59" s="1098"/>
      <c r="D59" s="1098"/>
      <c r="E59" s="1098"/>
      <c r="F59" s="1098"/>
      <c r="G59" s="1098"/>
      <c r="H59" s="1098"/>
      <c r="I59" s="1098"/>
      <c r="J59" s="1098"/>
      <c r="K59" s="1098"/>
      <c r="L59" s="1098"/>
      <c r="M59" s="1098"/>
      <c r="N59" s="1098"/>
      <c r="O59" s="1098"/>
      <c r="P59" s="1098"/>
      <c r="Q59" s="1098"/>
      <c r="R59" s="1098"/>
      <c r="S59" s="1098"/>
      <c r="T59" s="1098"/>
      <c r="U59" s="1098"/>
      <c r="V59" s="1098"/>
      <c r="W59" s="1098"/>
      <c r="X59" s="1098"/>
      <c r="Y59" s="1098"/>
    </row>
    <row r="60" spans="1:25" ht="39.75" customHeight="1">
      <c r="A60" s="1099" t="s">
        <v>957</v>
      </c>
      <c r="B60" s="1099"/>
      <c r="C60" s="1099"/>
      <c r="D60" s="1099"/>
      <c r="E60" s="1099"/>
      <c r="F60" s="1099"/>
      <c r="G60" s="1099"/>
      <c r="H60" s="1099"/>
      <c r="I60" s="1099"/>
      <c r="J60" s="1099"/>
      <c r="K60" s="1099"/>
      <c r="L60" s="1099"/>
      <c r="M60" s="1099"/>
      <c r="N60" s="1099"/>
      <c r="O60" s="1099"/>
      <c r="P60" s="1099"/>
      <c r="Q60" s="1099"/>
      <c r="R60" s="1099"/>
      <c r="S60" s="1099"/>
      <c r="T60" s="1099"/>
      <c r="U60" s="1099"/>
      <c r="V60" s="1099"/>
      <c r="W60" s="1099"/>
      <c r="X60" s="1099"/>
      <c r="Y60" s="1099"/>
    </row>
    <row r="61" spans="1:25" ht="21" customHeight="1" thickBot="1">
      <c r="A61" s="1100" t="s">
        <v>958</v>
      </c>
      <c r="B61" s="1100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93"/>
      <c r="W61" s="1101" t="s">
        <v>724</v>
      </c>
      <c r="X61" s="1101"/>
      <c r="Y61" s="1101"/>
    </row>
    <row r="62" spans="1:25" ht="26.25" customHeight="1" thickTop="1">
      <c r="A62" s="1072" t="s">
        <v>40</v>
      </c>
      <c r="B62" s="1072"/>
      <c r="C62" s="1102" t="s">
        <v>107</v>
      </c>
      <c r="D62" s="1102"/>
      <c r="E62" s="1102"/>
      <c r="F62" s="1102"/>
      <c r="G62" s="1103" t="s">
        <v>129</v>
      </c>
      <c r="H62" s="1103"/>
      <c r="I62" s="1103"/>
      <c r="J62" s="1103" t="s">
        <v>109</v>
      </c>
      <c r="K62" s="1103"/>
      <c r="L62" s="1103"/>
      <c r="M62" s="1072" t="s">
        <v>130</v>
      </c>
      <c r="N62" s="1072"/>
      <c r="O62" s="1072"/>
      <c r="P62" s="1072" t="s">
        <v>340</v>
      </c>
      <c r="Q62" s="1072"/>
      <c r="R62" s="1072"/>
      <c r="S62" s="1072" t="s">
        <v>341</v>
      </c>
      <c r="T62" s="1072"/>
      <c r="U62" s="1072"/>
      <c r="V62" s="1072"/>
      <c r="W62" s="1072"/>
      <c r="X62" s="1072" t="s">
        <v>174</v>
      </c>
      <c r="Y62" s="1072"/>
    </row>
    <row r="63" spans="1:25" ht="33" customHeight="1">
      <c r="A63" s="1092"/>
      <c r="B63" s="1092"/>
      <c r="C63" s="1094" t="s">
        <v>337</v>
      </c>
      <c r="D63" s="1094"/>
      <c r="E63" s="1094"/>
      <c r="F63" s="1094"/>
      <c r="G63" s="1095" t="s">
        <v>342</v>
      </c>
      <c r="H63" s="1095"/>
      <c r="I63" s="1095"/>
      <c r="J63" s="1095" t="s">
        <v>343</v>
      </c>
      <c r="K63" s="1095"/>
      <c r="L63" s="1095"/>
      <c r="M63" s="1096" t="s">
        <v>344</v>
      </c>
      <c r="N63" s="1096"/>
      <c r="O63" s="1096"/>
      <c r="P63" s="1094" t="s">
        <v>345</v>
      </c>
      <c r="Q63" s="1094"/>
      <c r="R63" s="1094"/>
      <c r="S63" s="1096" t="s">
        <v>346</v>
      </c>
      <c r="T63" s="1096"/>
      <c r="U63" s="1096"/>
      <c r="V63" s="1096"/>
      <c r="W63" s="1096"/>
      <c r="X63" s="1092"/>
      <c r="Y63" s="1092"/>
    </row>
    <row r="64" spans="1:25" ht="42.75" customHeight="1">
      <c r="A64" s="1092"/>
      <c r="B64" s="1092"/>
      <c r="C64" s="495" t="s">
        <v>128</v>
      </c>
      <c r="D64" s="489" t="s">
        <v>34</v>
      </c>
      <c r="E64" s="489" t="s">
        <v>110</v>
      </c>
      <c r="F64" s="489" t="s">
        <v>35</v>
      </c>
      <c r="G64" s="495" t="s">
        <v>128</v>
      </c>
      <c r="H64" s="489" t="s">
        <v>34</v>
      </c>
      <c r="I64" s="489" t="s">
        <v>35</v>
      </c>
      <c r="J64" s="495" t="s">
        <v>128</v>
      </c>
      <c r="K64" s="489" t="s">
        <v>34</v>
      </c>
      <c r="L64" s="489" t="s">
        <v>35</v>
      </c>
      <c r="M64" s="495" t="s">
        <v>102</v>
      </c>
      <c r="N64" s="489" t="s">
        <v>103</v>
      </c>
      <c r="O64" s="489" t="s">
        <v>35</v>
      </c>
      <c r="P64" s="489" t="s">
        <v>347</v>
      </c>
      <c r="Q64" s="489" t="s">
        <v>348</v>
      </c>
      <c r="R64" s="489" t="s">
        <v>35</v>
      </c>
      <c r="S64" s="489" t="s">
        <v>121</v>
      </c>
      <c r="T64" s="489" t="s">
        <v>349</v>
      </c>
      <c r="U64" s="495" t="s">
        <v>350</v>
      </c>
      <c r="V64" s="489" t="s">
        <v>351</v>
      </c>
      <c r="W64" s="489" t="s">
        <v>32</v>
      </c>
      <c r="X64" s="1092"/>
      <c r="Y64" s="1092"/>
    </row>
    <row r="65" spans="1:28" ht="59.25" customHeight="1" thickBot="1">
      <c r="A65" s="1093"/>
      <c r="B65" s="1093"/>
      <c r="C65" s="812" t="s">
        <v>180</v>
      </c>
      <c r="D65" s="812" t="s">
        <v>179</v>
      </c>
      <c r="E65" s="812" t="s">
        <v>219</v>
      </c>
      <c r="F65" s="812" t="s">
        <v>175</v>
      </c>
      <c r="G65" s="812" t="s">
        <v>180</v>
      </c>
      <c r="H65" s="812" t="s">
        <v>179</v>
      </c>
      <c r="I65" s="812" t="s">
        <v>175</v>
      </c>
      <c r="J65" s="812" t="s">
        <v>180</v>
      </c>
      <c r="K65" s="812" t="s">
        <v>179</v>
      </c>
      <c r="L65" s="812" t="s">
        <v>175</v>
      </c>
      <c r="M65" s="812" t="s">
        <v>352</v>
      </c>
      <c r="N65" s="812" t="s">
        <v>353</v>
      </c>
      <c r="O65" s="812" t="s">
        <v>175</v>
      </c>
      <c r="P65" s="812" t="s">
        <v>354</v>
      </c>
      <c r="Q65" s="812" t="s">
        <v>355</v>
      </c>
      <c r="R65" s="812" t="s">
        <v>175</v>
      </c>
      <c r="S65" s="812" t="s">
        <v>356</v>
      </c>
      <c r="T65" s="812" t="s">
        <v>357</v>
      </c>
      <c r="U65" s="961" t="s">
        <v>907</v>
      </c>
      <c r="V65" s="812" t="s">
        <v>359</v>
      </c>
      <c r="W65" s="812" t="s">
        <v>175</v>
      </c>
      <c r="X65" s="1093"/>
      <c r="Y65" s="1093"/>
    </row>
    <row r="66" spans="1:28" ht="18.95" customHeight="1" thickTop="1">
      <c r="A66" s="1097" t="s">
        <v>52</v>
      </c>
      <c r="B66" s="1097"/>
      <c r="C66" s="112">
        <v>116</v>
      </c>
      <c r="D66" s="497">
        <v>96</v>
      </c>
      <c r="E66" s="497">
        <v>577</v>
      </c>
      <c r="F66" s="497">
        <f>SUM(C66:E66)</f>
        <v>789</v>
      </c>
      <c r="G66" s="112">
        <v>26047</v>
      </c>
      <c r="H66" s="497">
        <v>22998</v>
      </c>
      <c r="I66" s="497">
        <f>SUM(G66:H66)</f>
        <v>49045</v>
      </c>
      <c r="J66" s="112">
        <v>119792</v>
      </c>
      <c r="K66" s="497">
        <v>94171</v>
      </c>
      <c r="L66" s="497">
        <f>SUM(J66:K66)</f>
        <v>213963</v>
      </c>
      <c r="M66" s="112">
        <v>3474</v>
      </c>
      <c r="N66" s="497">
        <v>1444</v>
      </c>
      <c r="O66" s="497">
        <f>SUM(M66:N66)</f>
        <v>4918</v>
      </c>
      <c r="P66" s="497">
        <v>685</v>
      </c>
      <c r="Q66" s="497">
        <v>104</v>
      </c>
      <c r="R66" s="497">
        <f>SUM(P66:Q66)</f>
        <v>789</v>
      </c>
      <c r="S66" s="112">
        <v>652</v>
      </c>
      <c r="T66" s="497">
        <v>96</v>
      </c>
      <c r="U66" s="112">
        <v>41</v>
      </c>
      <c r="V66" s="497">
        <v>0</v>
      </c>
      <c r="W66" s="497">
        <f>SUM(S66:V66)</f>
        <v>789</v>
      </c>
      <c r="X66" s="1090" t="s">
        <v>671</v>
      </c>
      <c r="Y66" s="1090"/>
    </row>
    <row r="67" spans="1:28" ht="18.95" customHeight="1">
      <c r="A67" s="1081" t="s">
        <v>53</v>
      </c>
      <c r="B67" s="1081"/>
      <c r="C67" s="485">
        <v>192</v>
      </c>
      <c r="D67" s="485">
        <v>178</v>
      </c>
      <c r="E67" s="485">
        <v>525</v>
      </c>
      <c r="F67" s="485">
        <f t="shared" ref="F67:F85" si="14">SUM(C67:E67)</f>
        <v>895</v>
      </c>
      <c r="G67" s="485">
        <v>21465</v>
      </c>
      <c r="H67" s="485">
        <v>19373</v>
      </c>
      <c r="I67" s="485">
        <f t="shared" ref="I67:I85" si="15">SUM(G67:H67)</f>
        <v>40838</v>
      </c>
      <c r="J67" s="485">
        <v>102906</v>
      </c>
      <c r="K67" s="485">
        <v>87554</v>
      </c>
      <c r="L67" s="485">
        <f t="shared" ref="L67:L85" si="16">SUM(J67:K67)</f>
        <v>190460</v>
      </c>
      <c r="M67" s="485">
        <v>4288</v>
      </c>
      <c r="N67" s="485">
        <v>3055</v>
      </c>
      <c r="O67" s="485">
        <f t="shared" ref="O67:O85" si="17">SUM(M67:N67)</f>
        <v>7343</v>
      </c>
      <c r="P67" s="485">
        <v>726</v>
      </c>
      <c r="Q67" s="485">
        <v>169</v>
      </c>
      <c r="R67" s="485">
        <f t="shared" ref="R67:R85" si="18">SUM(P67:Q67)</f>
        <v>895</v>
      </c>
      <c r="S67" s="485">
        <v>502</v>
      </c>
      <c r="T67" s="485">
        <v>23</v>
      </c>
      <c r="U67" s="485">
        <v>369</v>
      </c>
      <c r="V67" s="485">
        <v>1</v>
      </c>
      <c r="W67" s="485">
        <f t="shared" ref="W67:W85" si="19">SUM(S67:V67)</f>
        <v>895</v>
      </c>
      <c r="X67" s="1091" t="s">
        <v>302</v>
      </c>
      <c r="Y67" s="1091"/>
    </row>
    <row r="68" spans="1:28" ht="18.95" customHeight="1">
      <c r="A68" s="1081" t="s">
        <v>54</v>
      </c>
      <c r="B68" s="1081"/>
      <c r="C68" s="485">
        <v>47</v>
      </c>
      <c r="D68" s="485">
        <v>45</v>
      </c>
      <c r="E68" s="485">
        <v>386</v>
      </c>
      <c r="F68" s="485">
        <f t="shared" si="14"/>
        <v>478</v>
      </c>
      <c r="G68" s="485">
        <v>7796</v>
      </c>
      <c r="H68" s="485">
        <v>7448</v>
      </c>
      <c r="I68" s="485">
        <f t="shared" si="15"/>
        <v>15244</v>
      </c>
      <c r="J68" s="485">
        <v>39731</v>
      </c>
      <c r="K68" s="485">
        <v>33733</v>
      </c>
      <c r="L68" s="485">
        <f t="shared" si="16"/>
        <v>73464</v>
      </c>
      <c r="M68" s="485">
        <v>1980</v>
      </c>
      <c r="N68" s="485">
        <v>591</v>
      </c>
      <c r="O68" s="485">
        <f t="shared" si="17"/>
        <v>2571</v>
      </c>
      <c r="P68" s="485">
        <v>435</v>
      </c>
      <c r="Q68" s="485">
        <v>43</v>
      </c>
      <c r="R68" s="485">
        <f t="shared" si="18"/>
        <v>478</v>
      </c>
      <c r="S68" s="485">
        <v>388</v>
      </c>
      <c r="T68" s="485">
        <v>2</v>
      </c>
      <c r="U68" s="485">
        <v>88</v>
      </c>
      <c r="V68" s="485">
        <v>0</v>
      </c>
      <c r="W68" s="485">
        <f t="shared" si="19"/>
        <v>478</v>
      </c>
      <c r="X68" s="1082" t="s">
        <v>184</v>
      </c>
      <c r="Y68" s="1082"/>
    </row>
    <row r="69" spans="1:28" ht="18.95" customHeight="1">
      <c r="A69" s="1081" t="s">
        <v>55</v>
      </c>
      <c r="B69" s="1081"/>
      <c r="C69" s="485">
        <v>54</v>
      </c>
      <c r="D69" s="485">
        <v>54</v>
      </c>
      <c r="E69" s="485">
        <v>540</v>
      </c>
      <c r="F69" s="485">
        <f t="shared" si="14"/>
        <v>648</v>
      </c>
      <c r="G69" s="485">
        <v>13710</v>
      </c>
      <c r="H69" s="485">
        <v>12929</v>
      </c>
      <c r="I69" s="485">
        <f t="shared" si="15"/>
        <v>26639</v>
      </c>
      <c r="J69" s="485">
        <v>83526</v>
      </c>
      <c r="K69" s="485">
        <v>74285</v>
      </c>
      <c r="L69" s="485">
        <f t="shared" si="16"/>
        <v>157811</v>
      </c>
      <c r="M69" s="485">
        <v>5012</v>
      </c>
      <c r="N69" s="485">
        <v>5162</v>
      </c>
      <c r="O69" s="485">
        <f t="shared" si="17"/>
        <v>10174</v>
      </c>
      <c r="P69" s="485">
        <v>572</v>
      </c>
      <c r="Q69" s="485">
        <v>76</v>
      </c>
      <c r="R69" s="485">
        <f t="shared" si="18"/>
        <v>648</v>
      </c>
      <c r="S69" s="485">
        <v>371</v>
      </c>
      <c r="T69" s="485">
        <v>7</v>
      </c>
      <c r="U69" s="485">
        <v>270</v>
      </c>
      <c r="V69" s="485">
        <v>0</v>
      </c>
      <c r="W69" s="485">
        <f t="shared" si="19"/>
        <v>648</v>
      </c>
      <c r="X69" s="1082" t="s">
        <v>185</v>
      </c>
      <c r="Y69" s="1082"/>
    </row>
    <row r="70" spans="1:28" ht="18.95" customHeight="1">
      <c r="A70" s="1086" t="s">
        <v>295</v>
      </c>
      <c r="B70" s="488" t="s">
        <v>262</v>
      </c>
      <c r="C70" s="485">
        <v>5</v>
      </c>
      <c r="D70" s="485">
        <v>6</v>
      </c>
      <c r="E70" s="485">
        <v>24</v>
      </c>
      <c r="F70" s="485">
        <f t="shared" si="14"/>
        <v>35</v>
      </c>
      <c r="G70" s="485">
        <v>1510</v>
      </c>
      <c r="H70" s="485">
        <v>1482</v>
      </c>
      <c r="I70" s="485">
        <f t="shared" si="15"/>
        <v>2992</v>
      </c>
      <c r="J70" s="485">
        <v>9039</v>
      </c>
      <c r="K70" s="485">
        <v>8553</v>
      </c>
      <c r="L70" s="485">
        <f t="shared" si="16"/>
        <v>17592</v>
      </c>
      <c r="M70" s="485">
        <v>296</v>
      </c>
      <c r="N70" s="485">
        <v>565</v>
      </c>
      <c r="O70" s="485">
        <f t="shared" si="17"/>
        <v>861</v>
      </c>
      <c r="P70" s="485">
        <v>23</v>
      </c>
      <c r="Q70" s="485">
        <v>12</v>
      </c>
      <c r="R70" s="485">
        <f t="shared" si="18"/>
        <v>35</v>
      </c>
      <c r="S70" s="485">
        <v>10</v>
      </c>
      <c r="T70" s="485">
        <v>3</v>
      </c>
      <c r="U70" s="485">
        <v>22</v>
      </c>
      <c r="V70" s="485">
        <v>0</v>
      </c>
      <c r="W70" s="485">
        <f t="shared" si="19"/>
        <v>35</v>
      </c>
      <c r="X70" s="483" t="s">
        <v>306</v>
      </c>
      <c r="Y70" s="1087" t="s">
        <v>173</v>
      </c>
      <c r="AB70" s="91" t="s">
        <v>362</v>
      </c>
    </row>
    <row r="71" spans="1:28" ht="18.95" customHeight="1">
      <c r="A71" s="1086"/>
      <c r="B71" s="488" t="s">
        <v>263</v>
      </c>
      <c r="C71" s="485">
        <v>21</v>
      </c>
      <c r="D71" s="485">
        <v>15</v>
      </c>
      <c r="E71" s="485">
        <v>89</v>
      </c>
      <c r="F71" s="485">
        <f t="shared" si="14"/>
        <v>125</v>
      </c>
      <c r="G71" s="485">
        <v>6940</v>
      </c>
      <c r="H71" s="485">
        <v>6941</v>
      </c>
      <c r="I71" s="485">
        <f t="shared" si="15"/>
        <v>13881</v>
      </c>
      <c r="J71" s="485">
        <v>40950</v>
      </c>
      <c r="K71" s="485">
        <v>37371</v>
      </c>
      <c r="L71" s="485">
        <f t="shared" si="16"/>
        <v>78321</v>
      </c>
      <c r="M71" s="485">
        <v>891</v>
      </c>
      <c r="N71" s="485">
        <v>750</v>
      </c>
      <c r="O71" s="485">
        <f t="shared" si="17"/>
        <v>1641</v>
      </c>
      <c r="P71" s="485">
        <v>100</v>
      </c>
      <c r="Q71" s="485">
        <v>25</v>
      </c>
      <c r="R71" s="485">
        <f t="shared" si="18"/>
        <v>125</v>
      </c>
      <c r="S71" s="485">
        <v>66</v>
      </c>
      <c r="T71" s="485">
        <v>3</v>
      </c>
      <c r="U71" s="485">
        <v>56</v>
      </c>
      <c r="V71" s="485">
        <v>0</v>
      </c>
      <c r="W71" s="485">
        <f t="shared" si="19"/>
        <v>125</v>
      </c>
      <c r="X71" s="483" t="s">
        <v>307</v>
      </c>
      <c r="Y71" s="1088"/>
    </row>
    <row r="72" spans="1:28" ht="18.95" customHeight="1">
      <c r="A72" s="1086"/>
      <c r="B72" s="488" t="s">
        <v>264</v>
      </c>
      <c r="C72" s="485">
        <v>0</v>
      </c>
      <c r="D72" s="485">
        <v>0</v>
      </c>
      <c r="E72" s="485">
        <v>0</v>
      </c>
      <c r="F72" s="485">
        <f t="shared" si="14"/>
        <v>0</v>
      </c>
      <c r="G72" s="485">
        <v>0</v>
      </c>
      <c r="H72" s="485">
        <v>0</v>
      </c>
      <c r="I72" s="485">
        <f t="shared" si="15"/>
        <v>0</v>
      </c>
      <c r="J72" s="485">
        <v>0</v>
      </c>
      <c r="K72" s="485">
        <v>0</v>
      </c>
      <c r="L72" s="485">
        <f t="shared" si="16"/>
        <v>0</v>
      </c>
      <c r="M72" s="485">
        <v>0</v>
      </c>
      <c r="N72" s="485">
        <v>0</v>
      </c>
      <c r="O72" s="485">
        <f t="shared" si="17"/>
        <v>0</v>
      </c>
      <c r="P72" s="485">
        <v>0</v>
      </c>
      <c r="Q72" s="485">
        <v>0</v>
      </c>
      <c r="R72" s="485">
        <f t="shared" si="18"/>
        <v>0</v>
      </c>
      <c r="S72" s="485">
        <v>0</v>
      </c>
      <c r="T72" s="485">
        <v>0</v>
      </c>
      <c r="U72" s="485">
        <v>0</v>
      </c>
      <c r="V72" s="485">
        <v>0</v>
      </c>
      <c r="W72" s="485">
        <f t="shared" si="19"/>
        <v>0</v>
      </c>
      <c r="X72" s="483" t="s">
        <v>308</v>
      </c>
      <c r="Y72" s="1088"/>
    </row>
    <row r="73" spans="1:28" ht="18.95" customHeight="1">
      <c r="A73" s="1086"/>
      <c r="B73" s="488" t="s">
        <v>265</v>
      </c>
      <c r="C73" s="485">
        <v>4</v>
      </c>
      <c r="D73" s="485">
        <v>3</v>
      </c>
      <c r="E73" s="485">
        <v>94</v>
      </c>
      <c r="F73" s="485">
        <f t="shared" si="14"/>
        <v>101</v>
      </c>
      <c r="G73" s="485">
        <v>3357</v>
      </c>
      <c r="H73" s="485">
        <v>2983</v>
      </c>
      <c r="I73" s="485">
        <f t="shared" si="15"/>
        <v>6340</v>
      </c>
      <c r="J73" s="485">
        <v>19599</v>
      </c>
      <c r="K73" s="485">
        <v>15408</v>
      </c>
      <c r="L73" s="485">
        <f t="shared" si="16"/>
        <v>35007</v>
      </c>
      <c r="M73" s="485">
        <v>978</v>
      </c>
      <c r="N73" s="485">
        <v>454</v>
      </c>
      <c r="O73" s="485">
        <f t="shared" si="17"/>
        <v>1432</v>
      </c>
      <c r="P73" s="485">
        <v>95</v>
      </c>
      <c r="Q73" s="485">
        <v>6</v>
      </c>
      <c r="R73" s="485">
        <f t="shared" si="18"/>
        <v>101</v>
      </c>
      <c r="S73" s="485">
        <v>71</v>
      </c>
      <c r="T73" s="485">
        <v>0</v>
      </c>
      <c r="U73" s="485">
        <v>30</v>
      </c>
      <c r="V73" s="485">
        <v>0</v>
      </c>
      <c r="W73" s="485">
        <f t="shared" si="19"/>
        <v>101</v>
      </c>
      <c r="X73" s="483" t="s">
        <v>309</v>
      </c>
      <c r="Y73" s="1088"/>
    </row>
    <row r="74" spans="1:28" ht="18.95" customHeight="1">
      <c r="A74" s="1086"/>
      <c r="B74" s="488" t="s">
        <v>266</v>
      </c>
      <c r="C74" s="485">
        <v>6</v>
      </c>
      <c r="D74" s="485">
        <v>5</v>
      </c>
      <c r="E74" s="485">
        <v>211</v>
      </c>
      <c r="F74" s="485">
        <f t="shared" si="14"/>
        <v>222</v>
      </c>
      <c r="G74" s="485">
        <v>7080</v>
      </c>
      <c r="H74" s="485">
        <v>6583</v>
      </c>
      <c r="I74" s="485">
        <f t="shared" si="15"/>
        <v>13663</v>
      </c>
      <c r="J74" s="485">
        <v>42630</v>
      </c>
      <c r="K74" s="485">
        <v>37351</v>
      </c>
      <c r="L74" s="485">
        <f t="shared" si="16"/>
        <v>79981</v>
      </c>
      <c r="M74" s="485">
        <v>1797</v>
      </c>
      <c r="N74" s="485">
        <v>2057</v>
      </c>
      <c r="O74" s="485">
        <f t="shared" si="17"/>
        <v>3854</v>
      </c>
      <c r="P74" s="485">
        <v>205</v>
      </c>
      <c r="Q74" s="485">
        <v>17</v>
      </c>
      <c r="R74" s="485">
        <f t="shared" si="18"/>
        <v>222</v>
      </c>
      <c r="S74" s="485">
        <v>172</v>
      </c>
      <c r="T74" s="485">
        <v>1</v>
      </c>
      <c r="U74" s="485">
        <v>49</v>
      </c>
      <c r="V74" s="485">
        <v>0</v>
      </c>
      <c r="W74" s="485">
        <f t="shared" si="19"/>
        <v>222</v>
      </c>
      <c r="X74" s="483" t="s">
        <v>310</v>
      </c>
      <c r="Y74" s="1088"/>
    </row>
    <row r="75" spans="1:28" ht="18.95" customHeight="1">
      <c r="A75" s="1086"/>
      <c r="B75" s="488" t="s">
        <v>267</v>
      </c>
      <c r="C75" s="485">
        <v>21</v>
      </c>
      <c r="D75" s="485">
        <v>20</v>
      </c>
      <c r="E75" s="485">
        <v>75</v>
      </c>
      <c r="F75" s="485">
        <f t="shared" si="14"/>
        <v>116</v>
      </c>
      <c r="G75" s="485">
        <v>6022</v>
      </c>
      <c r="H75" s="485">
        <v>5600</v>
      </c>
      <c r="I75" s="485">
        <f t="shared" si="15"/>
        <v>11622</v>
      </c>
      <c r="J75" s="485">
        <v>36318</v>
      </c>
      <c r="K75" s="485">
        <v>31869</v>
      </c>
      <c r="L75" s="485">
        <f t="shared" si="16"/>
        <v>68187</v>
      </c>
      <c r="M75" s="485">
        <v>1235</v>
      </c>
      <c r="N75" s="485">
        <v>1122</v>
      </c>
      <c r="O75" s="485">
        <f t="shared" si="17"/>
        <v>2357</v>
      </c>
      <c r="P75" s="485">
        <v>99</v>
      </c>
      <c r="Q75" s="485">
        <v>17</v>
      </c>
      <c r="R75" s="485">
        <f t="shared" si="18"/>
        <v>116</v>
      </c>
      <c r="S75" s="485">
        <v>63</v>
      </c>
      <c r="T75" s="485">
        <v>3</v>
      </c>
      <c r="U75" s="485">
        <v>50</v>
      </c>
      <c r="V75" s="485">
        <v>0</v>
      </c>
      <c r="W75" s="485">
        <f t="shared" si="19"/>
        <v>116</v>
      </c>
      <c r="X75" s="483" t="s">
        <v>311</v>
      </c>
      <c r="Y75" s="1088"/>
    </row>
    <row r="76" spans="1:28" ht="18.95" customHeight="1">
      <c r="A76" s="1089" t="s">
        <v>63</v>
      </c>
      <c r="B76" s="1089"/>
      <c r="C76" s="485">
        <v>196</v>
      </c>
      <c r="D76" s="485">
        <v>185</v>
      </c>
      <c r="E76" s="485">
        <v>306</v>
      </c>
      <c r="F76" s="485">
        <f t="shared" si="14"/>
        <v>687</v>
      </c>
      <c r="G76" s="485">
        <v>20391</v>
      </c>
      <c r="H76" s="485">
        <v>18664</v>
      </c>
      <c r="I76" s="485">
        <f t="shared" si="15"/>
        <v>39055</v>
      </c>
      <c r="J76" s="485">
        <v>103653</v>
      </c>
      <c r="K76" s="485">
        <v>91850</v>
      </c>
      <c r="L76" s="485">
        <f t="shared" si="16"/>
        <v>195503</v>
      </c>
      <c r="M76" s="485">
        <v>5090</v>
      </c>
      <c r="N76" s="485">
        <v>3468</v>
      </c>
      <c r="O76" s="485">
        <f t="shared" si="17"/>
        <v>8558</v>
      </c>
      <c r="P76" s="485">
        <v>518</v>
      </c>
      <c r="Q76" s="485">
        <v>169</v>
      </c>
      <c r="R76" s="485">
        <f t="shared" si="18"/>
        <v>687</v>
      </c>
      <c r="S76" s="485">
        <v>358</v>
      </c>
      <c r="T76" s="485">
        <v>40</v>
      </c>
      <c r="U76" s="485">
        <v>288</v>
      </c>
      <c r="V76" s="485">
        <v>1</v>
      </c>
      <c r="W76" s="485">
        <f t="shared" si="19"/>
        <v>687</v>
      </c>
      <c r="X76" s="1082" t="s">
        <v>297</v>
      </c>
      <c r="Y76" s="1082"/>
    </row>
    <row r="77" spans="1:28" ht="18.95" customHeight="1">
      <c r="A77" s="1081" t="s">
        <v>64</v>
      </c>
      <c r="B77" s="1081"/>
      <c r="C77" s="485">
        <v>132</v>
      </c>
      <c r="D77" s="485">
        <v>130</v>
      </c>
      <c r="E77" s="485">
        <v>332</v>
      </c>
      <c r="F77" s="485">
        <f t="shared" si="14"/>
        <v>594</v>
      </c>
      <c r="G77" s="485">
        <v>21600</v>
      </c>
      <c r="H77" s="485">
        <v>17585</v>
      </c>
      <c r="I77" s="485">
        <f t="shared" si="15"/>
        <v>39185</v>
      </c>
      <c r="J77" s="485">
        <v>119852</v>
      </c>
      <c r="K77" s="485">
        <v>101315</v>
      </c>
      <c r="L77" s="485">
        <f t="shared" si="16"/>
        <v>221167</v>
      </c>
      <c r="M77" s="485">
        <v>4731</v>
      </c>
      <c r="N77" s="485">
        <v>4745</v>
      </c>
      <c r="O77" s="485">
        <f t="shared" si="17"/>
        <v>9476</v>
      </c>
      <c r="P77" s="485">
        <v>456</v>
      </c>
      <c r="Q77" s="485">
        <v>138</v>
      </c>
      <c r="R77" s="485">
        <f t="shared" si="18"/>
        <v>594</v>
      </c>
      <c r="S77" s="485">
        <v>197</v>
      </c>
      <c r="T77" s="485">
        <v>9</v>
      </c>
      <c r="U77" s="485">
        <v>388</v>
      </c>
      <c r="V77" s="485">
        <v>0</v>
      </c>
      <c r="W77" s="485">
        <f t="shared" si="19"/>
        <v>594</v>
      </c>
      <c r="X77" s="1082" t="s">
        <v>186</v>
      </c>
      <c r="Y77" s="1082"/>
    </row>
    <row r="78" spans="1:28" ht="18.95" customHeight="1">
      <c r="A78" s="1081" t="s">
        <v>65</v>
      </c>
      <c r="B78" s="1081"/>
      <c r="C78" s="485">
        <v>98</v>
      </c>
      <c r="D78" s="485">
        <v>93</v>
      </c>
      <c r="E78" s="485">
        <v>59</v>
      </c>
      <c r="F78" s="485">
        <f t="shared" si="14"/>
        <v>250</v>
      </c>
      <c r="G78" s="485">
        <v>7812</v>
      </c>
      <c r="H78" s="485">
        <v>7635</v>
      </c>
      <c r="I78" s="485">
        <f t="shared" si="15"/>
        <v>15447</v>
      </c>
      <c r="J78" s="485">
        <v>51758</v>
      </c>
      <c r="K78" s="485">
        <v>46441</v>
      </c>
      <c r="L78" s="485">
        <f t="shared" si="16"/>
        <v>98199</v>
      </c>
      <c r="M78" s="485">
        <v>2393</v>
      </c>
      <c r="N78" s="485">
        <v>2419</v>
      </c>
      <c r="O78" s="485">
        <f t="shared" si="17"/>
        <v>4812</v>
      </c>
      <c r="P78" s="485">
        <v>154</v>
      </c>
      <c r="Q78" s="485">
        <v>96</v>
      </c>
      <c r="R78" s="485">
        <f t="shared" si="18"/>
        <v>250</v>
      </c>
      <c r="S78" s="485">
        <v>56</v>
      </c>
      <c r="T78" s="485">
        <v>13</v>
      </c>
      <c r="U78" s="485">
        <v>181</v>
      </c>
      <c r="V78" s="485">
        <v>0</v>
      </c>
      <c r="W78" s="485">
        <f t="shared" si="19"/>
        <v>250</v>
      </c>
      <c r="X78" s="1082" t="s">
        <v>187</v>
      </c>
      <c r="Y78" s="1082"/>
    </row>
    <row r="79" spans="1:28" ht="18.95" customHeight="1">
      <c r="A79" s="1081" t="s">
        <v>66</v>
      </c>
      <c r="B79" s="1081"/>
      <c r="C79" s="200">
        <v>62</v>
      </c>
      <c r="D79" s="485">
        <v>59</v>
      </c>
      <c r="E79" s="485">
        <v>139</v>
      </c>
      <c r="F79" s="485">
        <f t="shared" si="14"/>
        <v>260</v>
      </c>
      <c r="G79" s="485">
        <v>7691</v>
      </c>
      <c r="H79" s="485">
        <v>7067</v>
      </c>
      <c r="I79" s="485">
        <f t="shared" si="15"/>
        <v>14758</v>
      </c>
      <c r="J79" s="485">
        <v>47735</v>
      </c>
      <c r="K79" s="485">
        <v>40062</v>
      </c>
      <c r="L79" s="485">
        <f t="shared" si="16"/>
        <v>87797</v>
      </c>
      <c r="M79" s="485">
        <v>2503</v>
      </c>
      <c r="N79" s="485">
        <v>1772</v>
      </c>
      <c r="O79" s="485">
        <f t="shared" si="17"/>
        <v>4275</v>
      </c>
      <c r="P79" s="485">
        <v>210</v>
      </c>
      <c r="Q79" s="485">
        <v>50</v>
      </c>
      <c r="R79" s="485">
        <f t="shared" si="18"/>
        <v>260</v>
      </c>
      <c r="S79" s="485">
        <v>208</v>
      </c>
      <c r="T79" s="485">
        <v>50</v>
      </c>
      <c r="U79" s="485">
        <v>2</v>
      </c>
      <c r="V79" s="485">
        <v>0</v>
      </c>
      <c r="W79" s="485">
        <f t="shared" si="19"/>
        <v>260</v>
      </c>
      <c r="X79" s="1082" t="s">
        <v>303</v>
      </c>
      <c r="Y79" s="1082"/>
    </row>
    <row r="80" spans="1:28" ht="18.95" customHeight="1">
      <c r="A80" s="1081" t="s">
        <v>134</v>
      </c>
      <c r="B80" s="1081"/>
      <c r="C80" s="485">
        <v>29</v>
      </c>
      <c r="D80" s="485">
        <v>25</v>
      </c>
      <c r="E80" s="485">
        <v>357</v>
      </c>
      <c r="F80" s="485">
        <f t="shared" si="14"/>
        <v>411</v>
      </c>
      <c r="G80" s="485">
        <v>9458</v>
      </c>
      <c r="H80" s="485">
        <v>8297</v>
      </c>
      <c r="I80" s="485">
        <f t="shared" si="15"/>
        <v>17755</v>
      </c>
      <c r="J80" s="485">
        <v>56135</v>
      </c>
      <c r="K80" s="485">
        <v>46465</v>
      </c>
      <c r="L80" s="485">
        <f t="shared" si="16"/>
        <v>102600</v>
      </c>
      <c r="M80" s="485">
        <v>3384</v>
      </c>
      <c r="N80" s="485">
        <v>1846</v>
      </c>
      <c r="O80" s="485">
        <f t="shared" si="17"/>
        <v>5230</v>
      </c>
      <c r="P80" s="485">
        <v>368</v>
      </c>
      <c r="Q80" s="485">
        <v>43</v>
      </c>
      <c r="R80" s="485">
        <f t="shared" si="18"/>
        <v>411</v>
      </c>
      <c r="S80" s="485">
        <v>287</v>
      </c>
      <c r="T80" s="485">
        <v>1</v>
      </c>
      <c r="U80" s="485">
        <v>123</v>
      </c>
      <c r="V80" s="485">
        <v>0</v>
      </c>
      <c r="W80" s="485">
        <f t="shared" si="19"/>
        <v>411</v>
      </c>
      <c r="X80" s="1082" t="s">
        <v>304</v>
      </c>
      <c r="Y80" s="1082"/>
    </row>
    <row r="81" spans="1:25" ht="18.95" customHeight="1">
      <c r="A81" s="1081" t="s">
        <v>68</v>
      </c>
      <c r="B81" s="1081"/>
      <c r="C81" s="485">
        <v>23</v>
      </c>
      <c r="D81" s="485">
        <v>21</v>
      </c>
      <c r="E81" s="485">
        <v>291</v>
      </c>
      <c r="F81" s="485">
        <f t="shared" si="14"/>
        <v>335</v>
      </c>
      <c r="G81" s="485">
        <v>9068</v>
      </c>
      <c r="H81" s="485">
        <v>8114</v>
      </c>
      <c r="I81" s="485">
        <f t="shared" si="15"/>
        <v>17182</v>
      </c>
      <c r="J81" s="485">
        <v>56456</v>
      </c>
      <c r="K81" s="485">
        <v>46290</v>
      </c>
      <c r="L81" s="485">
        <f t="shared" si="16"/>
        <v>102746</v>
      </c>
      <c r="M81" s="485">
        <v>2309</v>
      </c>
      <c r="N81" s="485">
        <v>1949</v>
      </c>
      <c r="O81" s="485">
        <f t="shared" si="17"/>
        <v>4258</v>
      </c>
      <c r="P81" s="485">
        <v>292</v>
      </c>
      <c r="Q81" s="485">
        <v>43</v>
      </c>
      <c r="R81" s="485">
        <f t="shared" si="18"/>
        <v>335</v>
      </c>
      <c r="S81" s="485">
        <v>247</v>
      </c>
      <c r="T81" s="485">
        <v>2</v>
      </c>
      <c r="U81" s="485">
        <v>86</v>
      </c>
      <c r="V81" s="485">
        <v>0</v>
      </c>
      <c r="W81" s="485">
        <f t="shared" si="19"/>
        <v>335</v>
      </c>
      <c r="X81" s="1082" t="s">
        <v>305</v>
      </c>
      <c r="Y81" s="1082"/>
    </row>
    <row r="82" spans="1:25" ht="18.95" customHeight="1">
      <c r="A82" s="1081" t="s">
        <v>69</v>
      </c>
      <c r="B82" s="1081"/>
      <c r="C82" s="485">
        <v>32</v>
      </c>
      <c r="D82" s="485">
        <v>38</v>
      </c>
      <c r="E82" s="485">
        <v>464</v>
      </c>
      <c r="F82" s="485">
        <f t="shared" si="14"/>
        <v>534</v>
      </c>
      <c r="G82" s="485">
        <v>11613</v>
      </c>
      <c r="H82" s="485">
        <v>11187</v>
      </c>
      <c r="I82" s="485">
        <f t="shared" si="15"/>
        <v>22800</v>
      </c>
      <c r="J82" s="485">
        <v>68758</v>
      </c>
      <c r="K82" s="485">
        <v>57837</v>
      </c>
      <c r="L82" s="485">
        <f t="shared" si="16"/>
        <v>126595</v>
      </c>
      <c r="M82" s="485">
        <v>4047</v>
      </c>
      <c r="N82" s="485">
        <v>2564</v>
      </c>
      <c r="O82" s="485">
        <f t="shared" si="17"/>
        <v>6611</v>
      </c>
      <c r="P82" s="485">
        <v>475</v>
      </c>
      <c r="Q82" s="485">
        <v>59</v>
      </c>
      <c r="R82" s="485">
        <f t="shared" si="18"/>
        <v>534</v>
      </c>
      <c r="S82" s="485">
        <v>394</v>
      </c>
      <c r="T82" s="485">
        <v>3</v>
      </c>
      <c r="U82" s="485">
        <v>137</v>
      </c>
      <c r="V82" s="485">
        <v>0</v>
      </c>
      <c r="W82" s="485">
        <f t="shared" si="19"/>
        <v>534</v>
      </c>
      <c r="X82" s="1082" t="s">
        <v>191</v>
      </c>
      <c r="Y82" s="1082"/>
    </row>
    <row r="83" spans="1:25" ht="18.95" customHeight="1">
      <c r="A83" s="1081" t="s">
        <v>70</v>
      </c>
      <c r="B83" s="1081"/>
      <c r="C83" s="485">
        <v>103</v>
      </c>
      <c r="D83" s="485">
        <v>94</v>
      </c>
      <c r="E83" s="485">
        <v>589</v>
      </c>
      <c r="F83" s="485">
        <f t="shared" si="14"/>
        <v>786</v>
      </c>
      <c r="G83" s="485">
        <v>15669</v>
      </c>
      <c r="H83" s="485">
        <v>14452</v>
      </c>
      <c r="I83" s="485">
        <f t="shared" si="15"/>
        <v>30121</v>
      </c>
      <c r="J83" s="485">
        <v>96997</v>
      </c>
      <c r="K83" s="485">
        <v>78256</v>
      </c>
      <c r="L83" s="485">
        <f t="shared" si="16"/>
        <v>175253</v>
      </c>
      <c r="M83" s="485">
        <v>6330</v>
      </c>
      <c r="N83" s="485">
        <v>2850</v>
      </c>
      <c r="O83" s="485">
        <f t="shared" si="17"/>
        <v>9180</v>
      </c>
      <c r="P83" s="485">
        <v>671</v>
      </c>
      <c r="Q83" s="485">
        <v>115</v>
      </c>
      <c r="R83" s="485">
        <f t="shared" si="18"/>
        <v>786</v>
      </c>
      <c r="S83" s="485">
        <v>443</v>
      </c>
      <c r="T83" s="485">
        <v>25</v>
      </c>
      <c r="U83" s="485">
        <v>318</v>
      </c>
      <c r="V83" s="485">
        <v>0</v>
      </c>
      <c r="W83" s="485">
        <f t="shared" si="19"/>
        <v>786</v>
      </c>
      <c r="X83" s="1082" t="s">
        <v>192</v>
      </c>
      <c r="Y83" s="1082"/>
    </row>
    <row r="84" spans="1:25" ht="18.95" customHeight="1">
      <c r="A84" s="1081" t="s">
        <v>71</v>
      </c>
      <c r="B84" s="1081"/>
      <c r="C84" s="485">
        <v>6</v>
      </c>
      <c r="D84" s="485">
        <v>7</v>
      </c>
      <c r="E84" s="485">
        <v>291</v>
      </c>
      <c r="F84" s="485">
        <f t="shared" si="14"/>
        <v>304</v>
      </c>
      <c r="G84" s="485">
        <v>11977</v>
      </c>
      <c r="H84" s="485">
        <v>9844</v>
      </c>
      <c r="I84" s="485">
        <f t="shared" si="15"/>
        <v>21821</v>
      </c>
      <c r="J84" s="485">
        <v>41066</v>
      </c>
      <c r="K84" s="485">
        <v>31488</v>
      </c>
      <c r="L84" s="485">
        <f t="shared" si="16"/>
        <v>72554</v>
      </c>
      <c r="M84" s="485">
        <v>1314</v>
      </c>
      <c r="N84" s="485">
        <v>2685</v>
      </c>
      <c r="O84" s="485">
        <f t="shared" si="17"/>
        <v>3999</v>
      </c>
      <c r="P84" s="485">
        <v>299</v>
      </c>
      <c r="Q84" s="485">
        <v>5</v>
      </c>
      <c r="R84" s="485">
        <f t="shared" si="18"/>
        <v>304</v>
      </c>
      <c r="S84" s="485">
        <v>294</v>
      </c>
      <c r="T84" s="485">
        <v>1</v>
      </c>
      <c r="U84" s="485">
        <v>9</v>
      </c>
      <c r="V84" s="485">
        <v>0</v>
      </c>
      <c r="W84" s="485">
        <f t="shared" si="19"/>
        <v>304</v>
      </c>
      <c r="X84" s="1082" t="s">
        <v>193</v>
      </c>
      <c r="Y84" s="1082"/>
    </row>
    <row r="85" spans="1:25" ht="18.95" customHeight="1" thickBot="1">
      <c r="A85" s="1083" t="s">
        <v>72</v>
      </c>
      <c r="B85" s="1083"/>
      <c r="C85" s="491">
        <v>96</v>
      </c>
      <c r="D85" s="491">
        <v>85</v>
      </c>
      <c r="E85" s="491">
        <v>159</v>
      </c>
      <c r="F85" s="491">
        <f t="shared" si="14"/>
        <v>340</v>
      </c>
      <c r="G85" s="491">
        <v>12277</v>
      </c>
      <c r="H85" s="491">
        <v>12873</v>
      </c>
      <c r="I85" s="491">
        <f t="shared" si="15"/>
        <v>25150</v>
      </c>
      <c r="J85" s="491">
        <v>74356</v>
      </c>
      <c r="K85" s="491">
        <v>71326</v>
      </c>
      <c r="L85" s="491">
        <f t="shared" si="16"/>
        <v>145682</v>
      </c>
      <c r="M85" s="491">
        <v>2228</v>
      </c>
      <c r="N85" s="491">
        <v>2041</v>
      </c>
      <c r="O85" s="491">
        <f t="shared" si="17"/>
        <v>4269</v>
      </c>
      <c r="P85" s="491">
        <v>237</v>
      </c>
      <c r="Q85" s="491">
        <v>103</v>
      </c>
      <c r="R85" s="491">
        <f t="shared" si="18"/>
        <v>340</v>
      </c>
      <c r="S85" s="491">
        <v>118</v>
      </c>
      <c r="T85" s="491">
        <v>7</v>
      </c>
      <c r="U85" s="491">
        <v>215</v>
      </c>
      <c r="V85" s="491">
        <v>0</v>
      </c>
      <c r="W85" s="491">
        <f t="shared" si="19"/>
        <v>340</v>
      </c>
      <c r="X85" s="1084" t="s">
        <v>361</v>
      </c>
      <c r="Y85" s="1084"/>
    </row>
    <row r="86" spans="1:25" ht="18.95" customHeight="1" thickBot="1">
      <c r="A86" s="1076" t="s">
        <v>32</v>
      </c>
      <c r="B86" s="1076"/>
      <c r="C86" s="466">
        <f>SUM(C66:C85)</f>
        <v>1243</v>
      </c>
      <c r="D86" s="466">
        <f t="shared" ref="D86:W86" si="20">SUM(D66:D85)</f>
        <v>1159</v>
      </c>
      <c r="E86" s="466">
        <f t="shared" si="20"/>
        <v>5508</v>
      </c>
      <c r="F86" s="466">
        <f t="shared" si="20"/>
        <v>7910</v>
      </c>
      <c r="G86" s="466">
        <f t="shared" si="20"/>
        <v>221483</v>
      </c>
      <c r="H86" s="466">
        <f t="shared" si="20"/>
        <v>202055</v>
      </c>
      <c r="I86" s="466">
        <f t="shared" si="20"/>
        <v>423538</v>
      </c>
      <c r="J86" s="466">
        <f t="shared" si="20"/>
        <v>1211257</v>
      </c>
      <c r="K86" s="466">
        <f t="shared" si="20"/>
        <v>1031625</v>
      </c>
      <c r="L86" s="466">
        <f t="shared" si="20"/>
        <v>2242882</v>
      </c>
      <c r="M86" s="466">
        <f t="shared" si="20"/>
        <v>54280</v>
      </c>
      <c r="N86" s="466">
        <f t="shared" si="20"/>
        <v>41539</v>
      </c>
      <c r="O86" s="466">
        <f t="shared" si="20"/>
        <v>95819</v>
      </c>
      <c r="P86" s="466">
        <f t="shared" si="20"/>
        <v>6620</v>
      </c>
      <c r="Q86" s="466">
        <f t="shared" si="20"/>
        <v>1290</v>
      </c>
      <c r="R86" s="466">
        <f t="shared" si="20"/>
        <v>7910</v>
      </c>
      <c r="S86" s="466">
        <f t="shared" si="20"/>
        <v>4897</v>
      </c>
      <c r="T86" s="466">
        <f t="shared" si="20"/>
        <v>289</v>
      </c>
      <c r="U86" s="466">
        <f t="shared" si="20"/>
        <v>2722</v>
      </c>
      <c r="V86" s="466">
        <f t="shared" si="20"/>
        <v>2</v>
      </c>
      <c r="W86" s="466">
        <f t="shared" si="20"/>
        <v>7910</v>
      </c>
      <c r="X86" s="1085" t="s">
        <v>175</v>
      </c>
      <c r="Y86" s="1085"/>
    </row>
    <row r="87" spans="1:25" ht="13.5" thickTop="1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</row>
    <row r="88" spans="1:25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</row>
    <row r="89" spans="1:25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</row>
    <row r="90" spans="1:25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</row>
    <row r="92" spans="1:25" ht="21.75" hidden="1" customHeight="1">
      <c r="C92" s="131">
        <f t="shared" ref="C92:W92" si="21">SUM(C57,C86)</f>
        <v>4460</v>
      </c>
      <c r="D92" s="131">
        <f t="shared" si="21"/>
        <v>3868</v>
      </c>
      <c r="E92" s="131">
        <f t="shared" si="21"/>
        <v>8907</v>
      </c>
      <c r="F92" s="131">
        <f t="shared" si="21"/>
        <v>17235</v>
      </c>
      <c r="G92" s="131">
        <f t="shared" si="21"/>
        <v>605494</v>
      </c>
      <c r="H92" s="131">
        <f t="shared" si="21"/>
        <v>570833</v>
      </c>
      <c r="I92" s="131">
        <f t="shared" si="21"/>
        <v>1176327</v>
      </c>
      <c r="J92" s="131">
        <f t="shared" si="21"/>
        <v>3435847</v>
      </c>
      <c r="K92" s="131">
        <f t="shared" si="21"/>
        <v>3065206</v>
      </c>
      <c r="L92" s="131">
        <f t="shared" si="21"/>
        <v>6501053</v>
      </c>
      <c r="M92" s="131">
        <f t="shared" si="21"/>
        <v>95697</v>
      </c>
      <c r="N92" s="131">
        <f t="shared" si="21"/>
        <v>194967</v>
      </c>
      <c r="O92" s="131">
        <f t="shared" si="21"/>
        <v>290664</v>
      </c>
      <c r="P92" s="131">
        <f t="shared" si="21"/>
        <v>12564</v>
      </c>
      <c r="Q92" s="131">
        <f t="shared" si="21"/>
        <v>4671</v>
      </c>
      <c r="R92" s="131">
        <f t="shared" si="21"/>
        <v>17235</v>
      </c>
      <c r="S92" s="131">
        <f t="shared" si="21"/>
        <v>7958</v>
      </c>
      <c r="T92" s="131">
        <f t="shared" si="21"/>
        <v>1138</v>
      </c>
      <c r="U92" s="131">
        <f t="shared" si="21"/>
        <v>8118</v>
      </c>
      <c r="V92" s="131">
        <f t="shared" si="21"/>
        <v>21</v>
      </c>
      <c r="W92" s="131">
        <f t="shared" si="21"/>
        <v>17235</v>
      </c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</sheetData>
  <mergeCells count="147">
    <mergeCell ref="A1:Y1"/>
    <mergeCell ref="A2:Y2"/>
    <mergeCell ref="A3:C3"/>
    <mergeCell ref="X3:Y3"/>
    <mergeCell ref="A4:B7"/>
    <mergeCell ref="C4:F4"/>
    <mergeCell ref="G4:I4"/>
    <mergeCell ref="J4:L4"/>
    <mergeCell ref="M4:O4"/>
    <mergeCell ref="P4:R4"/>
    <mergeCell ref="A8:B8"/>
    <mergeCell ref="X8:Y8"/>
    <mergeCell ref="X9:Y9"/>
    <mergeCell ref="X10:Y10"/>
    <mergeCell ref="X11:Y11"/>
    <mergeCell ref="A12:A17"/>
    <mergeCell ref="Y12:Y17"/>
    <mergeCell ref="S4:W4"/>
    <mergeCell ref="X4:Y7"/>
    <mergeCell ref="C5:F5"/>
    <mergeCell ref="G5:I5"/>
    <mergeCell ref="J5:L5"/>
    <mergeCell ref="M5:O5"/>
    <mergeCell ref="P5:R5"/>
    <mergeCell ref="S5:W5"/>
    <mergeCell ref="A21:B21"/>
    <mergeCell ref="X21:Y21"/>
    <mergeCell ref="A22:B22"/>
    <mergeCell ref="X22:Y22"/>
    <mergeCell ref="A23:B23"/>
    <mergeCell ref="X23:Y23"/>
    <mergeCell ref="A18:B18"/>
    <mergeCell ref="X18:Y18"/>
    <mergeCell ref="A19:B19"/>
    <mergeCell ref="X19:Y19"/>
    <mergeCell ref="A20:B20"/>
    <mergeCell ref="X20:Y20"/>
    <mergeCell ref="A27:B27"/>
    <mergeCell ref="X27:Y27"/>
    <mergeCell ref="A28:B28"/>
    <mergeCell ref="X28:Y28"/>
    <mergeCell ref="A30:Y30"/>
    <mergeCell ref="A31:Y31"/>
    <mergeCell ref="A24:B24"/>
    <mergeCell ref="X24:Y24"/>
    <mergeCell ref="A25:B25"/>
    <mergeCell ref="X25:Y25"/>
    <mergeCell ref="A26:B26"/>
    <mergeCell ref="X26:Y26"/>
    <mergeCell ref="A32:B32"/>
    <mergeCell ref="W32:Y32"/>
    <mergeCell ref="A33:B36"/>
    <mergeCell ref="C33:F33"/>
    <mergeCell ref="G33:I33"/>
    <mergeCell ref="J33:L33"/>
    <mergeCell ref="M33:O33"/>
    <mergeCell ref="P33:R33"/>
    <mergeCell ref="S33:W33"/>
    <mergeCell ref="X33:Y36"/>
    <mergeCell ref="A37:B37"/>
    <mergeCell ref="X37:Y37"/>
    <mergeCell ref="A38:B38"/>
    <mergeCell ref="X38:Y38"/>
    <mergeCell ref="A39:B39"/>
    <mergeCell ref="X39:Y39"/>
    <mergeCell ref="C34:F34"/>
    <mergeCell ref="G34:I34"/>
    <mergeCell ref="J34:L34"/>
    <mergeCell ref="M34:O34"/>
    <mergeCell ref="P34:R34"/>
    <mergeCell ref="S34:W34"/>
    <mergeCell ref="A48:B48"/>
    <mergeCell ref="X48:Y48"/>
    <mergeCell ref="A49:B49"/>
    <mergeCell ref="X49:Y49"/>
    <mergeCell ref="A50:B50"/>
    <mergeCell ref="X50:Y50"/>
    <mergeCell ref="A40:B40"/>
    <mergeCell ref="X40:Y40"/>
    <mergeCell ref="A41:A46"/>
    <mergeCell ref="Y41:Y46"/>
    <mergeCell ref="A47:B47"/>
    <mergeCell ref="X47:Y47"/>
    <mergeCell ref="A54:B54"/>
    <mergeCell ref="X54:Y54"/>
    <mergeCell ref="A55:B55"/>
    <mergeCell ref="X55:Y55"/>
    <mergeCell ref="A56:B56"/>
    <mergeCell ref="X56:Y56"/>
    <mergeCell ref="A51:B51"/>
    <mergeCell ref="X51:Y51"/>
    <mergeCell ref="A52:B52"/>
    <mergeCell ref="X52:Y52"/>
    <mergeCell ref="A53:B53"/>
    <mergeCell ref="X53:Y53"/>
    <mergeCell ref="A57:B57"/>
    <mergeCell ref="A59:Y59"/>
    <mergeCell ref="A60:Y60"/>
    <mergeCell ref="A61:B61"/>
    <mergeCell ref="W61:Y61"/>
    <mergeCell ref="A62:B65"/>
    <mergeCell ref="C62:F62"/>
    <mergeCell ref="G62:I62"/>
    <mergeCell ref="J62:L62"/>
    <mergeCell ref="M62:O62"/>
    <mergeCell ref="X57:Y57"/>
    <mergeCell ref="X66:Y66"/>
    <mergeCell ref="A67:B67"/>
    <mergeCell ref="X67:Y67"/>
    <mergeCell ref="A68:B68"/>
    <mergeCell ref="X68:Y68"/>
    <mergeCell ref="A69:B69"/>
    <mergeCell ref="X69:Y69"/>
    <mergeCell ref="P62:R62"/>
    <mergeCell ref="S62:W62"/>
    <mergeCell ref="X62:Y65"/>
    <mergeCell ref="C63:F63"/>
    <mergeCell ref="G63:I63"/>
    <mergeCell ref="J63:L63"/>
    <mergeCell ref="M63:O63"/>
    <mergeCell ref="P63:R63"/>
    <mergeCell ref="S63:W63"/>
    <mergeCell ref="A66:B66"/>
    <mergeCell ref="A78:B78"/>
    <mergeCell ref="X78:Y78"/>
    <mergeCell ref="A79:B79"/>
    <mergeCell ref="X79:Y79"/>
    <mergeCell ref="A80:B80"/>
    <mergeCell ref="X80:Y80"/>
    <mergeCell ref="A70:A75"/>
    <mergeCell ref="Y70:Y75"/>
    <mergeCell ref="A76:B76"/>
    <mergeCell ref="X76:Y76"/>
    <mergeCell ref="A77:B77"/>
    <mergeCell ref="X77:Y77"/>
    <mergeCell ref="A84:B84"/>
    <mergeCell ref="X84:Y84"/>
    <mergeCell ref="A85:B85"/>
    <mergeCell ref="X85:Y85"/>
    <mergeCell ref="A86:B86"/>
    <mergeCell ref="X86:Y86"/>
    <mergeCell ref="A81:B81"/>
    <mergeCell ref="X81:Y81"/>
    <mergeCell ref="A82:B82"/>
    <mergeCell ref="X82:Y82"/>
    <mergeCell ref="A83:B83"/>
    <mergeCell ref="X83:Y83"/>
  </mergeCells>
  <printOptions horizontalCentered="1"/>
  <pageMargins left="0.222" right="0.222" top="1" bottom="1" header="1" footer="1"/>
  <pageSetup paperSize="9" scale="70" firstPageNumber="29" fitToWidth="0" fitToHeight="0" orientation="landscape" useFirstPageNumber="1" r:id="rId1"/>
  <rowBreaks count="1" manualBreakCount="1">
    <brk id="28" max="24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FF00"/>
  </sheetPr>
  <dimension ref="A1:AN119"/>
  <sheetViews>
    <sheetView rightToLeft="1" view="pageBreakPreview" topLeftCell="K16" zoomScale="75" zoomScaleSheetLayoutView="75" workbookViewId="0">
      <selection activeCell="AG47" sqref="AG47"/>
    </sheetView>
  </sheetViews>
  <sheetFormatPr defaultRowHeight="12.75"/>
  <cols>
    <col min="1" max="1" width="5.28515625" style="146" customWidth="1"/>
    <col min="2" max="2" width="11.85546875" style="146" customWidth="1"/>
    <col min="3" max="14" width="9.85546875" style="146" customWidth="1"/>
    <col min="15" max="15" width="16.5703125" style="146" customWidth="1"/>
    <col min="16" max="16" width="4.28515625" style="146" customWidth="1"/>
    <col min="17" max="17" width="5.7109375" style="146" customWidth="1"/>
    <col min="18" max="18" width="13" style="146" customWidth="1"/>
    <col min="19" max="27" width="11.7109375" style="146" customWidth="1"/>
    <col min="28" max="28" width="11" style="146" customWidth="1"/>
    <col min="29" max="29" width="15.140625" style="146" customWidth="1"/>
    <col min="30" max="30" width="4.28515625" style="146" customWidth="1"/>
    <col min="31" max="16384" width="9.140625" style="146"/>
  </cols>
  <sheetData>
    <row r="1" spans="1:40" ht="24.75" customHeight="1">
      <c r="A1" s="1138" t="s">
        <v>899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307"/>
      <c r="AF1" s="307"/>
      <c r="AG1" s="307"/>
      <c r="AH1" s="307"/>
    </row>
    <row r="2" spans="1:40" ht="22.5" customHeight="1">
      <c r="A2" s="1139" t="s">
        <v>900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307"/>
      <c r="AF2" s="307"/>
      <c r="AG2" s="307"/>
      <c r="AH2" s="307"/>
    </row>
    <row r="3" spans="1:40" ht="23.25" customHeight="1" thickBot="1">
      <c r="A3" s="1100" t="s">
        <v>1153</v>
      </c>
      <c r="B3" s="1100"/>
      <c r="C3" s="188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116" t="s">
        <v>1154</v>
      </c>
      <c r="P3" s="1116"/>
      <c r="Q3" s="1100" t="s">
        <v>1155</v>
      </c>
      <c r="R3" s="1100"/>
      <c r="S3" s="169"/>
      <c r="T3" s="208"/>
      <c r="U3" s="208"/>
      <c r="V3" s="308"/>
      <c r="W3" s="308"/>
      <c r="X3" s="308"/>
      <c r="Y3" s="308"/>
      <c r="Z3" s="308"/>
      <c r="AA3" s="308"/>
      <c r="AB3" s="1116" t="s">
        <v>1156</v>
      </c>
      <c r="AC3" s="1116"/>
      <c r="AD3" s="1116"/>
      <c r="AE3" s="217"/>
      <c r="AF3" s="217"/>
      <c r="AG3" s="217"/>
      <c r="AH3" s="217"/>
      <c r="AI3" s="217"/>
      <c r="AJ3" s="217"/>
      <c r="AK3" s="217"/>
      <c r="AL3" s="217"/>
      <c r="AM3" s="217"/>
      <c r="AN3" s="217"/>
    </row>
    <row r="4" spans="1:40" ht="20.25" customHeight="1" thickTop="1">
      <c r="A4" s="1072" t="s">
        <v>40</v>
      </c>
      <c r="B4" s="1072"/>
      <c r="C4" s="1072" t="s">
        <v>93</v>
      </c>
      <c r="D4" s="1072"/>
      <c r="E4" s="1072"/>
      <c r="F4" s="1072" t="s">
        <v>94</v>
      </c>
      <c r="G4" s="1072"/>
      <c r="H4" s="1072"/>
      <c r="I4" s="1072" t="s">
        <v>95</v>
      </c>
      <c r="J4" s="1072"/>
      <c r="K4" s="1072"/>
      <c r="L4" s="1072" t="s">
        <v>96</v>
      </c>
      <c r="M4" s="1072"/>
      <c r="N4" s="1072"/>
      <c r="O4" s="1072" t="s">
        <v>174</v>
      </c>
      <c r="P4" s="1072"/>
      <c r="Q4" s="1072" t="s">
        <v>40</v>
      </c>
      <c r="R4" s="1072"/>
      <c r="S4" s="1072" t="s">
        <v>97</v>
      </c>
      <c r="T4" s="1072"/>
      <c r="U4" s="1072"/>
      <c r="V4" s="1072" t="s">
        <v>31</v>
      </c>
      <c r="W4" s="1072"/>
      <c r="X4" s="1072"/>
      <c r="Y4" s="1072" t="s">
        <v>32</v>
      </c>
      <c r="Z4" s="1072"/>
      <c r="AA4" s="1072"/>
      <c r="AB4" s="1072"/>
      <c r="AC4" s="1074" t="s">
        <v>174</v>
      </c>
      <c r="AD4" s="1074"/>
    </row>
    <row r="5" spans="1:40" ht="17.25" customHeight="1">
      <c r="A5" s="1092"/>
      <c r="B5" s="1092"/>
      <c r="C5" s="1096" t="s">
        <v>245</v>
      </c>
      <c r="D5" s="1096"/>
      <c r="E5" s="1096"/>
      <c r="F5" s="1096" t="s">
        <v>246</v>
      </c>
      <c r="G5" s="1096"/>
      <c r="H5" s="1096"/>
      <c r="I5" s="1096" t="s">
        <v>247</v>
      </c>
      <c r="J5" s="1096"/>
      <c r="K5" s="1096"/>
      <c r="L5" s="1096" t="s">
        <v>248</v>
      </c>
      <c r="M5" s="1096"/>
      <c r="N5" s="1096"/>
      <c r="O5" s="1092"/>
      <c r="P5" s="1092"/>
      <c r="Q5" s="1092"/>
      <c r="R5" s="1092"/>
      <c r="S5" s="1096" t="s">
        <v>244</v>
      </c>
      <c r="T5" s="1096"/>
      <c r="U5" s="1096"/>
      <c r="V5" s="1096" t="s">
        <v>251</v>
      </c>
      <c r="W5" s="1096"/>
      <c r="X5" s="1096"/>
      <c r="Y5" s="565"/>
      <c r="Z5" s="1096" t="s">
        <v>175</v>
      </c>
      <c r="AA5" s="1096"/>
      <c r="AB5" s="565"/>
      <c r="AC5" s="1096"/>
      <c r="AD5" s="1096"/>
    </row>
    <row r="6" spans="1:40" ht="18.75" customHeight="1">
      <c r="A6" s="1092"/>
      <c r="B6" s="1092"/>
      <c r="C6" s="786" t="s">
        <v>33</v>
      </c>
      <c r="D6" s="786" t="s">
        <v>34</v>
      </c>
      <c r="E6" s="786" t="s">
        <v>110</v>
      </c>
      <c r="F6" s="786" t="s">
        <v>33</v>
      </c>
      <c r="G6" s="786" t="s">
        <v>34</v>
      </c>
      <c r="H6" s="786" t="s">
        <v>110</v>
      </c>
      <c r="I6" s="786" t="s">
        <v>33</v>
      </c>
      <c r="J6" s="786" t="s">
        <v>34</v>
      </c>
      <c r="K6" s="786" t="s">
        <v>110</v>
      </c>
      <c r="L6" s="786" t="s">
        <v>33</v>
      </c>
      <c r="M6" s="786" t="s">
        <v>34</v>
      </c>
      <c r="N6" s="786" t="s">
        <v>110</v>
      </c>
      <c r="O6" s="1092"/>
      <c r="P6" s="1092"/>
      <c r="Q6" s="1092"/>
      <c r="R6" s="1092"/>
      <c r="S6" s="786" t="s">
        <v>33</v>
      </c>
      <c r="T6" s="786" t="s">
        <v>34</v>
      </c>
      <c r="U6" s="786" t="s">
        <v>110</v>
      </c>
      <c r="V6" s="786" t="s">
        <v>33</v>
      </c>
      <c r="W6" s="786" t="s">
        <v>34</v>
      </c>
      <c r="X6" s="786" t="s">
        <v>110</v>
      </c>
      <c r="Y6" s="786" t="s">
        <v>33</v>
      </c>
      <c r="Z6" s="786" t="s">
        <v>34</v>
      </c>
      <c r="AA6" s="786" t="s">
        <v>110</v>
      </c>
      <c r="AB6" s="786" t="s">
        <v>32</v>
      </c>
      <c r="AC6" s="1096"/>
      <c r="AD6" s="1096"/>
    </row>
    <row r="7" spans="1:40" ht="22.5" customHeight="1" thickBot="1">
      <c r="A7" s="1073"/>
      <c r="B7" s="1073"/>
      <c r="C7" s="854" t="s">
        <v>180</v>
      </c>
      <c r="D7" s="854" t="s">
        <v>179</v>
      </c>
      <c r="E7" s="854" t="s">
        <v>219</v>
      </c>
      <c r="F7" s="854" t="s">
        <v>180</v>
      </c>
      <c r="G7" s="854" t="s">
        <v>179</v>
      </c>
      <c r="H7" s="854" t="s">
        <v>219</v>
      </c>
      <c r="I7" s="854" t="s">
        <v>180</v>
      </c>
      <c r="J7" s="854" t="s">
        <v>179</v>
      </c>
      <c r="K7" s="854" t="s">
        <v>219</v>
      </c>
      <c r="L7" s="854" t="s">
        <v>180</v>
      </c>
      <c r="M7" s="854" t="s">
        <v>179</v>
      </c>
      <c r="N7" s="854" t="s">
        <v>219</v>
      </c>
      <c r="O7" s="1073"/>
      <c r="P7" s="1073"/>
      <c r="Q7" s="1073"/>
      <c r="R7" s="1073"/>
      <c r="S7" s="854" t="s">
        <v>180</v>
      </c>
      <c r="T7" s="854" t="s">
        <v>179</v>
      </c>
      <c r="U7" s="854" t="s">
        <v>219</v>
      </c>
      <c r="V7" s="854" t="s">
        <v>180</v>
      </c>
      <c r="W7" s="854" t="s">
        <v>179</v>
      </c>
      <c r="X7" s="854" t="s">
        <v>219</v>
      </c>
      <c r="Y7" s="854" t="s">
        <v>180</v>
      </c>
      <c r="Z7" s="854" t="s">
        <v>179</v>
      </c>
      <c r="AA7" s="854" t="s">
        <v>219</v>
      </c>
      <c r="AB7" s="854" t="s">
        <v>175</v>
      </c>
      <c r="AC7" s="1075"/>
      <c r="AD7" s="1075"/>
    </row>
    <row r="8" spans="1:40" ht="18.75" customHeight="1">
      <c r="A8" s="1110" t="s">
        <v>52</v>
      </c>
      <c r="B8" s="1110"/>
      <c r="C8" s="172">
        <v>989</v>
      </c>
      <c r="D8" s="172">
        <v>831</v>
      </c>
      <c r="E8" s="172">
        <v>776</v>
      </c>
      <c r="F8" s="172">
        <v>910</v>
      </c>
      <c r="G8" s="172">
        <v>801</v>
      </c>
      <c r="H8" s="172">
        <v>702</v>
      </c>
      <c r="I8" s="172">
        <v>835</v>
      </c>
      <c r="J8" s="172">
        <v>733</v>
      </c>
      <c r="K8" s="172">
        <v>644</v>
      </c>
      <c r="L8" s="172">
        <v>714</v>
      </c>
      <c r="M8" s="172">
        <v>619</v>
      </c>
      <c r="N8" s="172">
        <v>550</v>
      </c>
      <c r="O8" s="1313" t="s">
        <v>671</v>
      </c>
      <c r="P8" s="1313"/>
      <c r="Q8" s="1110" t="s">
        <v>52</v>
      </c>
      <c r="R8" s="1110"/>
      <c r="S8" s="172">
        <v>833</v>
      </c>
      <c r="T8" s="172">
        <v>681</v>
      </c>
      <c r="U8" s="172">
        <v>521</v>
      </c>
      <c r="V8" s="557">
        <v>848</v>
      </c>
      <c r="W8" s="172">
        <v>600</v>
      </c>
      <c r="X8" s="172">
        <v>483</v>
      </c>
      <c r="Y8" s="173">
        <f t="shared" ref="Y8:Y27" si="0">SUM(C8,F8,I8,L8,S8,V8)</f>
        <v>5129</v>
      </c>
      <c r="Z8" s="173">
        <f t="shared" ref="Z8:Z27" si="1">SUM(D8,G8,J8,M8,T8,W8)</f>
        <v>4265</v>
      </c>
      <c r="AA8" s="173">
        <f t="shared" ref="AA8:AA27" si="2">SUM(E8,H8,K8,N8,U8,X8)</f>
        <v>3676</v>
      </c>
      <c r="AB8" s="173">
        <f>SUM(Y8:AA8)</f>
        <v>13070</v>
      </c>
      <c r="AC8" s="1311" t="s">
        <v>671</v>
      </c>
      <c r="AD8" s="1311"/>
    </row>
    <row r="9" spans="1:40" ht="18.75" customHeight="1">
      <c r="A9" s="1081" t="s">
        <v>53</v>
      </c>
      <c r="B9" s="1081"/>
      <c r="C9" s="78">
        <v>694</v>
      </c>
      <c r="D9" s="78">
        <v>701</v>
      </c>
      <c r="E9" s="78">
        <v>584</v>
      </c>
      <c r="F9" s="78">
        <v>655</v>
      </c>
      <c r="G9" s="78">
        <v>687</v>
      </c>
      <c r="H9" s="78">
        <v>556</v>
      </c>
      <c r="I9" s="78">
        <v>636</v>
      </c>
      <c r="J9" s="78">
        <v>634</v>
      </c>
      <c r="K9" s="78">
        <v>538</v>
      </c>
      <c r="L9" s="78">
        <v>590</v>
      </c>
      <c r="M9" s="78">
        <v>595</v>
      </c>
      <c r="N9" s="78">
        <v>515</v>
      </c>
      <c r="O9" s="1091" t="s">
        <v>302</v>
      </c>
      <c r="P9" s="1091"/>
      <c r="Q9" s="1081" t="s">
        <v>53</v>
      </c>
      <c r="R9" s="1081"/>
      <c r="S9" s="78">
        <v>548</v>
      </c>
      <c r="T9" s="78">
        <v>527</v>
      </c>
      <c r="U9" s="78">
        <v>483</v>
      </c>
      <c r="V9" s="78">
        <v>497</v>
      </c>
      <c r="W9" s="78">
        <v>485</v>
      </c>
      <c r="X9" s="78">
        <v>435</v>
      </c>
      <c r="Y9" s="78">
        <f t="shared" si="0"/>
        <v>3620</v>
      </c>
      <c r="Z9" s="78">
        <f t="shared" si="1"/>
        <v>3629</v>
      </c>
      <c r="AA9" s="78">
        <f t="shared" si="2"/>
        <v>3111</v>
      </c>
      <c r="AB9" s="78">
        <f t="shared" ref="AB9:AB27" si="3">SUM(Y9:AA9)</f>
        <v>10360</v>
      </c>
      <c r="AC9" s="1059" t="s">
        <v>302</v>
      </c>
      <c r="AD9" s="1059"/>
    </row>
    <row r="10" spans="1:40" ht="18.75" customHeight="1">
      <c r="A10" s="1081" t="s">
        <v>54</v>
      </c>
      <c r="B10" s="1081"/>
      <c r="C10" s="78">
        <v>248</v>
      </c>
      <c r="D10" s="78">
        <v>161</v>
      </c>
      <c r="E10" s="78">
        <v>1086</v>
      </c>
      <c r="F10" s="78">
        <v>226</v>
      </c>
      <c r="G10" s="78">
        <v>166</v>
      </c>
      <c r="H10" s="78">
        <v>1059</v>
      </c>
      <c r="I10" s="78">
        <v>211</v>
      </c>
      <c r="J10" s="78">
        <v>157</v>
      </c>
      <c r="K10" s="78">
        <v>1022</v>
      </c>
      <c r="L10" s="78">
        <v>222</v>
      </c>
      <c r="M10" s="78">
        <v>153</v>
      </c>
      <c r="N10" s="78">
        <v>1007</v>
      </c>
      <c r="O10" s="1082" t="s">
        <v>184</v>
      </c>
      <c r="P10" s="1082"/>
      <c r="Q10" s="1081" t="s">
        <v>54</v>
      </c>
      <c r="R10" s="1081"/>
      <c r="S10" s="78">
        <v>253</v>
      </c>
      <c r="T10" s="78">
        <v>159</v>
      </c>
      <c r="U10" s="78">
        <v>964</v>
      </c>
      <c r="V10" s="78">
        <v>276</v>
      </c>
      <c r="W10" s="78">
        <v>152</v>
      </c>
      <c r="X10" s="78">
        <v>866</v>
      </c>
      <c r="Y10" s="78">
        <f t="shared" si="0"/>
        <v>1436</v>
      </c>
      <c r="Z10" s="78">
        <f t="shared" si="1"/>
        <v>948</v>
      </c>
      <c r="AA10" s="78">
        <f t="shared" si="2"/>
        <v>6004</v>
      </c>
      <c r="AB10" s="78">
        <f t="shared" si="3"/>
        <v>8388</v>
      </c>
      <c r="AC10" s="1056" t="s">
        <v>184</v>
      </c>
      <c r="AD10" s="1056"/>
    </row>
    <row r="11" spans="1:40" ht="18.75" customHeight="1">
      <c r="A11" s="1081" t="s">
        <v>55</v>
      </c>
      <c r="B11" s="1081"/>
      <c r="C11" s="78">
        <v>357</v>
      </c>
      <c r="D11" s="78">
        <v>364</v>
      </c>
      <c r="E11" s="78">
        <v>827</v>
      </c>
      <c r="F11" s="78">
        <v>359</v>
      </c>
      <c r="G11" s="78">
        <v>355</v>
      </c>
      <c r="H11" s="78">
        <v>809</v>
      </c>
      <c r="I11" s="78">
        <v>341</v>
      </c>
      <c r="J11" s="78">
        <v>338</v>
      </c>
      <c r="K11" s="78">
        <v>788</v>
      </c>
      <c r="L11" s="78">
        <v>339</v>
      </c>
      <c r="M11" s="78">
        <v>343</v>
      </c>
      <c r="N11" s="78">
        <v>741</v>
      </c>
      <c r="O11" s="1082" t="s">
        <v>185</v>
      </c>
      <c r="P11" s="1082"/>
      <c r="Q11" s="1081" t="s">
        <v>55</v>
      </c>
      <c r="R11" s="1081"/>
      <c r="S11" s="78">
        <v>379</v>
      </c>
      <c r="T11" s="78">
        <v>342</v>
      </c>
      <c r="U11" s="78">
        <v>705</v>
      </c>
      <c r="V11" s="78">
        <v>324</v>
      </c>
      <c r="W11" s="78">
        <v>290</v>
      </c>
      <c r="X11" s="78">
        <v>627</v>
      </c>
      <c r="Y11" s="78">
        <f t="shared" si="0"/>
        <v>2099</v>
      </c>
      <c r="Z11" s="78">
        <f t="shared" si="1"/>
        <v>2032</v>
      </c>
      <c r="AA11" s="78">
        <f t="shared" si="2"/>
        <v>4497</v>
      </c>
      <c r="AB11" s="78">
        <f t="shared" si="3"/>
        <v>8628</v>
      </c>
      <c r="AC11" s="1056" t="s">
        <v>185</v>
      </c>
      <c r="AD11" s="1056"/>
    </row>
    <row r="12" spans="1:40" ht="18.75" customHeight="1">
      <c r="A12" s="1086" t="s">
        <v>299</v>
      </c>
      <c r="B12" s="306" t="s">
        <v>282</v>
      </c>
      <c r="C12" s="78">
        <v>194</v>
      </c>
      <c r="D12" s="78">
        <v>220</v>
      </c>
      <c r="E12" s="78">
        <v>522</v>
      </c>
      <c r="F12" s="78">
        <v>200</v>
      </c>
      <c r="G12" s="78">
        <v>219</v>
      </c>
      <c r="H12" s="78">
        <v>524</v>
      </c>
      <c r="I12" s="78">
        <v>196</v>
      </c>
      <c r="J12" s="78">
        <v>221</v>
      </c>
      <c r="K12" s="78">
        <v>509</v>
      </c>
      <c r="L12" s="78">
        <v>246</v>
      </c>
      <c r="M12" s="78">
        <v>246</v>
      </c>
      <c r="N12" s="78">
        <v>417</v>
      </c>
      <c r="O12" s="581" t="s">
        <v>306</v>
      </c>
      <c r="P12" s="1154" t="s">
        <v>173</v>
      </c>
      <c r="Q12" s="1086" t="s">
        <v>299</v>
      </c>
      <c r="R12" s="559" t="s">
        <v>282</v>
      </c>
      <c r="S12" s="78">
        <v>399</v>
      </c>
      <c r="T12" s="78">
        <v>356</v>
      </c>
      <c r="U12" s="78">
        <v>205</v>
      </c>
      <c r="V12" s="78">
        <v>340</v>
      </c>
      <c r="W12" s="78">
        <v>333</v>
      </c>
      <c r="X12" s="78">
        <v>158</v>
      </c>
      <c r="Y12" s="78">
        <f t="shared" si="0"/>
        <v>1575</v>
      </c>
      <c r="Z12" s="78">
        <f t="shared" si="1"/>
        <v>1595</v>
      </c>
      <c r="AA12" s="78">
        <f t="shared" si="2"/>
        <v>2335</v>
      </c>
      <c r="AB12" s="78">
        <f t="shared" si="3"/>
        <v>5505</v>
      </c>
      <c r="AC12" s="586" t="s">
        <v>306</v>
      </c>
      <c r="AD12" s="1061" t="s">
        <v>173</v>
      </c>
    </row>
    <row r="13" spans="1:40" ht="18.75" customHeight="1">
      <c r="A13" s="1086"/>
      <c r="B13" s="306" t="s">
        <v>283</v>
      </c>
      <c r="C13" s="78">
        <v>522</v>
      </c>
      <c r="D13" s="78">
        <v>372</v>
      </c>
      <c r="E13" s="78">
        <v>625</v>
      </c>
      <c r="F13" s="78">
        <v>528</v>
      </c>
      <c r="G13" s="78">
        <v>380</v>
      </c>
      <c r="H13" s="78">
        <v>598</v>
      </c>
      <c r="I13" s="78">
        <v>527</v>
      </c>
      <c r="J13" s="78">
        <v>372</v>
      </c>
      <c r="K13" s="78">
        <v>579</v>
      </c>
      <c r="L13" s="78">
        <v>537</v>
      </c>
      <c r="M13" s="78">
        <v>404</v>
      </c>
      <c r="N13" s="78">
        <v>505</v>
      </c>
      <c r="O13" s="581" t="s">
        <v>307</v>
      </c>
      <c r="P13" s="1154"/>
      <c r="Q13" s="1086"/>
      <c r="R13" s="559" t="s">
        <v>283</v>
      </c>
      <c r="S13" s="78">
        <v>644</v>
      </c>
      <c r="T13" s="78">
        <v>486</v>
      </c>
      <c r="U13" s="78">
        <v>373</v>
      </c>
      <c r="V13" s="78">
        <v>505</v>
      </c>
      <c r="W13" s="78">
        <v>408</v>
      </c>
      <c r="X13" s="78">
        <v>311</v>
      </c>
      <c r="Y13" s="78">
        <f t="shared" si="0"/>
        <v>3263</v>
      </c>
      <c r="Z13" s="78">
        <f t="shared" si="1"/>
        <v>2422</v>
      </c>
      <c r="AA13" s="78">
        <f t="shared" si="2"/>
        <v>2991</v>
      </c>
      <c r="AB13" s="78">
        <f t="shared" si="3"/>
        <v>8676</v>
      </c>
      <c r="AC13" s="586" t="s">
        <v>307</v>
      </c>
      <c r="AD13" s="1061"/>
    </row>
    <row r="14" spans="1:40" ht="18.75" customHeight="1">
      <c r="A14" s="1086"/>
      <c r="B14" s="306" t="s">
        <v>284</v>
      </c>
      <c r="C14" s="78">
        <v>380</v>
      </c>
      <c r="D14" s="78">
        <v>358</v>
      </c>
      <c r="E14" s="78">
        <v>157</v>
      </c>
      <c r="F14" s="78">
        <v>370</v>
      </c>
      <c r="G14" s="78">
        <v>360</v>
      </c>
      <c r="H14" s="78">
        <v>156</v>
      </c>
      <c r="I14" s="78">
        <v>370</v>
      </c>
      <c r="J14" s="78">
        <v>353</v>
      </c>
      <c r="K14" s="78">
        <v>144</v>
      </c>
      <c r="L14" s="78">
        <v>380</v>
      </c>
      <c r="M14" s="78">
        <v>364</v>
      </c>
      <c r="N14" s="78">
        <v>97</v>
      </c>
      <c r="O14" s="581" t="s">
        <v>308</v>
      </c>
      <c r="P14" s="1154"/>
      <c r="Q14" s="1086"/>
      <c r="R14" s="559" t="s">
        <v>284</v>
      </c>
      <c r="S14" s="78">
        <v>439</v>
      </c>
      <c r="T14" s="78">
        <v>381</v>
      </c>
      <c r="U14" s="78">
        <v>71</v>
      </c>
      <c r="V14" s="78">
        <v>362</v>
      </c>
      <c r="W14" s="78">
        <v>318</v>
      </c>
      <c r="X14" s="78">
        <v>53</v>
      </c>
      <c r="Y14" s="78">
        <f t="shared" si="0"/>
        <v>2301</v>
      </c>
      <c r="Z14" s="78">
        <f t="shared" si="1"/>
        <v>2134</v>
      </c>
      <c r="AA14" s="78">
        <f t="shared" si="2"/>
        <v>678</v>
      </c>
      <c r="AB14" s="78">
        <f t="shared" si="3"/>
        <v>5113</v>
      </c>
      <c r="AC14" s="586" t="s">
        <v>308</v>
      </c>
      <c r="AD14" s="1061"/>
    </row>
    <row r="15" spans="1:40" ht="18.75" customHeight="1">
      <c r="A15" s="1086"/>
      <c r="B15" s="306" t="s">
        <v>752</v>
      </c>
      <c r="C15" s="78">
        <v>123</v>
      </c>
      <c r="D15" s="78">
        <v>122</v>
      </c>
      <c r="E15" s="78">
        <v>428</v>
      </c>
      <c r="F15" s="78">
        <v>119</v>
      </c>
      <c r="G15" s="78">
        <v>124</v>
      </c>
      <c r="H15" s="78">
        <v>433</v>
      </c>
      <c r="I15" s="78">
        <v>120</v>
      </c>
      <c r="J15" s="78">
        <v>117</v>
      </c>
      <c r="K15" s="78">
        <v>430</v>
      </c>
      <c r="L15" s="78">
        <v>126</v>
      </c>
      <c r="M15" s="78">
        <v>118</v>
      </c>
      <c r="N15" s="78">
        <v>396</v>
      </c>
      <c r="O15" s="581" t="s">
        <v>309</v>
      </c>
      <c r="P15" s="1154"/>
      <c r="Q15" s="1086"/>
      <c r="R15" s="559" t="s">
        <v>752</v>
      </c>
      <c r="S15" s="78">
        <v>137</v>
      </c>
      <c r="T15" s="78">
        <v>125</v>
      </c>
      <c r="U15" s="78">
        <v>381</v>
      </c>
      <c r="V15" s="78">
        <v>113</v>
      </c>
      <c r="W15" s="78">
        <v>103</v>
      </c>
      <c r="X15" s="78">
        <v>339</v>
      </c>
      <c r="Y15" s="78">
        <f t="shared" si="0"/>
        <v>738</v>
      </c>
      <c r="Z15" s="78">
        <f t="shared" si="1"/>
        <v>709</v>
      </c>
      <c r="AA15" s="78">
        <f t="shared" si="2"/>
        <v>2407</v>
      </c>
      <c r="AB15" s="78">
        <f t="shared" si="3"/>
        <v>3854</v>
      </c>
      <c r="AC15" s="586" t="s">
        <v>309</v>
      </c>
      <c r="AD15" s="1061"/>
    </row>
    <row r="16" spans="1:40" ht="18.75" customHeight="1">
      <c r="A16" s="1086"/>
      <c r="B16" s="306" t="s">
        <v>753</v>
      </c>
      <c r="C16" s="78">
        <v>181</v>
      </c>
      <c r="D16" s="78">
        <v>137</v>
      </c>
      <c r="E16" s="78">
        <v>914</v>
      </c>
      <c r="F16" s="78">
        <v>196</v>
      </c>
      <c r="G16" s="78">
        <v>139</v>
      </c>
      <c r="H16" s="78">
        <v>928</v>
      </c>
      <c r="I16" s="78">
        <v>189</v>
      </c>
      <c r="J16" s="78">
        <v>137</v>
      </c>
      <c r="K16" s="78">
        <v>903</v>
      </c>
      <c r="L16" s="78">
        <v>201</v>
      </c>
      <c r="M16" s="78">
        <v>161</v>
      </c>
      <c r="N16" s="78">
        <v>831</v>
      </c>
      <c r="O16" s="581" t="s">
        <v>310</v>
      </c>
      <c r="P16" s="1154"/>
      <c r="Q16" s="1086"/>
      <c r="R16" s="559" t="s">
        <v>753</v>
      </c>
      <c r="S16" s="78">
        <v>249</v>
      </c>
      <c r="T16" s="78">
        <v>192</v>
      </c>
      <c r="U16" s="78">
        <v>770</v>
      </c>
      <c r="V16" s="78">
        <v>209</v>
      </c>
      <c r="W16" s="78">
        <v>151</v>
      </c>
      <c r="X16" s="78">
        <v>672</v>
      </c>
      <c r="Y16" s="78">
        <f t="shared" si="0"/>
        <v>1225</v>
      </c>
      <c r="Z16" s="78">
        <f t="shared" si="1"/>
        <v>917</v>
      </c>
      <c r="AA16" s="78">
        <f t="shared" si="2"/>
        <v>5018</v>
      </c>
      <c r="AB16" s="78">
        <f t="shared" si="3"/>
        <v>7160</v>
      </c>
      <c r="AC16" s="586" t="s">
        <v>310</v>
      </c>
      <c r="AD16" s="1061"/>
    </row>
    <row r="17" spans="1:30" ht="18.75" customHeight="1">
      <c r="A17" s="1086"/>
      <c r="B17" s="306" t="s">
        <v>754</v>
      </c>
      <c r="C17" s="78">
        <v>286</v>
      </c>
      <c r="D17" s="78">
        <v>280</v>
      </c>
      <c r="E17" s="78">
        <v>266</v>
      </c>
      <c r="F17" s="78">
        <v>282</v>
      </c>
      <c r="G17" s="78">
        <v>282</v>
      </c>
      <c r="H17" s="78">
        <v>272</v>
      </c>
      <c r="I17" s="78">
        <v>295</v>
      </c>
      <c r="J17" s="78">
        <v>292</v>
      </c>
      <c r="K17" s="78">
        <v>250</v>
      </c>
      <c r="L17" s="78">
        <v>317</v>
      </c>
      <c r="M17" s="78">
        <v>303</v>
      </c>
      <c r="N17" s="78">
        <v>212</v>
      </c>
      <c r="O17" s="581" t="s">
        <v>311</v>
      </c>
      <c r="P17" s="1154"/>
      <c r="Q17" s="1086"/>
      <c r="R17" s="559" t="s">
        <v>754</v>
      </c>
      <c r="S17" s="78">
        <v>342</v>
      </c>
      <c r="T17" s="78">
        <v>320</v>
      </c>
      <c r="U17" s="78">
        <v>165</v>
      </c>
      <c r="V17" s="78">
        <v>278</v>
      </c>
      <c r="W17" s="78">
        <v>267</v>
      </c>
      <c r="X17" s="78">
        <v>144</v>
      </c>
      <c r="Y17" s="78">
        <f t="shared" si="0"/>
        <v>1800</v>
      </c>
      <c r="Z17" s="78">
        <f t="shared" si="1"/>
        <v>1744</v>
      </c>
      <c r="AA17" s="78">
        <f t="shared" si="2"/>
        <v>1309</v>
      </c>
      <c r="AB17" s="78">
        <f t="shared" si="3"/>
        <v>4853</v>
      </c>
      <c r="AC17" s="586" t="s">
        <v>311</v>
      </c>
      <c r="AD17" s="1061"/>
    </row>
    <row r="18" spans="1:30" ht="18.75" customHeight="1">
      <c r="A18" s="1081" t="s">
        <v>63</v>
      </c>
      <c r="B18" s="1081"/>
      <c r="C18" s="341">
        <v>933</v>
      </c>
      <c r="D18" s="341">
        <v>818</v>
      </c>
      <c r="E18" s="341">
        <v>408</v>
      </c>
      <c r="F18" s="341">
        <v>910</v>
      </c>
      <c r="G18" s="341">
        <v>791</v>
      </c>
      <c r="H18" s="341">
        <v>389</v>
      </c>
      <c r="I18" s="78">
        <v>851</v>
      </c>
      <c r="J18" s="341">
        <v>738</v>
      </c>
      <c r="K18" s="341">
        <v>364</v>
      </c>
      <c r="L18" s="78">
        <v>718</v>
      </c>
      <c r="M18" s="341">
        <v>622</v>
      </c>
      <c r="N18" s="341">
        <v>328</v>
      </c>
      <c r="O18" s="1082" t="s">
        <v>297</v>
      </c>
      <c r="P18" s="1082"/>
      <c r="Q18" s="1081" t="s">
        <v>63</v>
      </c>
      <c r="R18" s="1081"/>
      <c r="S18" s="341">
        <v>664</v>
      </c>
      <c r="T18" s="251">
        <v>555</v>
      </c>
      <c r="U18" s="251">
        <v>322</v>
      </c>
      <c r="V18" s="251">
        <v>602</v>
      </c>
      <c r="W18" s="251">
        <v>488</v>
      </c>
      <c r="X18" s="251">
        <v>301</v>
      </c>
      <c r="Y18" s="78">
        <f t="shared" si="0"/>
        <v>4678</v>
      </c>
      <c r="Z18" s="78">
        <f t="shared" si="1"/>
        <v>4012</v>
      </c>
      <c r="AA18" s="78">
        <f t="shared" si="2"/>
        <v>2112</v>
      </c>
      <c r="AB18" s="78">
        <f t="shared" si="3"/>
        <v>10802</v>
      </c>
      <c r="AC18" s="1056" t="s">
        <v>297</v>
      </c>
      <c r="AD18" s="1056"/>
    </row>
    <row r="19" spans="1:30" ht="18.75" customHeight="1">
      <c r="A19" s="1081" t="s">
        <v>64</v>
      </c>
      <c r="B19" s="1081"/>
      <c r="C19" s="78">
        <v>644</v>
      </c>
      <c r="D19" s="78">
        <v>643</v>
      </c>
      <c r="E19" s="78">
        <v>530</v>
      </c>
      <c r="F19" s="78">
        <v>642</v>
      </c>
      <c r="G19" s="78">
        <v>628</v>
      </c>
      <c r="H19" s="78">
        <v>492</v>
      </c>
      <c r="I19" s="78">
        <v>628</v>
      </c>
      <c r="J19" s="78">
        <v>584</v>
      </c>
      <c r="K19" s="78">
        <v>468</v>
      </c>
      <c r="L19" s="78">
        <v>616</v>
      </c>
      <c r="M19" s="78">
        <v>578</v>
      </c>
      <c r="N19" s="78">
        <v>449</v>
      </c>
      <c r="O19" s="1082" t="s">
        <v>186</v>
      </c>
      <c r="P19" s="1082"/>
      <c r="Q19" s="1081" t="s">
        <v>64</v>
      </c>
      <c r="R19" s="1081"/>
      <c r="S19" s="78">
        <v>655</v>
      </c>
      <c r="T19" s="78">
        <v>575</v>
      </c>
      <c r="U19" s="78">
        <v>454</v>
      </c>
      <c r="V19" s="78">
        <v>529</v>
      </c>
      <c r="W19" s="78">
        <v>490</v>
      </c>
      <c r="X19" s="78">
        <v>373</v>
      </c>
      <c r="Y19" s="78">
        <f t="shared" si="0"/>
        <v>3714</v>
      </c>
      <c r="Z19" s="78">
        <f t="shared" si="1"/>
        <v>3498</v>
      </c>
      <c r="AA19" s="78">
        <f t="shared" si="2"/>
        <v>2766</v>
      </c>
      <c r="AB19" s="78">
        <f t="shared" si="3"/>
        <v>9978</v>
      </c>
      <c r="AC19" s="1056" t="s">
        <v>186</v>
      </c>
      <c r="AD19" s="1056"/>
    </row>
    <row r="20" spans="1:30" ht="18.75" customHeight="1">
      <c r="A20" s="1081" t="s">
        <v>65</v>
      </c>
      <c r="B20" s="1081"/>
      <c r="C20" s="78">
        <v>539</v>
      </c>
      <c r="D20" s="78">
        <v>549</v>
      </c>
      <c r="E20" s="78">
        <v>95</v>
      </c>
      <c r="F20" s="78">
        <v>544</v>
      </c>
      <c r="G20" s="78">
        <v>537</v>
      </c>
      <c r="H20" s="78">
        <v>93</v>
      </c>
      <c r="I20" s="78">
        <v>520</v>
      </c>
      <c r="J20" s="78">
        <v>497</v>
      </c>
      <c r="K20" s="78">
        <v>90</v>
      </c>
      <c r="L20" s="78">
        <v>514</v>
      </c>
      <c r="M20" s="78">
        <v>492</v>
      </c>
      <c r="N20" s="78">
        <v>83</v>
      </c>
      <c r="O20" s="1082" t="s">
        <v>187</v>
      </c>
      <c r="P20" s="1082"/>
      <c r="Q20" s="1081" t="s">
        <v>65</v>
      </c>
      <c r="R20" s="1081"/>
      <c r="S20" s="78">
        <v>582</v>
      </c>
      <c r="T20" s="78">
        <v>521</v>
      </c>
      <c r="U20" s="78">
        <v>70</v>
      </c>
      <c r="V20" s="78">
        <v>448</v>
      </c>
      <c r="W20" s="78">
        <v>406</v>
      </c>
      <c r="X20" s="78">
        <v>58</v>
      </c>
      <c r="Y20" s="78">
        <f t="shared" si="0"/>
        <v>3147</v>
      </c>
      <c r="Z20" s="78">
        <f t="shared" si="1"/>
        <v>3002</v>
      </c>
      <c r="AA20" s="78">
        <f t="shared" si="2"/>
        <v>489</v>
      </c>
      <c r="AB20" s="78">
        <f t="shared" si="3"/>
        <v>6638</v>
      </c>
      <c r="AC20" s="1056" t="s">
        <v>187</v>
      </c>
      <c r="AD20" s="1056"/>
    </row>
    <row r="21" spans="1:30" ht="18.75" customHeight="1">
      <c r="A21" s="1081" t="s">
        <v>66</v>
      </c>
      <c r="B21" s="1081"/>
      <c r="C21" s="78">
        <v>558</v>
      </c>
      <c r="D21" s="78">
        <v>591</v>
      </c>
      <c r="E21" s="78">
        <v>195</v>
      </c>
      <c r="F21" s="78">
        <v>565</v>
      </c>
      <c r="G21" s="78">
        <v>555</v>
      </c>
      <c r="H21" s="78">
        <v>185</v>
      </c>
      <c r="I21" s="78">
        <v>557</v>
      </c>
      <c r="J21" s="78">
        <v>548</v>
      </c>
      <c r="K21" s="78">
        <v>168</v>
      </c>
      <c r="L21" s="78">
        <v>553</v>
      </c>
      <c r="M21" s="78">
        <v>523</v>
      </c>
      <c r="N21" s="78">
        <v>168</v>
      </c>
      <c r="O21" s="1082" t="s">
        <v>303</v>
      </c>
      <c r="P21" s="1082"/>
      <c r="Q21" s="1081" t="s">
        <v>66</v>
      </c>
      <c r="R21" s="1081"/>
      <c r="S21" s="78">
        <v>590</v>
      </c>
      <c r="T21" s="78">
        <v>555</v>
      </c>
      <c r="U21" s="78">
        <v>164</v>
      </c>
      <c r="V21" s="78">
        <v>491</v>
      </c>
      <c r="W21" s="78">
        <v>445</v>
      </c>
      <c r="X21" s="78">
        <v>148</v>
      </c>
      <c r="Y21" s="78">
        <f t="shared" si="0"/>
        <v>3314</v>
      </c>
      <c r="Z21" s="78">
        <f t="shared" si="1"/>
        <v>3217</v>
      </c>
      <c r="AA21" s="78">
        <f t="shared" si="2"/>
        <v>1028</v>
      </c>
      <c r="AB21" s="78">
        <f t="shared" si="3"/>
        <v>7559</v>
      </c>
      <c r="AC21" s="1056" t="s">
        <v>303</v>
      </c>
      <c r="AD21" s="1056"/>
    </row>
    <row r="22" spans="1:30" ht="18.75" customHeight="1">
      <c r="A22" s="1081" t="s">
        <v>134</v>
      </c>
      <c r="B22" s="1081"/>
      <c r="C22" s="78">
        <v>369</v>
      </c>
      <c r="D22" s="78">
        <v>237</v>
      </c>
      <c r="E22" s="78">
        <v>602</v>
      </c>
      <c r="F22" s="78">
        <v>367</v>
      </c>
      <c r="G22" s="78">
        <v>230</v>
      </c>
      <c r="H22" s="78">
        <v>589</v>
      </c>
      <c r="I22" s="78">
        <v>363</v>
      </c>
      <c r="J22" s="78">
        <v>225</v>
      </c>
      <c r="K22" s="78">
        <v>551</v>
      </c>
      <c r="L22" s="78">
        <v>382</v>
      </c>
      <c r="M22" s="78">
        <v>254</v>
      </c>
      <c r="N22" s="78">
        <v>502</v>
      </c>
      <c r="O22" s="1082" t="s">
        <v>304</v>
      </c>
      <c r="P22" s="1082"/>
      <c r="Q22" s="1081" t="s">
        <v>134</v>
      </c>
      <c r="R22" s="1081"/>
      <c r="S22" s="78">
        <v>424</v>
      </c>
      <c r="T22" s="78">
        <v>325</v>
      </c>
      <c r="U22" s="78">
        <v>427</v>
      </c>
      <c r="V22" s="78">
        <v>343</v>
      </c>
      <c r="W22" s="78">
        <v>260</v>
      </c>
      <c r="X22" s="78">
        <v>381</v>
      </c>
      <c r="Y22" s="78">
        <f t="shared" si="0"/>
        <v>2248</v>
      </c>
      <c r="Z22" s="78">
        <f t="shared" si="1"/>
        <v>1531</v>
      </c>
      <c r="AA22" s="78">
        <f t="shared" si="2"/>
        <v>3052</v>
      </c>
      <c r="AB22" s="78">
        <f t="shared" si="3"/>
        <v>6831</v>
      </c>
      <c r="AC22" s="1056" t="s">
        <v>304</v>
      </c>
      <c r="AD22" s="1056"/>
    </row>
    <row r="23" spans="1:30" ht="18.75" customHeight="1">
      <c r="A23" s="1081" t="s">
        <v>68</v>
      </c>
      <c r="B23" s="1081"/>
      <c r="C23" s="78">
        <v>203</v>
      </c>
      <c r="D23" s="78">
        <v>196</v>
      </c>
      <c r="E23" s="78">
        <v>444</v>
      </c>
      <c r="F23" s="78">
        <v>202</v>
      </c>
      <c r="G23" s="78">
        <v>190</v>
      </c>
      <c r="H23" s="78">
        <v>435</v>
      </c>
      <c r="I23" s="78">
        <v>203</v>
      </c>
      <c r="J23" s="78">
        <v>180</v>
      </c>
      <c r="K23" s="78">
        <v>403</v>
      </c>
      <c r="L23" s="78">
        <v>205</v>
      </c>
      <c r="M23" s="78">
        <v>174</v>
      </c>
      <c r="N23" s="78">
        <v>386</v>
      </c>
      <c r="O23" s="1082" t="s">
        <v>305</v>
      </c>
      <c r="P23" s="1082"/>
      <c r="Q23" s="1081" t="s">
        <v>68</v>
      </c>
      <c r="R23" s="1081"/>
      <c r="S23" s="78">
        <v>224</v>
      </c>
      <c r="T23" s="78">
        <v>199</v>
      </c>
      <c r="U23" s="78">
        <v>395</v>
      </c>
      <c r="V23" s="78">
        <v>156</v>
      </c>
      <c r="W23" s="78">
        <v>158</v>
      </c>
      <c r="X23" s="78">
        <v>320</v>
      </c>
      <c r="Y23" s="78">
        <f t="shared" si="0"/>
        <v>1193</v>
      </c>
      <c r="Z23" s="78">
        <f t="shared" si="1"/>
        <v>1097</v>
      </c>
      <c r="AA23" s="78">
        <f t="shared" si="2"/>
        <v>2383</v>
      </c>
      <c r="AB23" s="78">
        <f t="shared" si="3"/>
        <v>4673</v>
      </c>
      <c r="AC23" s="1056" t="s">
        <v>305</v>
      </c>
      <c r="AD23" s="1056"/>
    </row>
    <row r="24" spans="1:30" ht="18.75" customHeight="1">
      <c r="A24" s="1081" t="s">
        <v>69</v>
      </c>
      <c r="B24" s="1081"/>
      <c r="C24" s="78">
        <v>485</v>
      </c>
      <c r="D24" s="78">
        <v>446</v>
      </c>
      <c r="E24" s="78">
        <v>659</v>
      </c>
      <c r="F24" s="78">
        <v>464</v>
      </c>
      <c r="G24" s="78">
        <v>415</v>
      </c>
      <c r="H24" s="78">
        <v>614</v>
      </c>
      <c r="I24" s="78">
        <v>444</v>
      </c>
      <c r="J24" s="78">
        <v>396</v>
      </c>
      <c r="K24" s="78">
        <v>588</v>
      </c>
      <c r="L24" s="78">
        <v>439</v>
      </c>
      <c r="M24" s="78">
        <v>384</v>
      </c>
      <c r="N24" s="78">
        <v>565</v>
      </c>
      <c r="O24" s="1082" t="s">
        <v>191</v>
      </c>
      <c r="P24" s="1082"/>
      <c r="Q24" s="1081" t="s">
        <v>69</v>
      </c>
      <c r="R24" s="1081"/>
      <c r="S24" s="78">
        <v>506</v>
      </c>
      <c r="T24" s="78">
        <v>418</v>
      </c>
      <c r="U24" s="78">
        <v>549</v>
      </c>
      <c r="V24" s="78">
        <v>377</v>
      </c>
      <c r="W24" s="78">
        <v>319</v>
      </c>
      <c r="X24" s="78">
        <v>475</v>
      </c>
      <c r="Y24" s="78">
        <f t="shared" si="0"/>
        <v>2715</v>
      </c>
      <c r="Z24" s="78">
        <f t="shared" si="1"/>
        <v>2378</v>
      </c>
      <c r="AA24" s="78">
        <f t="shared" si="2"/>
        <v>3450</v>
      </c>
      <c r="AB24" s="78">
        <f t="shared" si="3"/>
        <v>8543</v>
      </c>
      <c r="AC24" s="1056" t="s">
        <v>191</v>
      </c>
      <c r="AD24" s="1056"/>
    </row>
    <row r="25" spans="1:30" ht="18.75" customHeight="1">
      <c r="A25" s="1081" t="s">
        <v>70</v>
      </c>
      <c r="B25" s="1081"/>
      <c r="C25" s="78">
        <v>711</v>
      </c>
      <c r="D25" s="78">
        <v>837</v>
      </c>
      <c r="E25" s="78">
        <v>753</v>
      </c>
      <c r="F25" s="78">
        <v>699</v>
      </c>
      <c r="G25" s="78">
        <v>745</v>
      </c>
      <c r="H25" s="78">
        <v>722</v>
      </c>
      <c r="I25" s="78">
        <v>663</v>
      </c>
      <c r="J25" s="78">
        <v>694</v>
      </c>
      <c r="K25" s="78">
        <v>702</v>
      </c>
      <c r="L25" s="78">
        <v>652</v>
      </c>
      <c r="M25" s="78">
        <v>670</v>
      </c>
      <c r="N25" s="78">
        <v>686</v>
      </c>
      <c r="O25" s="1082" t="s">
        <v>192</v>
      </c>
      <c r="P25" s="1082"/>
      <c r="Q25" s="1081" t="s">
        <v>70</v>
      </c>
      <c r="R25" s="1081"/>
      <c r="S25" s="78">
        <v>744</v>
      </c>
      <c r="T25" s="78">
        <v>718</v>
      </c>
      <c r="U25" s="78">
        <v>679</v>
      </c>
      <c r="V25" s="78">
        <v>576</v>
      </c>
      <c r="W25" s="78">
        <v>577</v>
      </c>
      <c r="X25" s="78">
        <v>607</v>
      </c>
      <c r="Y25" s="78">
        <f t="shared" si="0"/>
        <v>4045</v>
      </c>
      <c r="Z25" s="78">
        <f t="shared" si="1"/>
        <v>4241</v>
      </c>
      <c r="AA25" s="78">
        <f t="shared" si="2"/>
        <v>4149</v>
      </c>
      <c r="AB25" s="78">
        <f t="shared" si="3"/>
        <v>12435</v>
      </c>
      <c r="AC25" s="1056" t="s">
        <v>192</v>
      </c>
      <c r="AD25" s="1056"/>
    </row>
    <row r="26" spans="1:30" ht="18.75" customHeight="1">
      <c r="A26" s="1081" t="s">
        <v>71</v>
      </c>
      <c r="B26" s="1081"/>
      <c r="C26" s="78">
        <v>620</v>
      </c>
      <c r="D26" s="78">
        <v>497</v>
      </c>
      <c r="E26" s="78">
        <v>336</v>
      </c>
      <c r="F26" s="78">
        <v>486</v>
      </c>
      <c r="G26" s="78">
        <v>419</v>
      </c>
      <c r="H26" s="78">
        <v>357</v>
      </c>
      <c r="I26" s="78">
        <v>441</v>
      </c>
      <c r="J26" s="78">
        <v>394</v>
      </c>
      <c r="K26" s="78">
        <v>381</v>
      </c>
      <c r="L26" s="78">
        <v>439</v>
      </c>
      <c r="M26" s="78">
        <v>384</v>
      </c>
      <c r="N26" s="78">
        <v>327</v>
      </c>
      <c r="O26" s="1082" t="s">
        <v>193</v>
      </c>
      <c r="P26" s="1082"/>
      <c r="Q26" s="1081" t="s">
        <v>71</v>
      </c>
      <c r="R26" s="1081"/>
      <c r="S26" s="78">
        <v>471</v>
      </c>
      <c r="T26" s="78">
        <v>353</v>
      </c>
      <c r="U26" s="78">
        <v>293</v>
      </c>
      <c r="V26" s="78">
        <v>405</v>
      </c>
      <c r="W26" s="78">
        <v>325</v>
      </c>
      <c r="X26" s="78">
        <v>322</v>
      </c>
      <c r="Y26" s="78">
        <f t="shared" si="0"/>
        <v>2862</v>
      </c>
      <c r="Z26" s="78">
        <f t="shared" si="1"/>
        <v>2372</v>
      </c>
      <c r="AA26" s="78">
        <f t="shared" si="2"/>
        <v>2016</v>
      </c>
      <c r="AB26" s="78">
        <f t="shared" si="3"/>
        <v>7250</v>
      </c>
      <c r="AC26" s="1056" t="s">
        <v>193</v>
      </c>
      <c r="AD26" s="1056"/>
    </row>
    <row r="27" spans="1:30" ht="18.75" customHeight="1" thickBot="1">
      <c r="A27" s="1083" t="s">
        <v>72</v>
      </c>
      <c r="B27" s="1083"/>
      <c r="C27" s="173">
        <v>987</v>
      </c>
      <c r="D27" s="173">
        <v>842</v>
      </c>
      <c r="E27" s="173">
        <v>452</v>
      </c>
      <c r="F27" s="173">
        <v>1003</v>
      </c>
      <c r="G27" s="173">
        <v>840</v>
      </c>
      <c r="H27" s="173">
        <v>430</v>
      </c>
      <c r="I27" s="173">
        <v>977</v>
      </c>
      <c r="J27" s="173">
        <v>822</v>
      </c>
      <c r="K27" s="173">
        <v>405</v>
      </c>
      <c r="L27" s="173">
        <v>995</v>
      </c>
      <c r="M27" s="173">
        <v>825</v>
      </c>
      <c r="N27" s="173">
        <v>380</v>
      </c>
      <c r="O27" s="1084" t="s">
        <v>298</v>
      </c>
      <c r="P27" s="1084"/>
      <c r="Q27" s="1083" t="s">
        <v>72</v>
      </c>
      <c r="R27" s="1083"/>
      <c r="S27" s="173">
        <v>1083</v>
      </c>
      <c r="T27" s="173">
        <v>938</v>
      </c>
      <c r="U27" s="173">
        <v>271</v>
      </c>
      <c r="V27" s="173">
        <v>866</v>
      </c>
      <c r="W27" s="173">
        <v>779</v>
      </c>
      <c r="X27" s="173">
        <v>202</v>
      </c>
      <c r="Y27" s="173">
        <f t="shared" si="0"/>
        <v>5911</v>
      </c>
      <c r="Z27" s="173">
        <f t="shared" si="1"/>
        <v>5046</v>
      </c>
      <c r="AA27" s="173">
        <f t="shared" si="2"/>
        <v>2140</v>
      </c>
      <c r="AB27" s="173">
        <f t="shared" si="3"/>
        <v>13097</v>
      </c>
      <c r="AC27" s="1062" t="s">
        <v>298</v>
      </c>
      <c r="AD27" s="1062"/>
    </row>
    <row r="28" spans="1:30" ht="18.75" customHeight="1" thickBot="1">
      <c r="A28" s="1076" t="s">
        <v>32</v>
      </c>
      <c r="B28" s="1076"/>
      <c r="C28" s="400">
        <f>SUM(C8:C27)</f>
        <v>10023</v>
      </c>
      <c r="D28" s="400">
        <f t="shared" ref="D28:AB28" si="4">SUM(D8:D27)</f>
        <v>9202</v>
      </c>
      <c r="E28" s="400">
        <f t="shared" si="4"/>
        <v>10659</v>
      </c>
      <c r="F28" s="400">
        <f t="shared" si="4"/>
        <v>9727</v>
      </c>
      <c r="G28" s="400">
        <f t="shared" si="4"/>
        <v>8863</v>
      </c>
      <c r="H28" s="400">
        <f t="shared" si="4"/>
        <v>10343</v>
      </c>
      <c r="I28" s="400">
        <f t="shared" si="4"/>
        <v>9367</v>
      </c>
      <c r="J28" s="400">
        <f t="shared" si="4"/>
        <v>8432</v>
      </c>
      <c r="K28" s="400">
        <f t="shared" si="4"/>
        <v>9927</v>
      </c>
      <c r="L28" s="400">
        <f t="shared" si="4"/>
        <v>9185</v>
      </c>
      <c r="M28" s="400">
        <f t="shared" si="4"/>
        <v>8212</v>
      </c>
      <c r="N28" s="400">
        <f t="shared" si="4"/>
        <v>9145</v>
      </c>
      <c r="O28" s="1085" t="s">
        <v>175</v>
      </c>
      <c r="P28" s="1085"/>
      <c r="Q28" s="1076" t="s">
        <v>32</v>
      </c>
      <c r="R28" s="1076"/>
      <c r="S28" s="400">
        <f t="shared" si="4"/>
        <v>10166</v>
      </c>
      <c r="T28" s="400">
        <f t="shared" si="4"/>
        <v>8726</v>
      </c>
      <c r="U28" s="400">
        <f t="shared" si="4"/>
        <v>8262</v>
      </c>
      <c r="V28" s="400">
        <f t="shared" si="4"/>
        <v>8545</v>
      </c>
      <c r="W28" s="400">
        <f t="shared" si="4"/>
        <v>7354</v>
      </c>
      <c r="X28" s="400">
        <f t="shared" si="4"/>
        <v>7275</v>
      </c>
      <c r="Y28" s="400">
        <f t="shared" si="4"/>
        <v>57013</v>
      </c>
      <c r="Z28" s="400">
        <f t="shared" si="4"/>
        <v>50789</v>
      </c>
      <c r="AA28" s="400">
        <f t="shared" si="4"/>
        <v>55611</v>
      </c>
      <c r="AB28" s="400">
        <f t="shared" si="4"/>
        <v>163413</v>
      </c>
      <c r="AC28" s="1104" t="s">
        <v>175</v>
      </c>
      <c r="AD28" s="1104"/>
    </row>
    <row r="29" spans="1:30" ht="19.5" customHeight="1" thickTop="1">
      <c r="AC29" s="606"/>
      <c r="AD29" s="606"/>
    </row>
    <row r="30" spans="1:30" ht="15.75">
      <c r="AC30" s="606"/>
      <c r="AD30" s="606"/>
    </row>
    <row r="31" spans="1:30" ht="15.75">
      <c r="AC31" s="606"/>
      <c r="AD31" s="606"/>
    </row>
    <row r="116" spans="3:19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</row>
    <row r="117" spans="3:19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</row>
    <row r="118" spans="3:19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</row>
    <row r="119" spans="3:19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</row>
  </sheetData>
  <protectedRanges>
    <protectedRange sqref="F18:N18" name="نطاق1"/>
  </protectedRanges>
  <mergeCells count="88">
    <mergeCell ref="A1:P1"/>
    <mergeCell ref="A2:P2"/>
    <mergeCell ref="AB3:AD3"/>
    <mergeCell ref="Q9:R9"/>
    <mergeCell ref="Q10:R10"/>
    <mergeCell ref="AC10:AD10"/>
    <mergeCell ref="V4:X4"/>
    <mergeCell ref="Y4:AB4"/>
    <mergeCell ref="AC4:AD7"/>
    <mergeCell ref="F5:H5"/>
    <mergeCell ref="I5:K5"/>
    <mergeCell ref="L5:N5"/>
    <mergeCell ref="AC8:AD8"/>
    <mergeCell ref="A9:B9"/>
    <mergeCell ref="AC9:AD9"/>
    <mergeCell ref="S5:U5"/>
    <mergeCell ref="O9:P9"/>
    <mergeCell ref="O10:P10"/>
    <mergeCell ref="A12:A17"/>
    <mergeCell ref="A10:B10"/>
    <mergeCell ref="C5:E5"/>
    <mergeCell ref="A8:B8"/>
    <mergeCell ref="A3:B3"/>
    <mergeCell ref="Q3:R3"/>
    <mergeCell ref="Q4:R7"/>
    <mergeCell ref="Q8:R8"/>
    <mergeCell ref="O3:P3"/>
    <mergeCell ref="O4:P7"/>
    <mergeCell ref="O8:P8"/>
    <mergeCell ref="A28:B28"/>
    <mergeCell ref="AC28:AD28"/>
    <mergeCell ref="A25:B25"/>
    <mergeCell ref="AC25:AD25"/>
    <mergeCell ref="A26:B26"/>
    <mergeCell ref="AC26:AD26"/>
    <mergeCell ref="A27:B27"/>
    <mergeCell ref="AC27:AD27"/>
    <mergeCell ref="O25:P25"/>
    <mergeCell ref="O26:P26"/>
    <mergeCell ref="O27:P27"/>
    <mergeCell ref="O28:P28"/>
    <mergeCell ref="Q25:R25"/>
    <mergeCell ref="Q26:R26"/>
    <mergeCell ref="Q27:R27"/>
    <mergeCell ref="Q28:R28"/>
    <mergeCell ref="A22:B22"/>
    <mergeCell ref="AC22:AD22"/>
    <mergeCell ref="A23:B23"/>
    <mergeCell ref="AC23:AD23"/>
    <mergeCell ref="A24:B24"/>
    <mergeCell ref="AC24:AD24"/>
    <mergeCell ref="O22:P22"/>
    <mergeCell ref="O23:P23"/>
    <mergeCell ref="O24:P24"/>
    <mergeCell ref="Q22:R22"/>
    <mergeCell ref="Q23:R23"/>
    <mergeCell ref="Q24:R24"/>
    <mergeCell ref="A19:B19"/>
    <mergeCell ref="AC19:AD19"/>
    <mergeCell ref="A20:B20"/>
    <mergeCell ref="AC20:AD20"/>
    <mergeCell ref="A21:B21"/>
    <mergeCell ref="AC21:AD21"/>
    <mergeCell ref="O19:P19"/>
    <mergeCell ref="O20:P20"/>
    <mergeCell ref="O21:P21"/>
    <mergeCell ref="Q19:R19"/>
    <mergeCell ref="Q20:R20"/>
    <mergeCell ref="Q21:R21"/>
    <mergeCell ref="AD12:AD17"/>
    <mergeCell ref="A18:B18"/>
    <mergeCell ref="AC18:AD18"/>
    <mergeCell ref="A11:B11"/>
    <mergeCell ref="AC11:AD11"/>
    <mergeCell ref="O11:P11"/>
    <mergeCell ref="P12:P17"/>
    <mergeCell ref="O18:P18"/>
    <mergeCell ref="Q11:R11"/>
    <mergeCell ref="Q12:Q17"/>
    <mergeCell ref="Q18:R18"/>
    <mergeCell ref="V5:X5"/>
    <mergeCell ref="Z5:AA5"/>
    <mergeCell ref="A4:B7"/>
    <mergeCell ref="C4:E4"/>
    <mergeCell ref="F4:H4"/>
    <mergeCell ref="I4:K4"/>
    <mergeCell ref="L4:N4"/>
    <mergeCell ref="S4:U4"/>
  </mergeCells>
  <printOptions horizontalCentered="1"/>
  <pageMargins left="1" right="1" top="1" bottom="1" header="1" footer="1"/>
  <pageSetup paperSize="9" scale="80" firstPageNumber="63" orientation="landscape" useFirstPageNumber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FFFF00"/>
  </sheetPr>
  <dimension ref="A1:L118"/>
  <sheetViews>
    <sheetView rightToLeft="1" view="pageBreakPreview" zoomScale="80" zoomScaleNormal="75" zoomScaleSheetLayoutView="80" workbookViewId="0">
      <selection activeCell="A2" sqref="A2:Q2"/>
    </sheetView>
  </sheetViews>
  <sheetFormatPr defaultRowHeight="12.75"/>
  <cols>
    <col min="1" max="1" width="5.5703125" style="91" customWidth="1"/>
    <col min="2" max="2" width="10.7109375" style="91" customWidth="1"/>
    <col min="3" max="3" width="16.42578125" style="91" customWidth="1"/>
    <col min="4" max="4" width="14.85546875" style="91" customWidth="1"/>
    <col min="5" max="5" width="12.85546875" style="91" customWidth="1"/>
    <col min="6" max="6" width="22.42578125" style="91" customWidth="1"/>
    <col min="7" max="7" width="10.140625" style="91" customWidth="1"/>
    <col min="8" max="8" width="10.5703125" style="91" customWidth="1"/>
    <col min="9" max="9" width="12.5703125" style="91" customWidth="1"/>
    <col min="10" max="10" width="17" style="91" customWidth="1"/>
    <col min="11" max="11" width="19" style="91" customWidth="1"/>
    <col min="12" max="12" width="4.85546875" style="91" customWidth="1"/>
    <col min="13" max="16384" width="9.140625" style="91"/>
  </cols>
  <sheetData>
    <row r="1" spans="1:12" ht="27" customHeight="1">
      <c r="A1" s="1138" t="s">
        <v>987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</row>
    <row r="2" spans="1:12" ht="40.5" customHeight="1">
      <c r="A2" s="1099" t="s">
        <v>988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2" ht="20.25" customHeight="1" thickBot="1">
      <c r="A3" s="1100" t="s">
        <v>1157</v>
      </c>
      <c r="B3" s="1100"/>
      <c r="C3" s="1100"/>
      <c r="D3" s="1100"/>
      <c r="E3" s="169"/>
      <c r="F3" s="169"/>
      <c r="G3" s="169"/>
      <c r="H3" s="169"/>
      <c r="I3" s="169"/>
      <c r="J3" s="169"/>
      <c r="K3" s="1314" t="s">
        <v>1158</v>
      </c>
      <c r="L3" s="1314"/>
    </row>
    <row r="4" spans="1:12" ht="21" customHeight="1" thickTop="1">
      <c r="A4" s="1072" t="s">
        <v>40</v>
      </c>
      <c r="B4" s="1072"/>
      <c r="C4" s="1102" t="s">
        <v>509</v>
      </c>
      <c r="D4" s="1102" t="s">
        <v>510</v>
      </c>
      <c r="E4" s="1102" t="s">
        <v>511</v>
      </c>
      <c r="F4" s="1102" t="s">
        <v>512</v>
      </c>
      <c r="G4" s="1102" t="s">
        <v>512</v>
      </c>
      <c r="H4" s="1102"/>
      <c r="I4" s="1102"/>
      <c r="J4" s="1102" t="s">
        <v>513</v>
      </c>
      <c r="K4" s="1074" t="s">
        <v>174</v>
      </c>
      <c r="L4" s="1074"/>
    </row>
    <row r="5" spans="1:12" ht="20.25" customHeight="1">
      <c r="A5" s="1092"/>
      <c r="B5" s="1092"/>
      <c r="C5" s="1126"/>
      <c r="D5" s="1126"/>
      <c r="E5" s="1126"/>
      <c r="F5" s="1126"/>
      <c r="G5" s="1096" t="s">
        <v>514</v>
      </c>
      <c r="H5" s="1096"/>
      <c r="I5" s="1096"/>
      <c r="J5" s="1126"/>
      <c r="K5" s="1096"/>
      <c r="L5" s="1096"/>
    </row>
    <row r="6" spans="1:12" ht="15" customHeight="1">
      <c r="A6" s="1092"/>
      <c r="B6" s="1092"/>
      <c r="C6" s="1126"/>
      <c r="D6" s="1126"/>
      <c r="E6" s="1126"/>
      <c r="F6" s="1126"/>
      <c r="G6" s="1126" t="s">
        <v>515</v>
      </c>
      <c r="H6" s="1126" t="s">
        <v>516</v>
      </c>
      <c r="I6" s="1126" t="s">
        <v>517</v>
      </c>
      <c r="J6" s="1126"/>
      <c r="K6" s="1096"/>
      <c r="L6" s="1096"/>
    </row>
    <row r="7" spans="1:12" ht="8.25" customHeight="1">
      <c r="A7" s="1092"/>
      <c r="B7" s="1092"/>
      <c r="C7" s="1094" t="s">
        <v>518</v>
      </c>
      <c r="D7" s="1094" t="s">
        <v>519</v>
      </c>
      <c r="E7" s="1094" t="s">
        <v>520</v>
      </c>
      <c r="F7" s="1094" t="s">
        <v>521</v>
      </c>
      <c r="G7" s="1126"/>
      <c r="H7" s="1126"/>
      <c r="I7" s="1126"/>
      <c r="J7" s="1126"/>
      <c r="K7" s="1096"/>
      <c r="L7" s="1096"/>
    </row>
    <row r="8" spans="1:12" ht="33.75" customHeight="1" thickBot="1">
      <c r="A8" s="1073"/>
      <c r="B8" s="1073"/>
      <c r="C8" s="1288"/>
      <c r="D8" s="1288"/>
      <c r="E8" s="1288"/>
      <c r="F8" s="1288"/>
      <c r="G8" s="549" t="s">
        <v>522</v>
      </c>
      <c r="H8" s="549" t="s">
        <v>523</v>
      </c>
      <c r="I8" s="549" t="s">
        <v>524</v>
      </c>
      <c r="J8" s="583" t="s">
        <v>525</v>
      </c>
      <c r="K8" s="1075"/>
      <c r="L8" s="1075"/>
    </row>
    <row r="9" spans="1:12" ht="18" customHeight="1">
      <c r="A9" s="1110" t="s">
        <v>52</v>
      </c>
      <c r="B9" s="1110"/>
      <c r="C9" s="302">
        <v>30</v>
      </c>
      <c r="D9" s="302">
        <v>0</v>
      </c>
      <c r="E9" s="302">
        <v>0</v>
      </c>
      <c r="F9" s="302">
        <v>0</v>
      </c>
      <c r="G9" s="303">
        <v>11</v>
      </c>
      <c r="H9" s="303">
        <v>31</v>
      </c>
      <c r="I9" s="303">
        <v>17</v>
      </c>
      <c r="J9" s="302">
        <v>0</v>
      </c>
      <c r="K9" s="1311" t="s">
        <v>671</v>
      </c>
      <c r="L9" s="1311"/>
    </row>
    <row r="10" spans="1:12" ht="18" customHeight="1">
      <c r="A10" s="1081" t="s">
        <v>53</v>
      </c>
      <c r="B10" s="1081"/>
      <c r="C10" s="102">
        <v>33</v>
      </c>
      <c r="D10" s="102">
        <v>27</v>
      </c>
      <c r="E10" s="102">
        <v>15</v>
      </c>
      <c r="F10" s="102">
        <v>15</v>
      </c>
      <c r="G10" s="102">
        <v>0</v>
      </c>
      <c r="H10" s="102">
        <v>0</v>
      </c>
      <c r="I10" s="102">
        <v>0</v>
      </c>
      <c r="J10" s="102">
        <v>0</v>
      </c>
      <c r="K10" s="1059" t="s">
        <v>302</v>
      </c>
      <c r="L10" s="1059"/>
    </row>
    <row r="11" spans="1:12" ht="18" customHeight="1">
      <c r="A11" s="1081" t="s">
        <v>54</v>
      </c>
      <c r="B11" s="1081"/>
      <c r="C11" s="102">
        <v>156</v>
      </c>
      <c r="D11" s="102">
        <v>0</v>
      </c>
      <c r="E11" s="102">
        <v>0</v>
      </c>
      <c r="F11" s="102">
        <v>0</v>
      </c>
      <c r="G11" s="102">
        <v>301</v>
      </c>
      <c r="H11" s="102">
        <v>52</v>
      </c>
      <c r="I11" s="102">
        <v>2</v>
      </c>
      <c r="J11" s="102">
        <v>0</v>
      </c>
      <c r="K11" s="1056" t="s">
        <v>184</v>
      </c>
      <c r="L11" s="1056"/>
    </row>
    <row r="12" spans="1:12" ht="18" customHeight="1">
      <c r="A12" s="1081" t="s">
        <v>55</v>
      </c>
      <c r="B12" s="1081"/>
      <c r="C12" s="102">
        <v>222</v>
      </c>
      <c r="D12" s="102">
        <v>1</v>
      </c>
      <c r="E12" s="102">
        <v>0</v>
      </c>
      <c r="F12" s="102">
        <v>0</v>
      </c>
      <c r="G12" s="102">
        <v>0</v>
      </c>
      <c r="H12" s="102">
        <v>12</v>
      </c>
      <c r="I12" s="102">
        <v>0</v>
      </c>
      <c r="J12" s="102">
        <v>0</v>
      </c>
      <c r="K12" s="1056" t="s">
        <v>185</v>
      </c>
      <c r="L12" s="1056"/>
    </row>
    <row r="13" spans="1:12" ht="18" customHeight="1">
      <c r="A13" s="1086" t="s">
        <v>295</v>
      </c>
      <c r="B13" s="306" t="s">
        <v>282</v>
      </c>
      <c r="C13" s="102">
        <v>147</v>
      </c>
      <c r="D13" s="102">
        <v>5</v>
      </c>
      <c r="E13" s="102">
        <v>0</v>
      </c>
      <c r="F13" s="102">
        <v>1</v>
      </c>
      <c r="G13" s="102">
        <v>0</v>
      </c>
      <c r="H13" s="102">
        <v>0</v>
      </c>
      <c r="I13" s="102">
        <v>0</v>
      </c>
      <c r="J13" s="102">
        <v>0</v>
      </c>
      <c r="K13" s="586" t="s">
        <v>306</v>
      </c>
      <c r="L13" s="1061" t="s">
        <v>173</v>
      </c>
    </row>
    <row r="14" spans="1:12" ht="18" customHeight="1">
      <c r="A14" s="1086"/>
      <c r="B14" s="306" t="s">
        <v>283</v>
      </c>
      <c r="C14" s="102">
        <v>133</v>
      </c>
      <c r="D14" s="102">
        <v>2</v>
      </c>
      <c r="E14" s="102">
        <v>0</v>
      </c>
      <c r="F14" s="102">
        <v>0</v>
      </c>
      <c r="G14" s="102">
        <v>0</v>
      </c>
      <c r="H14" s="102">
        <v>2</v>
      </c>
      <c r="I14" s="102">
        <v>0</v>
      </c>
      <c r="J14" s="102">
        <v>0</v>
      </c>
      <c r="K14" s="586" t="s">
        <v>307</v>
      </c>
      <c r="L14" s="1061"/>
    </row>
    <row r="15" spans="1:12" ht="18" customHeight="1">
      <c r="A15" s="1086"/>
      <c r="B15" s="306" t="s">
        <v>284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586" t="s">
        <v>308</v>
      </c>
      <c r="L15" s="1061"/>
    </row>
    <row r="16" spans="1:12" ht="18" customHeight="1">
      <c r="A16" s="1086"/>
      <c r="B16" s="306" t="s">
        <v>279</v>
      </c>
      <c r="C16" s="102">
        <v>130</v>
      </c>
      <c r="D16" s="102">
        <v>7</v>
      </c>
      <c r="E16" s="102">
        <v>1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586" t="s">
        <v>309</v>
      </c>
      <c r="L16" s="1061"/>
    </row>
    <row r="17" spans="1:12" ht="18" customHeight="1">
      <c r="A17" s="1086"/>
      <c r="B17" s="306" t="s">
        <v>280</v>
      </c>
      <c r="C17" s="102">
        <v>171</v>
      </c>
      <c r="D17" s="102">
        <v>4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586" t="s">
        <v>310</v>
      </c>
      <c r="L17" s="1061"/>
    </row>
    <row r="18" spans="1:12" ht="18" customHeight="1">
      <c r="A18" s="1086"/>
      <c r="B18" s="306" t="s">
        <v>281</v>
      </c>
      <c r="C18" s="102">
        <v>190</v>
      </c>
      <c r="D18" s="102">
        <v>0</v>
      </c>
      <c r="E18" s="102">
        <v>0</v>
      </c>
      <c r="F18" s="102">
        <v>0</v>
      </c>
      <c r="G18" s="102">
        <v>0</v>
      </c>
      <c r="H18" s="102">
        <v>2</v>
      </c>
      <c r="I18" s="102">
        <v>0</v>
      </c>
      <c r="J18" s="102">
        <v>0</v>
      </c>
      <c r="K18" s="586" t="s">
        <v>311</v>
      </c>
      <c r="L18" s="1061"/>
    </row>
    <row r="19" spans="1:12" ht="18" customHeight="1">
      <c r="A19" s="1081" t="s">
        <v>63</v>
      </c>
      <c r="B19" s="1081"/>
      <c r="C19" s="102">
        <v>21</v>
      </c>
      <c r="D19" s="102">
        <v>0</v>
      </c>
      <c r="E19" s="102">
        <v>1</v>
      </c>
      <c r="F19" s="102">
        <v>12</v>
      </c>
      <c r="G19" s="102">
        <v>0</v>
      </c>
      <c r="H19" s="102">
        <v>0</v>
      </c>
      <c r="I19" s="102">
        <v>0</v>
      </c>
      <c r="J19" s="102">
        <v>0</v>
      </c>
      <c r="K19" s="1056" t="s">
        <v>297</v>
      </c>
      <c r="L19" s="1056"/>
    </row>
    <row r="20" spans="1:12" ht="18" customHeight="1">
      <c r="A20" s="1081" t="s">
        <v>64</v>
      </c>
      <c r="B20" s="1081"/>
      <c r="C20" s="102">
        <v>251</v>
      </c>
      <c r="D20" s="102">
        <v>15</v>
      </c>
      <c r="E20" s="102">
        <v>1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56" t="s">
        <v>186</v>
      </c>
      <c r="L20" s="1056"/>
    </row>
    <row r="21" spans="1:12" ht="18" customHeight="1">
      <c r="A21" s="1081" t="s">
        <v>65</v>
      </c>
      <c r="B21" s="1081"/>
      <c r="C21" s="102">
        <v>110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56" t="s">
        <v>187</v>
      </c>
      <c r="L21" s="1056"/>
    </row>
    <row r="22" spans="1:12" ht="18" customHeight="1">
      <c r="A22" s="1081" t="s">
        <v>66</v>
      </c>
      <c r="B22" s="1081"/>
      <c r="C22" s="102">
        <v>128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56" t="s">
        <v>303</v>
      </c>
      <c r="L22" s="1056"/>
    </row>
    <row r="23" spans="1:12" ht="18" customHeight="1">
      <c r="A23" s="1081" t="s">
        <v>134</v>
      </c>
      <c r="B23" s="1081"/>
      <c r="C23" s="102">
        <v>273</v>
      </c>
      <c r="D23" s="102">
        <v>2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56" t="s">
        <v>304</v>
      </c>
      <c r="L23" s="1056"/>
    </row>
    <row r="24" spans="1:12" ht="18" customHeight="1">
      <c r="A24" s="1081" t="s">
        <v>68</v>
      </c>
      <c r="B24" s="1081"/>
      <c r="C24" s="102">
        <v>48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56" t="s">
        <v>305</v>
      </c>
      <c r="L24" s="1056"/>
    </row>
    <row r="25" spans="1:12" ht="18" customHeight="1">
      <c r="A25" s="1081" t="s">
        <v>69</v>
      </c>
      <c r="B25" s="1081"/>
      <c r="C25" s="102">
        <v>218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56" t="s">
        <v>191</v>
      </c>
      <c r="L25" s="1056"/>
    </row>
    <row r="26" spans="1:12" ht="18" customHeight="1">
      <c r="A26" s="1081" t="s">
        <v>70</v>
      </c>
      <c r="B26" s="1081"/>
      <c r="C26" s="102">
        <v>3</v>
      </c>
      <c r="D26" s="102">
        <v>2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56" t="s">
        <v>192</v>
      </c>
      <c r="L26" s="1056"/>
    </row>
    <row r="27" spans="1:12" ht="18" customHeight="1">
      <c r="A27" s="1081" t="s">
        <v>71</v>
      </c>
      <c r="B27" s="1081"/>
      <c r="C27" s="102">
        <v>93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56" t="s">
        <v>193</v>
      </c>
      <c r="L27" s="1056"/>
    </row>
    <row r="28" spans="1:12" ht="18" customHeight="1" thickBot="1">
      <c r="A28" s="1105" t="s">
        <v>72</v>
      </c>
      <c r="B28" s="1105"/>
      <c r="C28" s="103">
        <v>122</v>
      </c>
      <c r="D28" s="103">
        <v>1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62" t="s">
        <v>298</v>
      </c>
      <c r="L28" s="1062"/>
    </row>
    <row r="29" spans="1:12" ht="18" customHeight="1" thickBot="1">
      <c r="A29" s="1076" t="s">
        <v>32</v>
      </c>
      <c r="B29" s="1076"/>
      <c r="C29" s="548">
        <v>2479</v>
      </c>
      <c r="D29" s="548">
        <v>66</v>
      </c>
      <c r="E29" s="548">
        <v>18</v>
      </c>
      <c r="F29" s="548">
        <v>28</v>
      </c>
      <c r="G29" s="548">
        <v>312</v>
      </c>
      <c r="H29" s="548">
        <v>99</v>
      </c>
      <c r="I29" s="548">
        <v>19</v>
      </c>
      <c r="J29" s="548">
        <v>0</v>
      </c>
      <c r="K29" s="1104" t="s">
        <v>175</v>
      </c>
      <c r="L29" s="1104"/>
    </row>
    <row r="30" spans="1:12" ht="16.5" thickTop="1">
      <c r="K30" s="595"/>
      <c r="L30" s="595"/>
    </row>
    <row r="31" spans="1:12" ht="15.75">
      <c r="K31" s="595"/>
      <c r="L31" s="595"/>
    </row>
    <row r="32" spans="1:12" ht="15.75">
      <c r="K32" s="595"/>
      <c r="L32" s="595"/>
    </row>
    <row r="33" spans="11:12" ht="15.75">
      <c r="K33" s="595"/>
      <c r="L33" s="595"/>
    </row>
    <row r="34" spans="11:12" ht="15.75">
      <c r="K34" s="595"/>
      <c r="L34" s="595"/>
    </row>
    <row r="35" spans="11:12" ht="15.75">
      <c r="K35" s="595"/>
      <c r="L35" s="595"/>
    </row>
    <row r="36" spans="11:12" ht="15.75">
      <c r="K36" s="595"/>
      <c r="L36" s="595"/>
    </row>
    <row r="37" spans="11:12" ht="15.75">
      <c r="K37" s="595"/>
      <c r="L37" s="595"/>
    </row>
    <row r="38" spans="11:12" ht="15.75">
      <c r="K38" s="595"/>
      <c r="L38" s="595"/>
    </row>
    <row r="39" spans="11:12" ht="15.75">
      <c r="K39" s="595"/>
      <c r="L39" s="595"/>
    </row>
    <row r="40" spans="11:12" ht="15.75">
      <c r="K40" s="595"/>
      <c r="L40" s="595"/>
    </row>
    <row r="41" spans="11:12" ht="15.75">
      <c r="K41" s="595"/>
      <c r="L41" s="595"/>
    </row>
    <row r="42" spans="11:12" ht="15.75">
      <c r="K42" s="595"/>
      <c r="L42" s="595"/>
    </row>
    <row r="43" spans="11:12" ht="15.75">
      <c r="K43" s="595"/>
      <c r="L43" s="595"/>
    </row>
    <row r="44" spans="11:12" ht="15">
      <c r="K44" s="131"/>
      <c r="L44" s="131"/>
    </row>
    <row r="45" spans="11:12" ht="15">
      <c r="K45" s="131"/>
      <c r="L45" s="131"/>
    </row>
    <row r="46" spans="11:12" ht="15">
      <c r="K46" s="131"/>
      <c r="L46" s="131"/>
    </row>
    <row r="47" spans="11:12" ht="15">
      <c r="K47" s="131"/>
      <c r="L47" s="131"/>
    </row>
    <row r="48" spans="11:12" ht="15">
      <c r="K48" s="131"/>
      <c r="L48" s="131"/>
    </row>
    <row r="49" spans="11:12" ht="15">
      <c r="K49" s="131"/>
      <c r="L49" s="131"/>
    </row>
    <row r="50" spans="11:12" ht="15">
      <c r="K50" s="131"/>
      <c r="L50" s="131"/>
    </row>
    <row r="51" spans="11:12" ht="15">
      <c r="K51" s="131"/>
      <c r="L51" s="131"/>
    </row>
    <row r="52" spans="11:12" ht="15">
      <c r="K52" s="131"/>
      <c r="L52" s="131"/>
    </row>
    <row r="115" spans="3:10">
      <c r="C115" s="168"/>
      <c r="D115" s="168"/>
      <c r="E115" s="168"/>
      <c r="F115" s="168"/>
      <c r="G115" s="168"/>
      <c r="H115" s="168"/>
      <c r="I115" s="168"/>
      <c r="J115" s="168"/>
    </row>
    <row r="116" spans="3:10">
      <c r="C116" s="168"/>
      <c r="D116" s="168"/>
      <c r="E116" s="168"/>
      <c r="F116" s="168"/>
      <c r="G116" s="168"/>
      <c r="H116" s="168"/>
      <c r="I116" s="168"/>
      <c r="J116" s="168"/>
    </row>
    <row r="117" spans="3:10">
      <c r="C117" s="168"/>
      <c r="D117" s="168"/>
      <c r="E117" s="168"/>
      <c r="F117" s="168"/>
      <c r="G117" s="168"/>
      <c r="H117" s="168"/>
      <c r="I117" s="168"/>
      <c r="J117" s="168"/>
    </row>
    <row r="118" spans="3:10">
      <c r="C118" s="168"/>
      <c r="D118" s="168"/>
      <c r="E118" s="168"/>
      <c r="F118" s="168"/>
      <c r="G118" s="168"/>
      <c r="H118" s="168"/>
      <c r="I118" s="168"/>
      <c r="J118" s="168"/>
    </row>
  </sheetData>
  <mergeCells count="52">
    <mergeCell ref="K26:L26"/>
    <mergeCell ref="K4:L8"/>
    <mergeCell ref="A1:L1"/>
    <mergeCell ref="A2:L2"/>
    <mergeCell ref="A9:B9"/>
    <mergeCell ref="K21:L21"/>
    <mergeCell ref="K22:L22"/>
    <mergeCell ref="K23:L23"/>
    <mergeCell ref="K24:L24"/>
    <mergeCell ref="K25:L25"/>
    <mergeCell ref="A26:B26"/>
    <mergeCell ref="A25:B25"/>
    <mergeCell ref="A24:B24"/>
    <mergeCell ref="A23:B23"/>
    <mergeCell ref="A22:B22"/>
    <mergeCell ref="A21:B21"/>
    <mergeCell ref="A29:B29"/>
    <mergeCell ref="K29:L29"/>
    <mergeCell ref="A28:B28"/>
    <mergeCell ref="K28:L28"/>
    <mergeCell ref="A27:B27"/>
    <mergeCell ref="K27:L27"/>
    <mergeCell ref="A12:B12"/>
    <mergeCell ref="K12:L12"/>
    <mergeCell ref="A11:B11"/>
    <mergeCell ref="K11:L11"/>
    <mergeCell ref="J4:J7"/>
    <mergeCell ref="K9:L9"/>
    <mergeCell ref="A10:B10"/>
    <mergeCell ref="K10:L10"/>
    <mergeCell ref="G5:I5"/>
    <mergeCell ref="G6:G7"/>
    <mergeCell ref="A4:B8"/>
    <mergeCell ref="C4:C6"/>
    <mergeCell ref="D4:D6"/>
    <mergeCell ref="E4:E6"/>
    <mergeCell ref="F4:F6"/>
    <mergeCell ref="G4:I4"/>
    <mergeCell ref="A19:B19"/>
    <mergeCell ref="K19:L19"/>
    <mergeCell ref="A20:B20"/>
    <mergeCell ref="K20:L20"/>
    <mergeCell ref="A13:A18"/>
    <mergeCell ref="L13:L18"/>
    <mergeCell ref="H6:H7"/>
    <mergeCell ref="I6:I7"/>
    <mergeCell ref="A3:D3"/>
    <mergeCell ref="K3:L3"/>
    <mergeCell ref="E7:E8"/>
    <mergeCell ref="C7:C8"/>
    <mergeCell ref="D7:D8"/>
    <mergeCell ref="F7:F8"/>
  </mergeCells>
  <printOptions horizontalCentered="1"/>
  <pageMargins left="1" right="1" top="1" bottom="1" header="0.75" footer="1"/>
  <pageSetup paperSize="9" scale="80" firstPageNumber="64" orientation="landscape" useFirstPageNumber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FFFF00"/>
  </sheetPr>
  <dimension ref="A1:AW119"/>
  <sheetViews>
    <sheetView rightToLeft="1" view="pageBreakPreview" zoomScale="75" zoomScaleSheetLayoutView="75" workbookViewId="0">
      <selection activeCell="A4" sqref="A4:B9"/>
    </sheetView>
  </sheetViews>
  <sheetFormatPr defaultRowHeight="12.75"/>
  <cols>
    <col min="1" max="1" width="3.7109375" style="91" customWidth="1"/>
    <col min="2" max="2" width="9.7109375" style="91" customWidth="1"/>
    <col min="3" max="3" width="11.5703125" style="91" customWidth="1"/>
    <col min="4" max="4" width="11.42578125" style="91" customWidth="1"/>
    <col min="5" max="5" width="10.140625" style="91" customWidth="1"/>
    <col min="6" max="6" width="9.140625" style="91" customWidth="1"/>
    <col min="7" max="7" width="8.5703125" style="91" customWidth="1"/>
    <col min="8" max="8" width="9" style="91" customWidth="1"/>
    <col min="9" max="9" width="8.85546875" style="91" customWidth="1"/>
    <col min="10" max="10" width="10.140625" style="91" customWidth="1"/>
    <col min="11" max="11" width="9" style="91" customWidth="1"/>
    <col min="12" max="13" width="10.140625" style="91" customWidth="1"/>
    <col min="14" max="14" width="7.42578125" style="584" customWidth="1"/>
    <col min="15" max="15" width="8" style="584" customWidth="1"/>
    <col min="16" max="16" width="14.7109375" style="584" customWidth="1"/>
    <col min="17" max="17" width="4.42578125" style="584" customWidth="1"/>
    <col min="18" max="18" width="4" style="584" customWidth="1"/>
    <col min="19" max="19" width="10.7109375" style="584" customWidth="1"/>
    <col min="20" max="20" width="8.42578125" style="584" customWidth="1"/>
    <col min="21" max="21" width="7.7109375" style="584" customWidth="1"/>
    <col min="22" max="22" width="10.42578125" style="584" customWidth="1"/>
    <col min="23" max="23" width="9.140625" style="584" customWidth="1"/>
    <col min="24" max="24" width="9.28515625" style="91" customWidth="1"/>
    <col min="25" max="25" width="8.42578125" style="91" customWidth="1"/>
    <col min="26" max="26" width="7.28515625" style="91" customWidth="1"/>
    <col min="27" max="27" width="8.5703125" style="91" customWidth="1"/>
    <col min="28" max="28" width="7.5703125" style="91" customWidth="1"/>
    <col min="29" max="29" width="10.28515625" style="91" customWidth="1"/>
    <col min="30" max="30" width="11.140625" style="91" customWidth="1"/>
    <col min="31" max="31" width="9.7109375" style="91" customWidth="1"/>
    <col min="32" max="32" width="8.28515625" style="91" customWidth="1"/>
    <col min="33" max="33" width="8" style="91" customWidth="1"/>
    <col min="34" max="34" width="13.42578125" style="91" customWidth="1"/>
    <col min="35" max="36" width="4.5703125" style="91" customWidth="1"/>
    <col min="37" max="37" width="10.5703125" style="91" customWidth="1"/>
    <col min="38" max="38" width="10.42578125" style="91" customWidth="1"/>
    <col min="39" max="39" width="10.140625" style="91" customWidth="1"/>
    <col min="40" max="40" width="12" style="91" customWidth="1"/>
    <col min="41" max="41" width="11.140625" style="91" customWidth="1"/>
    <col min="42" max="42" width="12" style="91" customWidth="1"/>
    <col min="43" max="43" width="7.85546875" style="91" customWidth="1"/>
    <col min="44" max="44" width="15.5703125" style="91" customWidth="1"/>
    <col min="45" max="45" width="16" style="91" customWidth="1"/>
    <col min="46" max="46" width="8.7109375" style="91" customWidth="1"/>
    <col min="47" max="47" width="14" style="91" customWidth="1"/>
    <col min="48" max="48" width="14.28515625" style="91" customWidth="1"/>
    <col min="49" max="49" width="3.5703125" style="91" customWidth="1"/>
    <col min="50" max="16384" width="9.140625" style="91"/>
  </cols>
  <sheetData>
    <row r="1" spans="1:49" ht="24" customHeight="1">
      <c r="A1" s="1138" t="s">
        <v>256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315"/>
      <c r="S1" s="1315"/>
      <c r="T1" s="1315"/>
      <c r="U1" s="137"/>
      <c r="V1" s="137"/>
      <c r="W1" s="137"/>
      <c r="X1" s="137"/>
      <c r="Y1" s="137"/>
      <c r="Z1" s="137"/>
      <c r="AA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</row>
    <row r="2" spans="1:49" ht="19.5" customHeight="1">
      <c r="A2" s="1139" t="s">
        <v>1356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S2" s="91"/>
      <c r="T2" s="91"/>
      <c r="U2" s="91"/>
      <c r="V2" s="137"/>
      <c r="W2" s="137"/>
      <c r="X2" s="137"/>
      <c r="Y2" s="137"/>
      <c r="Z2" s="137"/>
      <c r="AA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</row>
    <row r="3" spans="1:49" ht="21.75" customHeight="1" thickBot="1">
      <c r="A3" s="1115" t="s">
        <v>1159</v>
      </c>
      <c r="B3" s="1115"/>
      <c r="C3" s="1115"/>
      <c r="D3" s="75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101" t="s">
        <v>1161</v>
      </c>
      <c r="P3" s="1101"/>
      <c r="Q3" s="1101"/>
      <c r="R3" s="1115" t="s">
        <v>1160</v>
      </c>
      <c r="S3" s="1115"/>
      <c r="T3" s="1115"/>
      <c r="U3" s="188"/>
      <c r="V3" s="188"/>
      <c r="W3" s="188"/>
      <c r="X3" s="188"/>
      <c r="Y3" s="188"/>
      <c r="AC3" s="188"/>
      <c r="AD3" s="188"/>
      <c r="AG3" s="1101" t="s">
        <v>1162</v>
      </c>
      <c r="AH3" s="1101"/>
      <c r="AI3" s="1101"/>
      <c r="AJ3" s="1115" t="s">
        <v>1160</v>
      </c>
      <c r="AK3" s="1115"/>
      <c r="AL3" s="1115"/>
      <c r="AM3" s="188"/>
      <c r="AN3" s="188"/>
      <c r="AO3" s="188"/>
      <c r="AP3" s="188"/>
      <c r="AQ3" s="188"/>
      <c r="AU3" s="1101" t="s">
        <v>1162</v>
      </c>
      <c r="AV3" s="1101"/>
      <c r="AW3" s="1101"/>
    </row>
    <row r="4" spans="1:49" s="131" customFormat="1" ht="24.75" customHeight="1" thickTop="1">
      <c r="A4" s="1072" t="s">
        <v>40</v>
      </c>
      <c r="B4" s="1072"/>
      <c r="C4" s="1221" t="s">
        <v>526</v>
      </c>
      <c r="D4" s="1221"/>
      <c r="E4" s="1221"/>
      <c r="F4" s="1221"/>
      <c r="G4" s="1221"/>
      <c r="H4" s="1221" t="s">
        <v>527</v>
      </c>
      <c r="I4" s="1221"/>
      <c r="J4" s="1221"/>
      <c r="K4" s="1221"/>
      <c r="L4" s="1226" t="s">
        <v>528</v>
      </c>
      <c r="M4" s="1226"/>
      <c r="N4" s="1226"/>
      <c r="O4" s="1226"/>
      <c r="P4" s="1074" t="s">
        <v>174</v>
      </c>
      <c r="Q4" s="1074"/>
      <c r="R4" s="1072" t="s">
        <v>40</v>
      </c>
      <c r="S4" s="1072"/>
      <c r="T4" s="1226" t="s">
        <v>529</v>
      </c>
      <c r="U4" s="1226"/>
      <c r="V4" s="1226"/>
      <c r="W4" s="1102" t="s">
        <v>727</v>
      </c>
      <c r="X4" s="1102"/>
      <c r="Y4" s="1102"/>
      <c r="Z4" s="1102"/>
      <c r="AA4" s="1102" t="s">
        <v>567</v>
      </c>
      <c r="AB4" s="1102"/>
      <c r="AC4" s="1102"/>
      <c r="AD4" s="1102"/>
      <c r="AE4" s="1102"/>
      <c r="AF4" s="1102"/>
      <c r="AG4" s="1102"/>
      <c r="AH4" s="1074" t="s">
        <v>174</v>
      </c>
      <c r="AI4" s="1074"/>
      <c r="AJ4" s="1072" t="s">
        <v>40</v>
      </c>
      <c r="AK4" s="1072"/>
      <c r="AL4" s="1229" t="s">
        <v>566</v>
      </c>
      <c r="AM4" s="1229"/>
      <c r="AN4" s="1229"/>
      <c r="AO4" s="1229"/>
      <c r="AP4" s="1229"/>
      <c r="AQ4" s="1229"/>
      <c r="AR4" s="1218" t="s">
        <v>532</v>
      </c>
      <c r="AS4" s="1218" t="s">
        <v>531</v>
      </c>
      <c r="AT4" s="1218" t="s">
        <v>533</v>
      </c>
      <c r="AU4" s="1218" t="s">
        <v>534</v>
      </c>
      <c r="AV4" s="1074" t="s">
        <v>174</v>
      </c>
      <c r="AW4" s="1074"/>
    </row>
    <row r="5" spans="1:49" s="131" customFormat="1" ht="21" customHeight="1">
      <c r="A5" s="1092"/>
      <c r="B5" s="1092"/>
      <c r="C5" s="1220" t="s">
        <v>535</v>
      </c>
      <c r="D5" s="1220"/>
      <c r="E5" s="1220"/>
      <c r="F5" s="1220"/>
      <c r="G5" s="1220"/>
      <c r="H5" s="1094" t="s">
        <v>536</v>
      </c>
      <c r="I5" s="1094"/>
      <c r="J5" s="1094"/>
      <c r="K5" s="1094"/>
      <c r="L5" s="1094" t="s">
        <v>537</v>
      </c>
      <c r="M5" s="1094"/>
      <c r="N5" s="1094"/>
      <c r="O5" s="1094"/>
      <c r="P5" s="1096"/>
      <c r="Q5" s="1096"/>
      <c r="R5" s="1092"/>
      <c r="S5" s="1092"/>
      <c r="T5" s="1094" t="s">
        <v>538</v>
      </c>
      <c r="U5" s="1094"/>
      <c r="V5" s="1094"/>
      <c r="W5" s="1094" t="s">
        <v>568</v>
      </c>
      <c r="X5" s="1094"/>
      <c r="Y5" s="1094"/>
      <c r="Z5" s="1094"/>
      <c r="AA5" s="1094" t="s">
        <v>570</v>
      </c>
      <c r="AB5" s="1094"/>
      <c r="AC5" s="1094"/>
      <c r="AD5" s="1094"/>
      <c r="AE5" s="1094"/>
      <c r="AF5" s="1094"/>
      <c r="AG5" s="1094"/>
      <c r="AH5" s="1096"/>
      <c r="AI5" s="1096"/>
      <c r="AJ5" s="1092"/>
      <c r="AK5" s="1092"/>
      <c r="AL5" s="1094" t="s">
        <v>569</v>
      </c>
      <c r="AM5" s="1094"/>
      <c r="AN5" s="1094"/>
      <c r="AO5" s="1094"/>
      <c r="AP5" s="1094"/>
      <c r="AQ5" s="1094"/>
      <c r="AR5" s="1227"/>
      <c r="AS5" s="1227"/>
      <c r="AT5" s="1227"/>
      <c r="AU5" s="1227"/>
      <c r="AV5" s="1096"/>
      <c r="AW5" s="1096"/>
    </row>
    <row r="6" spans="1:49" s="131" customFormat="1" ht="18.75" customHeight="1">
      <c r="A6" s="1092"/>
      <c r="B6" s="1092"/>
      <c r="C6" s="1126" t="s">
        <v>539</v>
      </c>
      <c r="D6" s="1126"/>
      <c r="E6" s="1320" t="s">
        <v>540</v>
      </c>
      <c r="F6" s="1320" t="s">
        <v>771</v>
      </c>
      <c r="G6" s="1216" t="s">
        <v>32</v>
      </c>
      <c r="H6" s="1316" t="s">
        <v>541</v>
      </c>
      <c r="I6" s="1320" t="s">
        <v>542</v>
      </c>
      <c r="J6" s="1316" t="s">
        <v>543</v>
      </c>
      <c r="K6" s="1216" t="s">
        <v>32</v>
      </c>
      <c r="L6" s="1316" t="s">
        <v>544</v>
      </c>
      <c r="M6" s="1319" t="s">
        <v>545</v>
      </c>
      <c r="N6" s="1316" t="s">
        <v>546</v>
      </c>
      <c r="O6" s="1216" t="s">
        <v>32</v>
      </c>
      <c r="P6" s="1096"/>
      <c r="Q6" s="1096"/>
      <c r="R6" s="1092"/>
      <c r="S6" s="1092"/>
      <c r="T6" s="1316" t="s">
        <v>547</v>
      </c>
      <c r="U6" s="1320" t="s">
        <v>548</v>
      </c>
      <c r="V6" s="1216" t="s">
        <v>32</v>
      </c>
      <c r="W6" s="1325" t="s">
        <v>571</v>
      </c>
      <c r="X6" s="1325" t="s">
        <v>572</v>
      </c>
      <c r="Y6" s="1325" t="s">
        <v>573</v>
      </c>
      <c r="Z6" s="1216" t="s">
        <v>32</v>
      </c>
      <c r="AA6" s="1323" t="s">
        <v>579</v>
      </c>
      <c r="AB6" s="1323" t="s">
        <v>583</v>
      </c>
      <c r="AC6" s="1323" t="s">
        <v>582</v>
      </c>
      <c r="AD6" s="1323" t="s">
        <v>580</v>
      </c>
      <c r="AE6" s="1323" t="s">
        <v>581</v>
      </c>
      <c r="AF6" s="1323" t="s">
        <v>424</v>
      </c>
      <c r="AG6" s="1323" t="s">
        <v>32</v>
      </c>
      <c r="AH6" s="1096"/>
      <c r="AI6" s="1096"/>
      <c r="AJ6" s="1092"/>
      <c r="AK6" s="1092"/>
      <c r="AL6" s="1323" t="s">
        <v>574</v>
      </c>
      <c r="AM6" s="1323" t="s">
        <v>575</v>
      </c>
      <c r="AN6" s="1323" t="s">
        <v>576</v>
      </c>
      <c r="AO6" s="1323" t="s">
        <v>577</v>
      </c>
      <c r="AP6" s="1323" t="s">
        <v>578</v>
      </c>
      <c r="AQ6" s="1324" t="s">
        <v>32</v>
      </c>
      <c r="AR6" s="1227"/>
      <c r="AS6" s="1227"/>
      <c r="AT6" s="1227"/>
      <c r="AU6" s="1227"/>
      <c r="AV6" s="1096"/>
      <c r="AW6" s="1096"/>
    </row>
    <row r="7" spans="1:49" s="131" customFormat="1" ht="16.5" customHeight="1">
      <c r="A7" s="1092"/>
      <c r="B7" s="1092"/>
      <c r="C7" s="1094" t="s">
        <v>550</v>
      </c>
      <c r="D7" s="1094"/>
      <c r="E7" s="1321"/>
      <c r="F7" s="1320"/>
      <c r="G7" s="1216"/>
      <c r="H7" s="1317"/>
      <c r="I7" s="1321"/>
      <c r="J7" s="1317"/>
      <c r="K7" s="1216"/>
      <c r="L7" s="1317"/>
      <c r="M7" s="1319"/>
      <c r="N7" s="1317"/>
      <c r="O7" s="1216"/>
      <c r="P7" s="1096"/>
      <c r="Q7" s="1096"/>
      <c r="R7" s="1092"/>
      <c r="S7" s="1092"/>
      <c r="T7" s="1317"/>
      <c r="U7" s="1321"/>
      <c r="V7" s="1216"/>
      <c r="W7" s="1325"/>
      <c r="X7" s="1325"/>
      <c r="Y7" s="1325"/>
      <c r="Z7" s="1216"/>
      <c r="AA7" s="1323"/>
      <c r="AB7" s="1323"/>
      <c r="AC7" s="1323"/>
      <c r="AD7" s="1323"/>
      <c r="AE7" s="1323"/>
      <c r="AF7" s="1323"/>
      <c r="AG7" s="1323"/>
      <c r="AH7" s="1096"/>
      <c r="AI7" s="1096"/>
      <c r="AJ7" s="1092"/>
      <c r="AK7" s="1092"/>
      <c r="AL7" s="1323"/>
      <c r="AM7" s="1323" t="s">
        <v>575</v>
      </c>
      <c r="AN7" s="1323" t="s">
        <v>576</v>
      </c>
      <c r="AO7" s="1323" t="s">
        <v>577</v>
      </c>
      <c r="AP7" s="1323" t="s">
        <v>578</v>
      </c>
      <c r="AQ7" s="1324"/>
      <c r="AR7" s="1227"/>
      <c r="AS7" s="1227"/>
      <c r="AT7" s="1227"/>
      <c r="AU7" s="1227"/>
      <c r="AV7" s="1096"/>
      <c r="AW7" s="1096"/>
    </row>
    <row r="8" spans="1:49" s="131" customFormat="1" ht="23.25" customHeight="1">
      <c r="A8" s="1092"/>
      <c r="B8" s="1092"/>
      <c r="C8" s="570" t="s">
        <v>551</v>
      </c>
      <c r="D8" s="570" t="s">
        <v>552</v>
      </c>
      <c r="E8" s="1322"/>
      <c r="F8" s="1216"/>
      <c r="G8" s="1216"/>
      <c r="H8" s="1318"/>
      <c r="I8" s="1322"/>
      <c r="J8" s="1318"/>
      <c r="K8" s="1216"/>
      <c r="L8" s="1318"/>
      <c r="M8" s="1227"/>
      <c r="N8" s="1318"/>
      <c r="O8" s="1216"/>
      <c r="P8" s="1096"/>
      <c r="Q8" s="1096"/>
      <c r="R8" s="1092"/>
      <c r="S8" s="1092"/>
      <c r="T8" s="1318"/>
      <c r="U8" s="1322"/>
      <c r="V8" s="1216"/>
      <c r="W8" s="1325"/>
      <c r="X8" s="1325"/>
      <c r="Y8" s="1325"/>
      <c r="Z8" s="1216"/>
      <c r="AA8" s="1323"/>
      <c r="AB8" s="1323"/>
      <c r="AC8" s="1323"/>
      <c r="AD8" s="1323"/>
      <c r="AE8" s="1323"/>
      <c r="AF8" s="1323"/>
      <c r="AG8" s="1323"/>
      <c r="AH8" s="1096"/>
      <c r="AI8" s="1096"/>
      <c r="AJ8" s="1092"/>
      <c r="AK8" s="1092"/>
      <c r="AL8" s="1323"/>
      <c r="AM8" s="1323"/>
      <c r="AN8" s="1323"/>
      <c r="AO8" s="1323"/>
      <c r="AP8" s="1323"/>
      <c r="AQ8" s="1324"/>
      <c r="AR8" s="1227"/>
      <c r="AS8" s="1227"/>
      <c r="AT8" s="1227"/>
      <c r="AU8" s="1227"/>
      <c r="AV8" s="1096"/>
      <c r="AW8" s="1096"/>
    </row>
    <row r="9" spans="1:49" s="131" customFormat="1" ht="33" customHeight="1" thickBot="1">
      <c r="A9" s="1073"/>
      <c r="B9" s="1073"/>
      <c r="C9" s="751" t="s">
        <v>554</v>
      </c>
      <c r="D9" s="751" t="s">
        <v>555</v>
      </c>
      <c r="E9" s="751" t="s">
        <v>556</v>
      </c>
      <c r="F9" s="751" t="s">
        <v>901</v>
      </c>
      <c r="G9" s="751" t="s">
        <v>175</v>
      </c>
      <c r="H9" s="751">
        <v>1</v>
      </c>
      <c r="I9" s="751">
        <v>2</v>
      </c>
      <c r="J9" s="965" t="s">
        <v>557</v>
      </c>
      <c r="K9" s="750" t="s">
        <v>175</v>
      </c>
      <c r="L9" s="965" t="s">
        <v>558</v>
      </c>
      <c r="M9" s="965" t="s">
        <v>553</v>
      </c>
      <c r="N9" s="750" t="s">
        <v>559</v>
      </c>
      <c r="O9" s="965" t="s">
        <v>175</v>
      </c>
      <c r="P9" s="1075"/>
      <c r="Q9" s="1075"/>
      <c r="R9" s="1073"/>
      <c r="S9" s="1073"/>
      <c r="T9" s="751" t="s">
        <v>560</v>
      </c>
      <c r="U9" s="966" t="s">
        <v>561</v>
      </c>
      <c r="V9" s="751" t="s">
        <v>175</v>
      </c>
      <c r="W9" s="751" t="s">
        <v>584</v>
      </c>
      <c r="X9" s="751" t="s">
        <v>585</v>
      </c>
      <c r="Y9" s="751" t="s">
        <v>586</v>
      </c>
      <c r="Z9" s="751" t="s">
        <v>175</v>
      </c>
      <c r="AA9" s="751" t="s">
        <v>592</v>
      </c>
      <c r="AB9" s="751" t="s">
        <v>596</v>
      </c>
      <c r="AC9" s="751" t="s">
        <v>595</v>
      </c>
      <c r="AD9" s="751" t="s">
        <v>593</v>
      </c>
      <c r="AE9" s="751" t="s">
        <v>594</v>
      </c>
      <c r="AF9" s="751" t="s">
        <v>431</v>
      </c>
      <c r="AG9" s="751" t="s">
        <v>175</v>
      </c>
      <c r="AH9" s="1075"/>
      <c r="AI9" s="1075"/>
      <c r="AJ9" s="1073"/>
      <c r="AK9" s="1073"/>
      <c r="AL9" s="751" t="s">
        <v>587</v>
      </c>
      <c r="AM9" s="947" t="s">
        <v>588</v>
      </c>
      <c r="AN9" s="751" t="s">
        <v>589</v>
      </c>
      <c r="AO9" s="947" t="s">
        <v>590</v>
      </c>
      <c r="AP9" s="751" t="s">
        <v>591</v>
      </c>
      <c r="AQ9" s="947" t="s">
        <v>175</v>
      </c>
      <c r="AR9" s="751" t="s">
        <v>563</v>
      </c>
      <c r="AS9" s="751" t="s">
        <v>562</v>
      </c>
      <c r="AT9" s="751" t="s">
        <v>564</v>
      </c>
      <c r="AU9" s="751" t="s">
        <v>565</v>
      </c>
      <c r="AV9" s="1075"/>
      <c r="AW9" s="1075"/>
    </row>
    <row r="10" spans="1:49" ht="17.25" customHeight="1">
      <c r="A10" s="1110" t="s">
        <v>52</v>
      </c>
      <c r="B10" s="1110"/>
      <c r="C10" s="173">
        <v>1023</v>
      </c>
      <c r="D10" s="173">
        <v>16</v>
      </c>
      <c r="E10" s="173">
        <v>16</v>
      </c>
      <c r="F10" s="173">
        <v>0</v>
      </c>
      <c r="G10" s="173">
        <f>SUM(C10:F10)</f>
        <v>1055</v>
      </c>
      <c r="H10" s="173">
        <v>600</v>
      </c>
      <c r="I10" s="173">
        <v>415</v>
      </c>
      <c r="J10" s="173">
        <v>40</v>
      </c>
      <c r="K10" s="173">
        <f>SUM(H10:J10)</f>
        <v>1055</v>
      </c>
      <c r="L10" s="173">
        <v>612</v>
      </c>
      <c r="M10" s="173">
        <v>366</v>
      </c>
      <c r="N10" s="173">
        <v>77</v>
      </c>
      <c r="O10" s="173">
        <v>1055</v>
      </c>
      <c r="P10" s="1130" t="s">
        <v>671</v>
      </c>
      <c r="Q10" s="1130"/>
      <c r="R10" s="1110" t="s">
        <v>52</v>
      </c>
      <c r="S10" s="1110"/>
      <c r="T10" s="173">
        <v>1020</v>
      </c>
      <c r="U10" s="173">
        <v>35</v>
      </c>
      <c r="V10" s="173">
        <v>1055</v>
      </c>
      <c r="W10" s="173">
        <v>694</v>
      </c>
      <c r="X10" s="173">
        <v>359</v>
      </c>
      <c r="Y10" s="173">
        <v>2</v>
      </c>
      <c r="Z10" s="173">
        <v>1055</v>
      </c>
      <c r="AA10" s="173">
        <v>981</v>
      </c>
      <c r="AB10" s="173">
        <v>3</v>
      </c>
      <c r="AC10" s="173">
        <v>5</v>
      </c>
      <c r="AD10" s="173">
        <v>0</v>
      </c>
      <c r="AE10" s="173">
        <v>63</v>
      </c>
      <c r="AF10" s="173">
        <v>3</v>
      </c>
      <c r="AG10" s="172">
        <v>1055</v>
      </c>
      <c r="AH10" s="1130" t="s">
        <v>671</v>
      </c>
      <c r="AI10" s="1130"/>
      <c r="AJ10" s="1110" t="s">
        <v>52</v>
      </c>
      <c r="AK10" s="1110"/>
      <c r="AL10" s="172">
        <v>546</v>
      </c>
      <c r="AM10" s="172">
        <v>118</v>
      </c>
      <c r="AN10" s="172">
        <v>322</v>
      </c>
      <c r="AO10" s="172">
        <v>63</v>
      </c>
      <c r="AP10" s="172">
        <v>6</v>
      </c>
      <c r="AQ10" s="172">
        <v>1055</v>
      </c>
      <c r="AR10" s="173">
        <v>1016</v>
      </c>
      <c r="AS10" s="173">
        <v>1026</v>
      </c>
      <c r="AT10" s="173">
        <v>852</v>
      </c>
      <c r="AU10" s="173">
        <v>873</v>
      </c>
      <c r="AV10" s="1111" t="s">
        <v>671</v>
      </c>
      <c r="AW10" s="1111"/>
    </row>
    <row r="11" spans="1:49" s="244" customFormat="1" ht="17.25" customHeight="1">
      <c r="A11" s="1081" t="s">
        <v>53</v>
      </c>
      <c r="B11" s="1081"/>
      <c r="C11" s="78">
        <v>926</v>
      </c>
      <c r="D11" s="78">
        <v>19</v>
      </c>
      <c r="E11" s="78">
        <v>4</v>
      </c>
      <c r="F11" s="78">
        <v>0</v>
      </c>
      <c r="G11" s="78">
        <f t="shared" ref="G11:G29" si="0">SUM(C11:F11)</f>
        <v>949</v>
      </c>
      <c r="H11" s="78">
        <v>555</v>
      </c>
      <c r="I11" s="78">
        <v>342</v>
      </c>
      <c r="J11" s="78">
        <v>52</v>
      </c>
      <c r="K11" s="78">
        <f t="shared" ref="K11:K29" si="1">SUM(H11:J11)</f>
        <v>949</v>
      </c>
      <c r="L11" s="78">
        <v>357</v>
      </c>
      <c r="M11" s="78">
        <v>416</v>
      </c>
      <c r="N11" s="78">
        <v>176</v>
      </c>
      <c r="O11" s="78">
        <v>949</v>
      </c>
      <c r="P11" s="1059" t="s">
        <v>302</v>
      </c>
      <c r="Q11" s="1059"/>
      <c r="R11" s="1081" t="s">
        <v>53</v>
      </c>
      <c r="S11" s="1081"/>
      <c r="T11" s="78">
        <v>883</v>
      </c>
      <c r="U11" s="78">
        <v>66</v>
      </c>
      <c r="V11" s="78">
        <v>949</v>
      </c>
      <c r="W11" s="78">
        <v>849</v>
      </c>
      <c r="X11" s="78">
        <v>100</v>
      </c>
      <c r="Y11" s="78">
        <v>0</v>
      </c>
      <c r="Z11" s="78">
        <v>949</v>
      </c>
      <c r="AA11" s="78">
        <v>780</v>
      </c>
      <c r="AB11" s="78">
        <v>15</v>
      </c>
      <c r="AC11" s="78">
        <v>97</v>
      </c>
      <c r="AD11" s="78">
        <v>1</v>
      </c>
      <c r="AE11" s="78">
        <v>56</v>
      </c>
      <c r="AF11" s="78">
        <v>0</v>
      </c>
      <c r="AG11" s="78">
        <v>949</v>
      </c>
      <c r="AH11" s="1059" t="s">
        <v>302</v>
      </c>
      <c r="AI11" s="1059"/>
      <c r="AJ11" s="1081" t="s">
        <v>53</v>
      </c>
      <c r="AK11" s="1081"/>
      <c r="AL11" s="78">
        <v>545</v>
      </c>
      <c r="AM11" s="78">
        <v>155</v>
      </c>
      <c r="AN11" s="78">
        <v>183</v>
      </c>
      <c r="AO11" s="78">
        <v>57</v>
      </c>
      <c r="AP11" s="78">
        <v>9</v>
      </c>
      <c r="AQ11" s="78">
        <v>949</v>
      </c>
      <c r="AR11" s="78">
        <v>865</v>
      </c>
      <c r="AS11" s="78">
        <v>656</v>
      </c>
      <c r="AT11" s="78">
        <v>409</v>
      </c>
      <c r="AU11" s="78">
        <v>760</v>
      </c>
      <c r="AV11" s="1059" t="s">
        <v>302</v>
      </c>
      <c r="AW11" s="1059"/>
    </row>
    <row r="12" spans="1:49" s="244" customFormat="1" ht="17.25" customHeight="1">
      <c r="A12" s="1081" t="s">
        <v>54</v>
      </c>
      <c r="B12" s="1081"/>
      <c r="C12" s="78">
        <v>681</v>
      </c>
      <c r="D12" s="78">
        <v>6</v>
      </c>
      <c r="E12" s="78">
        <v>0</v>
      </c>
      <c r="F12" s="78">
        <v>0</v>
      </c>
      <c r="G12" s="78">
        <f t="shared" si="0"/>
        <v>687</v>
      </c>
      <c r="H12" s="78">
        <v>413</v>
      </c>
      <c r="I12" s="78">
        <v>228</v>
      </c>
      <c r="J12" s="78">
        <v>46</v>
      </c>
      <c r="K12" s="78">
        <f t="shared" si="1"/>
        <v>687</v>
      </c>
      <c r="L12" s="78">
        <v>320</v>
      </c>
      <c r="M12" s="78">
        <v>319</v>
      </c>
      <c r="N12" s="78">
        <v>48</v>
      </c>
      <c r="O12" s="78">
        <v>687</v>
      </c>
      <c r="P12" s="1056" t="s">
        <v>184</v>
      </c>
      <c r="Q12" s="1056"/>
      <c r="R12" s="1081" t="s">
        <v>54</v>
      </c>
      <c r="S12" s="1081"/>
      <c r="T12" s="78">
        <v>677</v>
      </c>
      <c r="U12" s="78">
        <v>10</v>
      </c>
      <c r="V12" s="78">
        <v>687</v>
      </c>
      <c r="W12" s="78">
        <v>549</v>
      </c>
      <c r="X12" s="78">
        <v>136</v>
      </c>
      <c r="Y12" s="78">
        <v>2</v>
      </c>
      <c r="Z12" s="78">
        <v>687</v>
      </c>
      <c r="AA12" s="78">
        <v>655</v>
      </c>
      <c r="AB12" s="78">
        <v>14</v>
      </c>
      <c r="AC12" s="78">
        <v>5</v>
      </c>
      <c r="AD12" s="78">
        <v>4</v>
      </c>
      <c r="AE12" s="78">
        <v>7</v>
      </c>
      <c r="AF12" s="78">
        <v>2</v>
      </c>
      <c r="AG12" s="78">
        <v>687</v>
      </c>
      <c r="AH12" s="1056" t="s">
        <v>184</v>
      </c>
      <c r="AI12" s="1056"/>
      <c r="AJ12" s="1081" t="s">
        <v>54</v>
      </c>
      <c r="AK12" s="1081"/>
      <c r="AL12" s="78">
        <v>325</v>
      </c>
      <c r="AM12" s="78">
        <v>134</v>
      </c>
      <c r="AN12" s="78">
        <v>98</v>
      </c>
      <c r="AO12" s="78">
        <v>102</v>
      </c>
      <c r="AP12" s="78">
        <v>28</v>
      </c>
      <c r="AQ12" s="78">
        <v>687</v>
      </c>
      <c r="AR12" s="78">
        <v>532</v>
      </c>
      <c r="AS12" s="78">
        <v>520</v>
      </c>
      <c r="AT12" s="78">
        <v>446</v>
      </c>
      <c r="AU12" s="78">
        <v>617</v>
      </c>
      <c r="AV12" s="1056" t="s">
        <v>184</v>
      </c>
      <c r="AW12" s="1056"/>
    </row>
    <row r="13" spans="1:49" s="244" customFormat="1" ht="17.25" customHeight="1">
      <c r="A13" s="1081" t="s">
        <v>55</v>
      </c>
      <c r="B13" s="1081"/>
      <c r="C13" s="78">
        <v>663</v>
      </c>
      <c r="D13" s="78">
        <v>57</v>
      </c>
      <c r="E13" s="78">
        <v>36</v>
      </c>
      <c r="F13" s="78">
        <v>0</v>
      </c>
      <c r="G13" s="78">
        <f t="shared" si="0"/>
        <v>756</v>
      </c>
      <c r="H13" s="78">
        <v>431</v>
      </c>
      <c r="I13" s="78">
        <v>294</v>
      </c>
      <c r="J13" s="78">
        <v>31</v>
      </c>
      <c r="K13" s="78">
        <f t="shared" si="1"/>
        <v>756</v>
      </c>
      <c r="L13" s="78">
        <v>248</v>
      </c>
      <c r="M13" s="78">
        <v>342</v>
      </c>
      <c r="N13" s="78">
        <v>166</v>
      </c>
      <c r="O13" s="78">
        <v>756</v>
      </c>
      <c r="P13" s="1056" t="s">
        <v>185</v>
      </c>
      <c r="Q13" s="1056"/>
      <c r="R13" s="1081" t="s">
        <v>55</v>
      </c>
      <c r="S13" s="1081"/>
      <c r="T13" s="78">
        <v>681</v>
      </c>
      <c r="U13" s="78">
        <v>75</v>
      </c>
      <c r="V13" s="78">
        <v>756</v>
      </c>
      <c r="W13" s="78">
        <v>658</v>
      </c>
      <c r="X13" s="78">
        <v>96</v>
      </c>
      <c r="Y13" s="78">
        <v>2</v>
      </c>
      <c r="Z13" s="78">
        <v>756</v>
      </c>
      <c r="AA13" s="78">
        <v>679</v>
      </c>
      <c r="AB13" s="78">
        <v>8</v>
      </c>
      <c r="AC13" s="78">
        <v>17</v>
      </c>
      <c r="AD13" s="78">
        <v>0</v>
      </c>
      <c r="AE13" s="78">
        <v>52</v>
      </c>
      <c r="AF13" s="78">
        <v>0</v>
      </c>
      <c r="AG13" s="78">
        <v>756</v>
      </c>
      <c r="AH13" s="1056" t="s">
        <v>185</v>
      </c>
      <c r="AI13" s="1056"/>
      <c r="AJ13" s="1081" t="s">
        <v>55</v>
      </c>
      <c r="AK13" s="1081"/>
      <c r="AL13" s="78">
        <v>362</v>
      </c>
      <c r="AM13" s="78">
        <v>138</v>
      </c>
      <c r="AN13" s="78">
        <v>185</v>
      </c>
      <c r="AO13" s="78">
        <v>60</v>
      </c>
      <c r="AP13" s="78">
        <v>11</v>
      </c>
      <c r="AQ13" s="78">
        <v>756</v>
      </c>
      <c r="AR13" s="78">
        <v>720</v>
      </c>
      <c r="AS13" s="78">
        <v>495</v>
      </c>
      <c r="AT13" s="78">
        <v>495</v>
      </c>
      <c r="AU13" s="78">
        <v>590</v>
      </c>
      <c r="AV13" s="1056" t="s">
        <v>185</v>
      </c>
      <c r="AW13" s="1056"/>
    </row>
    <row r="14" spans="1:49" s="244" customFormat="1" ht="17.25" customHeight="1">
      <c r="A14" s="1086" t="s">
        <v>299</v>
      </c>
      <c r="B14" s="559" t="s">
        <v>282</v>
      </c>
      <c r="C14" s="78">
        <v>246</v>
      </c>
      <c r="D14" s="78">
        <v>4</v>
      </c>
      <c r="E14" s="78">
        <v>2</v>
      </c>
      <c r="F14" s="78">
        <v>0</v>
      </c>
      <c r="G14" s="78">
        <f t="shared" si="0"/>
        <v>252</v>
      </c>
      <c r="H14" s="78">
        <v>85</v>
      </c>
      <c r="I14" s="78">
        <v>128</v>
      </c>
      <c r="J14" s="78">
        <v>39</v>
      </c>
      <c r="K14" s="78">
        <f t="shared" si="1"/>
        <v>252</v>
      </c>
      <c r="L14" s="78">
        <v>125</v>
      </c>
      <c r="M14" s="78">
        <v>121</v>
      </c>
      <c r="N14" s="78">
        <v>6</v>
      </c>
      <c r="O14" s="78">
        <v>252</v>
      </c>
      <c r="P14" s="586" t="s">
        <v>306</v>
      </c>
      <c r="Q14" s="1061" t="s">
        <v>173</v>
      </c>
      <c r="R14" s="1086" t="s">
        <v>299</v>
      </c>
      <c r="S14" s="559" t="s">
        <v>282</v>
      </c>
      <c r="T14" s="78">
        <v>250</v>
      </c>
      <c r="U14" s="78">
        <v>2</v>
      </c>
      <c r="V14" s="78">
        <v>252</v>
      </c>
      <c r="W14" s="78">
        <v>85</v>
      </c>
      <c r="X14" s="78">
        <v>156</v>
      </c>
      <c r="Y14" s="78">
        <v>11</v>
      </c>
      <c r="Z14" s="78">
        <v>252</v>
      </c>
      <c r="AA14" s="78">
        <v>220</v>
      </c>
      <c r="AB14" s="78">
        <v>8</v>
      </c>
      <c r="AC14" s="78">
        <v>0</v>
      </c>
      <c r="AD14" s="78">
        <v>7</v>
      </c>
      <c r="AE14" s="78">
        <v>17</v>
      </c>
      <c r="AF14" s="78">
        <v>0</v>
      </c>
      <c r="AG14" s="78">
        <v>252</v>
      </c>
      <c r="AH14" s="586" t="s">
        <v>306</v>
      </c>
      <c r="AI14" s="1061" t="s">
        <v>173</v>
      </c>
      <c r="AJ14" s="1086" t="s">
        <v>299</v>
      </c>
      <c r="AK14" s="559" t="s">
        <v>282</v>
      </c>
      <c r="AL14" s="78">
        <v>3</v>
      </c>
      <c r="AM14" s="78">
        <v>9</v>
      </c>
      <c r="AN14" s="78">
        <v>126</v>
      </c>
      <c r="AO14" s="78">
        <v>97</v>
      </c>
      <c r="AP14" s="78">
        <v>17</v>
      </c>
      <c r="AQ14" s="78">
        <v>252</v>
      </c>
      <c r="AR14" s="78">
        <v>252</v>
      </c>
      <c r="AS14" s="78">
        <v>244</v>
      </c>
      <c r="AT14" s="78">
        <v>238</v>
      </c>
      <c r="AU14" s="78">
        <v>250</v>
      </c>
      <c r="AV14" s="586" t="s">
        <v>306</v>
      </c>
      <c r="AW14" s="1087" t="s">
        <v>173</v>
      </c>
    </row>
    <row r="15" spans="1:49" s="244" customFormat="1" ht="17.25" customHeight="1">
      <c r="A15" s="1086"/>
      <c r="B15" s="559" t="s">
        <v>283</v>
      </c>
      <c r="C15" s="78">
        <v>352</v>
      </c>
      <c r="D15" s="78">
        <v>16</v>
      </c>
      <c r="E15" s="78">
        <v>10</v>
      </c>
      <c r="F15" s="78">
        <v>0</v>
      </c>
      <c r="G15" s="78">
        <f t="shared" si="0"/>
        <v>378</v>
      </c>
      <c r="H15" s="78">
        <v>173</v>
      </c>
      <c r="I15" s="78">
        <v>174</v>
      </c>
      <c r="J15" s="78">
        <v>31</v>
      </c>
      <c r="K15" s="78">
        <f t="shared" si="1"/>
        <v>378</v>
      </c>
      <c r="L15" s="78">
        <v>119</v>
      </c>
      <c r="M15" s="78">
        <v>213</v>
      </c>
      <c r="N15" s="78">
        <v>46</v>
      </c>
      <c r="O15" s="78">
        <v>378</v>
      </c>
      <c r="P15" s="586" t="s">
        <v>307</v>
      </c>
      <c r="Q15" s="1061"/>
      <c r="R15" s="1086"/>
      <c r="S15" s="559" t="s">
        <v>283</v>
      </c>
      <c r="T15" s="78">
        <v>326</v>
      </c>
      <c r="U15" s="78">
        <v>52</v>
      </c>
      <c r="V15" s="78">
        <v>378</v>
      </c>
      <c r="W15" s="78">
        <v>153</v>
      </c>
      <c r="X15" s="78">
        <v>212</v>
      </c>
      <c r="Y15" s="78">
        <v>13</v>
      </c>
      <c r="Z15" s="78">
        <v>378</v>
      </c>
      <c r="AA15" s="78">
        <v>294</v>
      </c>
      <c r="AB15" s="78">
        <v>23</v>
      </c>
      <c r="AC15" s="78">
        <v>0</v>
      </c>
      <c r="AD15" s="78">
        <v>5</v>
      </c>
      <c r="AE15" s="78">
        <v>56</v>
      </c>
      <c r="AF15" s="78">
        <v>0</v>
      </c>
      <c r="AG15" s="78">
        <v>378</v>
      </c>
      <c r="AH15" s="586" t="s">
        <v>307</v>
      </c>
      <c r="AI15" s="1061"/>
      <c r="AJ15" s="1086"/>
      <c r="AK15" s="559" t="s">
        <v>283</v>
      </c>
      <c r="AL15" s="78">
        <v>55</v>
      </c>
      <c r="AM15" s="78">
        <v>56</v>
      </c>
      <c r="AN15" s="78">
        <v>138</v>
      </c>
      <c r="AO15" s="78">
        <v>83</v>
      </c>
      <c r="AP15" s="78">
        <v>46</v>
      </c>
      <c r="AQ15" s="78">
        <v>378</v>
      </c>
      <c r="AR15" s="78">
        <v>373</v>
      </c>
      <c r="AS15" s="78">
        <v>378</v>
      </c>
      <c r="AT15" s="78">
        <v>314</v>
      </c>
      <c r="AU15" s="78">
        <v>354</v>
      </c>
      <c r="AV15" s="586" t="s">
        <v>307</v>
      </c>
      <c r="AW15" s="1088"/>
    </row>
    <row r="16" spans="1:49" s="244" customFormat="1" ht="17.25" customHeight="1">
      <c r="A16" s="1086"/>
      <c r="B16" s="559" t="s">
        <v>284</v>
      </c>
      <c r="C16" s="78">
        <v>229</v>
      </c>
      <c r="D16" s="78">
        <v>0</v>
      </c>
      <c r="E16" s="78">
        <v>0</v>
      </c>
      <c r="F16" s="78">
        <v>0</v>
      </c>
      <c r="G16" s="78">
        <f t="shared" si="0"/>
        <v>229</v>
      </c>
      <c r="H16" s="78">
        <v>44</v>
      </c>
      <c r="I16" s="78">
        <v>144</v>
      </c>
      <c r="J16" s="78">
        <v>41</v>
      </c>
      <c r="K16" s="78">
        <f t="shared" si="1"/>
        <v>229</v>
      </c>
      <c r="L16" s="78">
        <v>94</v>
      </c>
      <c r="M16" s="78">
        <v>87</v>
      </c>
      <c r="N16" s="78">
        <v>48</v>
      </c>
      <c r="O16" s="78">
        <v>229</v>
      </c>
      <c r="P16" s="586" t="s">
        <v>308</v>
      </c>
      <c r="Q16" s="1061"/>
      <c r="R16" s="1086"/>
      <c r="S16" s="559" t="s">
        <v>284</v>
      </c>
      <c r="T16" s="78">
        <v>229</v>
      </c>
      <c r="U16" s="78">
        <v>0</v>
      </c>
      <c r="V16" s="78">
        <v>229</v>
      </c>
      <c r="W16" s="78">
        <v>56</v>
      </c>
      <c r="X16" s="78">
        <v>170</v>
      </c>
      <c r="Y16" s="78">
        <v>3</v>
      </c>
      <c r="Z16" s="78">
        <v>229</v>
      </c>
      <c r="AA16" s="78">
        <v>210</v>
      </c>
      <c r="AB16" s="78">
        <v>13</v>
      </c>
      <c r="AC16" s="78">
        <v>0</v>
      </c>
      <c r="AD16" s="78">
        <v>0</v>
      </c>
      <c r="AE16" s="78">
        <v>6</v>
      </c>
      <c r="AF16" s="78">
        <v>0</v>
      </c>
      <c r="AG16" s="78">
        <v>229</v>
      </c>
      <c r="AH16" s="586" t="s">
        <v>308</v>
      </c>
      <c r="AI16" s="1061"/>
      <c r="AJ16" s="1086"/>
      <c r="AK16" s="559" t="s">
        <v>284</v>
      </c>
      <c r="AL16" s="78">
        <v>1</v>
      </c>
      <c r="AM16" s="78">
        <v>2</v>
      </c>
      <c r="AN16" s="78">
        <v>83</v>
      </c>
      <c r="AO16" s="78">
        <v>83</v>
      </c>
      <c r="AP16" s="78">
        <v>60</v>
      </c>
      <c r="AQ16" s="78">
        <v>229</v>
      </c>
      <c r="AR16" s="78">
        <v>229</v>
      </c>
      <c r="AS16" s="78">
        <v>227</v>
      </c>
      <c r="AT16" s="78">
        <v>228</v>
      </c>
      <c r="AU16" s="78">
        <v>229</v>
      </c>
      <c r="AV16" s="586" t="s">
        <v>308</v>
      </c>
      <c r="AW16" s="1088"/>
    </row>
    <row r="17" spans="1:49" s="244" customFormat="1" ht="17.25" customHeight="1">
      <c r="A17" s="1086"/>
      <c r="B17" s="559" t="s">
        <v>279</v>
      </c>
      <c r="C17" s="78">
        <v>253</v>
      </c>
      <c r="D17" s="78">
        <v>7</v>
      </c>
      <c r="E17" s="78">
        <v>0</v>
      </c>
      <c r="F17" s="78">
        <v>0</v>
      </c>
      <c r="G17" s="78">
        <f t="shared" si="0"/>
        <v>260</v>
      </c>
      <c r="H17" s="78">
        <v>181</v>
      </c>
      <c r="I17" s="78">
        <v>76</v>
      </c>
      <c r="J17" s="78">
        <v>3</v>
      </c>
      <c r="K17" s="78">
        <f t="shared" si="1"/>
        <v>260</v>
      </c>
      <c r="L17" s="78">
        <v>78</v>
      </c>
      <c r="M17" s="78">
        <v>141</v>
      </c>
      <c r="N17" s="78">
        <v>41</v>
      </c>
      <c r="O17" s="78">
        <v>260</v>
      </c>
      <c r="P17" s="586" t="s">
        <v>309</v>
      </c>
      <c r="Q17" s="1061"/>
      <c r="R17" s="1086"/>
      <c r="S17" s="559" t="s">
        <v>279</v>
      </c>
      <c r="T17" s="78">
        <v>250</v>
      </c>
      <c r="U17" s="78">
        <v>10</v>
      </c>
      <c r="V17" s="78">
        <v>260</v>
      </c>
      <c r="W17" s="78">
        <v>149</v>
      </c>
      <c r="X17" s="78">
        <v>107</v>
      </c>
      <c r="Y17" s="78">
        <v>4</v>
      </c>
      <c r="Z17" s="78">
        <v>260</v>
      </c>
      <c r="AA17" s="78">
        <v>232</v>
      </c>
      <c r="AB17" s="78">
        <v>9</v>
      </c>
      <c r="AC17" s="78">
        <v>0</v>
      </c>
      <c r="AD17" s="78">
        <v>5</v>
      </c>
      <c r="AE17" s="78">
        <v>14</v>
      </c>
      <c r="AF17" s="78">
        <v>0</v>
      </c>
      <c r="AG17" s="78">
        <v>260</v>
      </c>
      <c r="AH17" s="586" t="s">
        <v>309</v>
      </c>
      <c r="AI17" s="1061"/>
      <c r="AJ17" s="1086"/>
      <c r="AK17" s="559" t="s">
        <v>279</v>
      </c>
      <c r="AL17" s="78">
        <v>24</v>
      </c>
      <c r="AM17" s="78">
        <v>37</v>
      </c>
      <c r="AN17" s="78">
        <v>113</v>
      </c>
      <c r="AO17" s="78">
        <v>59</v>
      </c>
      <c r="AP17" s="78">
        <v>27</v>
      </c>
      <c r="AQ17" s="78">
        <v>260</v>
      </c>
      <c r="AR17" s="78">
        <v>259</v>
      </c>
      <c r="AS17" s="78">
        <v>249</v>
      </c>
      <c r="AT17" s="78">
        <v>211</v>
      </c>
      <c r="AU17" s="78">
        <v>248</v>
      </c>
      <c r="AV17" s="586" t="s">
        <v>309</v>
      </c>
      <c r="AW17" s="1088"/>
    </row>
    <row r="18" spans="1:49" s="244" customFormat="1" ht="17.25" customHeight="1">
      <c r="A18" s="1086"/>
      <c r="B18" s="559" t="s">
        <v>280</v>
      </c>
      <c r="C18" s="78">
        <v>380</v>
      </c>
      <c r="D18" s="78">
        <v>17</v>
      </c>
      <c r="E18" s="78">
        <v>0</v>
      </c>
      <c r="F18" s="78">
        <v>0</v>
      </c>
      <c r="G18" s="78">
        <f t="shared" si="0"/>
        <v>397</v>
      </c>
      <c r="H18" s="78">
        <v>176</v>
      </c>
      <c r="I18" s="78">
        <v>200</v>
      </c>
      <c r="J18" s="78">
        <v>21</v>
      </c>
      <c r="K18" s="78">
        <f t="shared" si="1"/>
        <v>397</v>
      </c>
      <c r="L18" s="78">
        <v>106</v>
      </c>
      <c r="M18" s="78">
        <v>241</v>
      </c>
      <c r="N18" s="78">
        <v>50</v>
      </c>
      <c r="O18" s="78">
        <v>397</v>
      </c>
      <c r="P18" s="586" t="s">
        <v>310</v>
      </c>
      <c r="Q18" s="1061"/>
      <c r="R18" s="1086"/>
      <c r="S18" s="559" t="s">
        <v>280</v>
      </c>
      <c r="T18" s="78">
        <v>348</v>
      </c>
      <c r="U18" s="78">
        <v>49</v>
      </c>
      <c r="V18" s="78">
        <v>397</v>
      </c>
      <c r="W18" s="78">
        <v>250</v>
      </c>
      <c r="X18" s="78">
        <v>146</v>
      </c>
      <c r="Y18" s="78">
        <v>1</v>
      </c>
      <c r="Z18" s="78">
        <v>397</v>
      </c>
      <c r="AA18" s="78">
        <v>328</v>
      </c>
      <c r="AB18" s="78">
        <v>24</v>
      </c>
      <c r="AC18" s="78">
        <v>0</v>
      </c>
      <c r="AD18" s="78">
        <v>0</v>
      </c>
      <c r="AE18" s="78">
        <v>45</v>
      </c>
      <c r="AF18" s="78">
        <v>0</v>
      </c>
      <c r="AG18" s="78">
        <v>397</v>
      </c>
      <c r="AH18" s="586" t="s">
        <v>310</v>
      </c>
      <c r="AI18" s="1061"/>
      <c r="AJ18" s="1086"/>
      <c r="AK18" s="559" t="s">
        <v>280</v>
      </c>
      <c r="AL18" s="78">
        <v>65</v>
      </c>
      <c r="AM18" s="78">
        <v>58</v>
      </c>
      <c r="AN18" s="78">
        <v>144</v>
      </c>
      <c r="AO18" s="78">
        <v>84</v>
      </c>
      <c r="AP18" s="78">
        <v>46</v>
      </c>
      <c r="AQ18" s="78">
        <v>397</v>
      </c>
      <c r="AR18" s="78">
        <v>390</v>
      </c>
      <c r="AS18" s="78">
        <v>291</v>
      </c>
      <c r="AT18" s="78">
        <v>271</v>
      </c>
      <c r="AU18" s="78">
        <v>344</v>
      </c>
      <c r="AV18" s="586" t="s">
        <v>310</v>
      </c>
      <c r="AW18" s="1088"/>
    </row>
    <row r="19" spans="1:49" s="244" customFormat="1" ht="17.25" customHeight="1">
      <c r="A19" s="1086"/>
      <c r="B19" s="559" t="s">
        <v>281</v>
      </c>
      <c r="C19" s="78">
        <v>255</v>
      </c>
      <c r="D19" s="78">
        <v>6</v>
      </c>
      <c r="E19" s="78">
        <v>0</v>
      </c>
      <c r="F19" s="78">
        <v>0</v>
      </c>
      <c r="G19" s="78">
        <f t="shared" si="0"/>
        <v>261</v>
      </c>
      <c r="H19" s="78">
        <v>161</v>
      </c>
      <c r="I19" s="78">
        <v>88</v>
      </c>
      <c r="J19" s="78">
        <v>12</v>
      </c>
      <c r="K19" s="78">
        <f t="shared" si="1"/>
        <v>261</v>
      </c>
      <c r="L19" s="78">
        <v>73</v>
      </c>
      <c r="M19" s="78">
        <v>166</v>
      </c>
      <c r="N19" s="78">
        <v>22</v>
      </c>
      <c r="O19" s="78">
        <v>261</v>
      </c>
      <c r="P19" s="586" t="s">
        <v>311</v>
      </c>
      <c r="Q19" s="1061"/>
      <c r="R19" s="1086"/>
      <c r="S19" s="559" t="s">
        <v>281</v>
      </c>
      <c r="T19" s="78">
        <v>258</v>
      </c>
      <c r="U19" s="78">
        <v>3</v>
      </c>
      <c r="V19" s="78">
        <v>261</v>
      </c>
      <c r="W19" s="78">
        <v>141</v>
      </c>
      <c r="X19" s="78">
        <v>118</v>
      </c>
      <c r="Y19" s="78">
        <v>2</v>
      </c>
      <c r="Z19" s="78">
        <v>261</v>
      </c>
      <c r="AA19" s="78">
        <v>253</v>
      </c>
      <c r="AB19" s="78">
        <v>1</v>
      </c>
      <c r="AC19" s="78">
        <v>0</v>
      </c>
      <c r="AD19" s="78">
        <v>2</v>
      </c>
      <c r="AE19" s="78">
        <v>5</v>
      </c>
      <c r="AF19" s="78">
        <v>0</v>
      </c>
      <c r="AG19" s="78">
        <v>261</v>
      </c>
      <c r="AH19" s="586" t="s">
        <v>311</v>
      </c>
      <c r="AI19" s="1061"/>
      <c r="AJ19" s="1086"/>
      <c r="AK19" s="559" t="s">
        <v>281</v>
      </c>
      <c r="AL19" s="78">
        <v>21</v>
      </c>
      <c r="AM19" s="78">
        <v>25</v>
      </c>
      <c r="AN19" s="78">
        <v>136</v>
      </c>
      <c r="AO19" s="78">
        <v>71</v>
      </c>
      <c r="AP19" s="78">
        <v>8</v>
      </c>
      <c r="AQ19" s="78">
        <v>261</v>
      </c>
      <c r="AR19" s="78">
        <v>260</v>
      </c>
      <c r="AS19" s="78">
        <v>253</v>
      </c>
      <c r="AT19" s="78">
        <v>251</v>
      </c>
      <c r="AU19" s="78">
        <v>254</v>
      </c>
      <c r="AV19" s="586" t="s">
        <v>311</v>
      </c>
      <c r="AW19" s="1136"/>
    </row>
    <row r="20" spans="1:49" s="244" customFormat="1" ht="17.25" customHeight="1">
      <c r="A20" s="1081" t="s">
        <v>63</v>
      </c>
      <c r="B20" s="1081"/>
      <c r="C20" s="554">
        <v>789</v>
      </c>
      <c r="D20" s="554">
        <v>16</v>
      </c>
      <c r="E20" s="554">
        <v>8</v>
      </c>
      <c r="F20" s="554">
        <v>0</v>
      </c>
      <c r="G20" s="78">
        <f t="shared" si="0"/>
        <v>813</v>
      </c>
      <c r="H20" s="554">
        <v>344</v>
      </c>
      <c r="I20" s="554">
        <v>420</v>
      </c>
      <c r="J20" s="554">
        <v>49</v>
      </c>
      <c r="K20" s="78">
        <f t="shared" si="1"/>
        <v>813</v>
      </c>
      <c r="L20" s="78">
        <v>454</v>
      </c>
      <c r="M20" s="554">
        <v>271</v>
      </c>
      <c r="N20" s="554">
        <v>88</v>
      </c>
      <c r="O20" s="78">
        <v>813</v>
      </c>
      <c r="P20" s="1056" t="s">
        <v>297</v>
      </c>
      <c r="Q20" s="1056"/>
      <c r="R20" s="1081" t="s">
        <v>63</v>
      </c>
      <c r="S20" s="1081"/>
      <c r="T20" s="78">
        <v>781</v>
      </c>
      <c r="U20" s="78">
        <v>32</v>
      </c>
      <c r="V20" s="78">
        <v>813</v>
      </c>
      <c r="W20" s="78">
        <v>504</v>
      </c>
      <c r="X20" s="78">
        <v>299</v>
      </c>
      <c r="Y20" s="78">
        <v>10</v>
      </c>
      <c r="Z20" s="78">
        <v>813</v>
      </c>
      <c r="AA20" s="554">
        <v>737</v>
      </c>
      <c r="AB20" s="554">
        <v>22</v>
      </c>
      <c r="AC20" s="554">
        <v>0</v>
      </c>
      <c r="AD20" s="554">
        <v>3</v>
      </c>
      <c r="AE20" s="554">
        <v>51</v>
      </c>
      <c r="AF20" s="554">
        <v>0</v>
      </c>
      <c r="AG20" s="78">
        <v>813</v>
      </c>
      <c r="AH20" s="1056" t="s">
        <v>297</v>
      </c>
      <c r="AI20" s="1056"/>
      <c r="AJ20" s="1081" t="s">
        <v>63</v>
      </c>
      <c r="AK20" s="1081"/>
      <c r="AL20" s="78">
        <v>539</v>
      </c>
      <c r="AM20" s="78">
        <v>107</v>
      </c>
      <c r="AN20" s="78">
        <v>149</v>
      </c>
      <c r="AO20" s="78">
        <v>17</v>
      </c>
      <c r="AP20" s="78">
        <v>1</v>
      </c>
      <c r="AQ20" s="78">
        <v>813</v>
      </c>
      <c r="AR20" s="251">
        <v>751</v>
      </c>
      <c r="AS20" s="251">
        <v>646</v>
      </c>
      <c r="AT20" s="251">
        <v>499</v>
      </c>
      <c r="AU20" s="251">
        <v>688</v>
      </c>
      <c r="AV20" s="1056" t="s">
        <v>297</v>
      </c>
      <c r="AW20" s="1056"/>
    </row>
    <row r="21" spans="1:49" s="244" customFormat="1" ht="17.25" customHeight="1">
      <c r="A21" s="1081" t="s">
        <v>64</v>
      </c>
      <c r="B21" s="1081"/>
      <c r="C21" s="78">
        <v>643</v>
      </c>
      <c r="D21" s="78">
        <v>0</v>
      </c>
      <c r="E21" s="78">
        <v>1</v>
      </c>
      <c r="F21" s="78">
        <v>0</v>
      </c>
      <c r="G21" s="78">
        <f t="shared" si="0"/>
        <v>644</v>
      </c>
      <c r="H21" s="78">
        <v>253</v>
      </c>
      <c r="I21" s="78">
        <v>357</v>
      </c>
      <c r="J21" s="78">
        <v>34</v>
      </c>
      <c r="K21" s="78">
        <f t="shared" si="1"/>
        <v>644</v>
      </c>
      <c r="L21" s="78">
        <v>289</v>
      </c>
      <c r="M21" s="78">
        <v>284</v>
      </c>
      <c r="N21" s="78">
        <v>71</v>
      </c>
      <c r="O21" s="78">
        <v>644</v>
      </c>
      <c r="P21" s="1056" t="s">
        <v>186</v>
      </c>
      <c r="Q21" s="1056"/>
      <c r="R21" s="1081" t="s">
        <v>64</v>
      </c>
      <c r="S21" s="1081"/>
      <c r="T21" s="78">
        <v>639</v>
      </c>
      <c r="U21" s="78">
        <v>5</v>
      </c>
      <c r="V21" s="78">
        <v>644</v>
      </c>
      <c r="W21" s="78">
        <v>505</v>
      </c>
      <c r="X21" s="78">
        <v>138</v>
      </c>
      <c r="Y21" s="78">
        <v>1</v>
      </c>
      <c r="Z21" s="78">
        <v>644</v>
      </c>
      <c r="AA21" s="78">
        <v>607</v>
      </c>
      <c r="AB21" s="78">
        <v>2</v>
      </c>
      <c r="AC21" s="78">
        <v>0</v>
      </c>
      <c r="AD21" s="78">
        <v>0</v>
      </c>
      <c r="AE21" s="78">
        <v>35</v>
      </c>
      <c r="AF21" s="78">
        <v>0</v>
      </c>
      <c r="AG21" s="78">
        <v>644</v>
      </c>
      <c r="AH21" s="1056" t="s">
        <v>186</v>
      </c>
      <c r="AI21" s="1056"/>
      <c r="AJ21" s="1081" t="s">
        <v>64</v>
      </c>
      <c r="AK21" s="1081"/>
      <c r="AL21" s="78">
        <v>130</v>
      </c>
      <c r="AM21" s="78">
        <v>138</v>
      </c>
      <c r="AN21" s="78">
        <v>227</v>
      </c>
      <c r="AO21" s="78">
        <v>131</v>
      </c>
      <c r="AP21" s="78">
        <v>18</v>
      </c>
      <c r="AQ21" s="78">
        <v>644</v>
      </c>
      <c r="AR21" s="78">
        <v>644</v>
      </c>
      <c r="AS21" s="78">
        <v>560</v>
      </c>
      <c r="AT21" s="78">
        <v>395</v>
      </c>
      <c r="AU21" s="78">
        <v>605</v>
      </c>
      <c r="AV21" s="1056" t="s">
        <v>186</v>
      </c>
      <c r="AW21" s="1056"/>
    </row>
    <row r="22" spans="1:49" s="244" customFormat="1" ht="17.25" customHeight="1">
      <c r="A22" s="1081" t="s">
        <v>65</v>
      </c>
      <c r="B22" s="1081"/>
      <c r="C22" s="78">
        <v>315</v>
      </c>
      <c r="D22" s="78">
        <v>0</v>
      </c>
      <c r="E22" s="78">
        <v>0</v>
      </c>
      <c r="F22" s="78">
        <v>0</v>
      </c>
      <c r="G22" s="78">
        <f t="shared" si="0"/>
        <v>315</v>
      </c>
      <c r="H22" s="78">
        <v>66</v>
      </c>
      <c r="I22" s="78">
        <v>209</v>
      </c>
      <c r="J22" s="78">
        <v>40</v>
      </c>
      <c r="K22" s="78">
        <f t="shared" si="1"/>
        <v>315</v>
      </c>
      <c r="L22" s="78">
        <v>166</v>
      </c>
      <c r="M22" s="78">
        <v>117</v>
      </c>
      <c r="N22" s="78">
        <v>32</v>
      </c>
      <c r="O22" s="78">
        <v>315</v>
      </c>
      <c r="P22" s="1056" t="s">
        <v>187</v>
      </c>
      <c r="Q22" s="1056"/>
      <c r="R22" s="1081" t="s">
        <v>65</v>
      </c>
      <c r="S22" s="1081"/>
      <c r="T22" s="78">
        <v>281</v>
      </c>
      <c r="U22" s="78">
        <v>34</v>
      </c>
      <c r="V22" s="78">
        <v>315</v>
      </c>
      <c r="W22" s="78">
        <v>210</v>
      </c>
      <c r="X22" s="78">
        <v>102</v>
      </c>
      <c r="Y22" s="78">
        <v>3</v>
      </c>
      <c r="Z22" s="78">
        <v>315</v>
      </c>
      <c r="AA22" s="78">
        <v>277</v>
      </c>
      <c r="AB22" s="78">
        <v>0</v>
      </c>
      <c r="AC22" s="78">
        <v>0</v>
      </c>
      <c r="AD22" s="78">
        <v>1</v>
      </c>
      <c r="AE22" s="78">
        <v>37</v>
      </c>
      <c r="AF22" s="78">
        <v>0</v>
      </c>
      <c r="AG22" s="78">
        <v>315</v>
      </c>
      <c r="AH22" s="1056" t="s">
        <v>187</v>
      </c>
      <c r="AI22" s="1056"/>
      <c r="AJ22" s="1081" t="s">
        <v>65</v>
      </c>
      <c r="AK22" s="1081"/>
      <c r="AL22" s="78">
        <v>21</v>
      </c>
      <c r="AM22" s="78">
        <v>42</v>
      </c>
      <c r="AN22" s="78">
        <v>167</v>
      </c>
      <c r="AO22" s="78">
        <v>64</v>
      </c>
      <c r="AP22" s="78">
        <v>21</v>
      </c>
      <c r="AQ22" s="78">
        <v>315</v>
      </c>
      <c r="AR22" s="78">
        <v>315</v>
      </c>
      <c r="AS22" s="78">
        <v>315</v>
      </c>
      <c r="AT22" s="78">
        <v>315</v>
      </c>
      <c r="AU22" s="78">
        <v>313</v>
      </c>
      <c r="AV22" s="1056" t="s">
        <v>187</v>
      </c>
      <c r="AW22" s="1056"/>
    </row>
    <row r="23" spans="1:49" s="244" customFormat="1" ht="17.25" customHeight="1">
      <c r="A23" s="1081" t="s">
        <v>66</v>
      </c>
      <c r="B23" s="1081"/>
      <c r="C23" s="78">
        <v>1</v>
      </c>
      <c r="D23" s="78">
        <v>422</v>
      </c>
      <c r="E23" s="78">
        <v>0</v>
      </c>
      <c r="F23" s="78">
        <v>0</v>
      </c>
      <c r="G23" s="78">
        <f t="shared" si="0"/>
        <v>423</v>
      </c>
      <c r="H23" s="78">
        <v>166</v>
      </c>
      <c r="I23" s="78">
        <v>253</v>
      </c>
      <c r="J23" s="78">
        <v>4</v>
      </c>
      <c r="K23" s="78">
        <f t="shared" si="1"/>
        <v>423</v>
      </c>
      <c r="L23" s="78">
        <v>172</v>
      </c>
      <c r="M23" s="78">
        <v>219</v>
      </c>
      <c r="N23" s="78">
        <v>32</v>
      </c>
      <c r="O23" s="78">
        <v>423</v>
      </c>
      <c r="P23" s="1056" t="s">
        <v>303</v>
      </c>
      <c r="Q23" s="1056"/>
      <c r="R23" s="1081" t="s">
        <v>66</v>
      </c>
      <c r="S23" s="1081"/>
      <c r="T23" s="78">
        <v>423</v>
      </c>
      <c r="U23" s="78">
        <v>0</v>
      </c>
      <c r="V23" s="78">
        <v>423</v>
      </c>
      <c r="W23" s="78">
        <v>202</v>
      </c>
      <c r="X23" s="78">
        <v>218</v>
      </c>
      <c r="Y23" s="78">
        <v>3</v>
      </c>
      <c r="Z23" s="78">
        <v>423</v>
      </c>
      <c r="AA23" s="78">
        <v>384</v>
      </c>
      <c r="AB23" s="78">
        <v>3</v>
      </c>
      <c r="AC23" s="78">
        <v>0</v>
      </c>
      <c r="AD23" s="78">
        <v>0</v>
      </c>
      <c r="AE23" s="78">
        <v>36</v>
      </c>
      <c r="AF23" s="78">
        <v>0</v>
      </c>
      <c r="AG23" s="78">
        <v>423</v>
      </c>
      <c r="AH23" s="1056" t="s">
        <v>303</v>
      </c>
      <c r="AI23" s="1056"/>
      <c r="AJ23" s="1081" t="s">
        <v>66</v>
      </c>
      <c r="AK23" s="1081"/>
      <c r="AL23" s="78">
        <v>40</v>
      </c>
      <c r="AM23" s="78">
        <v>55</v>
      </c>
      <c r="AN23" s="78">
        <v>205</v>
      </c>
      <c r="AO23" s="78">
        <v>90</v>
      </c>
      <c r="AP23" s="78">
        <v>33</v>
      </c>
      <c r="AQ23" s="78">
        <v>423</v>
      </c>
      <c r="AR23" s="78">
        <v>423</v>
      </c>
      <c r="AS23" s="78">
        <v>423</v>
      </c>
      <c r="AT23" s="78">
        <v>423</v>
      </c>
      <c r="AU23" s="78">
        <v>414</v>
      </c>
      <c r="AV23" s="1056" t="s">
        <v>303</v>
      </c>
      <c r="AW23" s="1056"/>
    </row>
    <row r="24" spans="1:49" s="244" customFormat="1" ht="17.25" customHeight="1">
      <c r="A24" s="1081" t="s">
        <v>134</v>
      </c>
      <c r="B24" s="1081"/>
      <c r="C24" s="78">
        <v>547</v>
      </c>
      <c r="D24" s="78">
        <v>7</v>
      </c>
      <c r="E24" s="78">
        <v>0</v>
      </c>
      <c r="F24" s="78">
        <v>0</v>
      </c>
      <c r="G24" s="78">
        <f t="shared" si="0"/>
        <v>554</v>
      </c>
      <c r="H24" s="78">
        <v>314</v>
      </c>
      <c r="I24" s="78">
        <v>225</v>
      </c>
      <c r="J24" s="78">
        <v>15</v>
      </c>
      <c r="K24" s="78">
        <f t="shared" si="1"/>
        <v>554</v>
      </c>
      <c r="L24" s="78">
        <v>219</v>
      </c>
      <c r="M24" s="78">
        <v>254</v>
      </c>
      <c r="N24" s="78">
        <v>81</v>
      </c>
      <c r="O24" s="78">
        <v>554</v>
      </c>
      <c r="P24" s="1056" t="s">
        <v>304</v>
      </c>
      <c r="Q24" s="1056"/>
      <c r="R24" s="1081" t="s">
        <v>134</v>
      </c>
      <c r="S24" s="1081"/>
      <c r="T24" s="78">
        <v>525</v>
      </c>
      <c r="U24" s="78">
        <v>29</v>
      </c>
      <c r="V24" s="78">
        <v>554</v>
      </c>
      <c r="W24" s="78">
        <v>431</v>
      </c>
      <c r="X24" s="78">
        <v>123</v>
      </c>
      <c r="Y24" s="78">
        <v>0</v>
      </c>
      <c r="Z24" s="78">
        <v>554</v>
      </c>
      <c r="AA24" s="78">
        <v>492</v>
      </c>
      <c r="AB24" s="78">
        <v>7</v>
      </c>
      <c r="AC24" s="78">
        <v>0</v>
      </c>
      <c r="AD24" s="78">
        <v>0</v>
      </c>
      <c r="AE24" s="78">
        <v>54</v>
      </c>
      <c r="AF24" s="78">
        <v>1</v>
      </c>
      <c r="AG24" s="78">
        <v>554</v>
      </c>
      <c r="AH24" s="1056" t="s">
        <v>304</v>
      </c>
      <c r="AI24" s="1056"/>
      <c r="AJ24" s="1081" t="s">
        <v>134</v>
      </c>
      <c r="AK24" s="1081"/>
      <c r="AL24" s="78">
        <v>214</v>
      </c>
      <c r="AM24" s="78">
        <v>128</v>
      </c>
      <c r="AN24" s="78">
        <v>155</v>
      </c>
      <c r="AO24" s="78">
        <v>44</v>
      </c>
      <c r="AP24" s="78">
        <v>13</v>
      </c>
      <c r="AQ24" s="78">
        <v>554</v>
      </c>
      <c r="AR24" s="78">
        <v>542</v>
      </c>
      <c r="AS24" s="78">
        <v>464</v>
      </c>
      <c r="AT24" s="78">
        <v>261</v>
      </c>
      <c r="AU24" s="78">
        <v>462</v>
      </c>
      <c r="AV24" s="1056" t="s">
        <v>304</v>
      </c>
      <c r="AW24" s="1056"/>
    </row>
    <row r="25" spans="1:49" s="244" customFormat="1" ht="17.25" customHeight="1">
      <c r="A25" s="1081" t="s">
        <v>68</v>
      </c>
      <c r="B25" s="1081"/>
      <c r="C25" s="78">
        <v>400</v>
      </c>
      <c r="D25" s="78">
        <v>6</v>
      </c>
      <c r="E25" s="78">
        <v>0</v>
      </c>
      <c r="F25" s="78">
        <v>0</v>
      </c>
      <c r="G25" s="78">
        <f t="shared" si="0"/>
        <v>406</v>
      </c>
      <c r="H25" s="78">
        <v>287</v>
      </c>
      <c r="I25" s="78">
        <v>119</v>
      </c>
      <c r="J25" s="78">
        <v>0</v>
      </c>
      <c r="K25" s="78">
        <f t="shared" si="1"/>
        <v>406</v>
      </c>
      <c r="L25" s="78">
        <v>193</v>
      </c>
      <c r="M25" s="78">
        <v>152</v>
      </c>
      <c r="N25" s="78">
        <v>61</v>
      </c>
      <c r="O25" s="78">
        <v>406</v>
      </c>
      <c r="P25" s="1056" t="s">
        <v>305</v>
      </c>
      <c r="Q25" s="1056"/>
      <c r="R25" s="1081" t="s">
        <v>68</v>
      </c>
      <c r="S25" s="1081"/>
      <c r="T25" s="78">
        <v>406</v>
      </c>
      <c r="U25" s="78">
        <v>0</v>
      </c>
      <c r="V25" s="78">
        <v>406</v>
      </c>
      <c r="W25" s="78">
        <v>305</v>
      </c>
      <c r="X25" s="78">
        <v>97</v>
      </c>
      <c r="Y25" s="78">
        <v>4</v>
      </c>
      <c r="Z25" s="78">
        <v>406</v>
      </c>
      <c r="AA25" s="78">
        <v>388</v>
      </c>
      <c r="AB25" s="78">
        <v>3</v>
      </c>
      <c r="AC25" s="78">
        <v>0</v>
      </c>
      <c r="AD25" s="78">
        <v>1</v>
      </c>
      <c r="AE25" s="78">
        <v>14</v>
      </c>
      <c r="AF25" s="78">
        <v>0</v>
      </c>
      <c r="AG25" s="78">
        <v>406</v>
      </c>
      <c r="AH25" s="1056" t="s">
        <v>305</v>
      </c>
      <c r="AI25" s="1056"/>
      <c r="AJ25" s="1081" t="s">
        <v>68</v>
      </c>
      <c r="AK25" s="1081"/>
      <c r="AL25" s="78">
        <v>142</v>
      </c>
      <c r="AM25" s="78">
        <v>107</v>
      </c>
      <c r="AN25" s="78">
        <v>116</v>
      </c>
      <c r="AO25" s="78">
        <v>39</v>
      </c>
      <c r="AP25" s="78">
        <v>2</v>
      </c>
      <c r="AQ25" s="78">
        <v>406</v>
      </c>
      <c r="AR25" s="78">
        <v>406</v>
      </c>
      <c r="AS25" s="78">
        <v>406</v>
      </c>
      <c r="AT25" s="78">
        <v>406</v>
      </c>
      <c r="AU25" s="78">
        <v>354</v>
      </c>
      <c r="AV25" s="1056" t="s">
        <v>305</v>
      </c>
      <c r="AW25" s="1056"/>
    </row>
    <row r="26" spans="1:49" s="244" customFormat="1" ht="17.25" customHeight="1">
      <c r="A26" s="1081" t="s">
        <v>69</v>
      </c>
      <c r="B26" s="1081"/>
      <c r="C26" s="78">
        <v>686</v>
      </c>
      <c r="D26" s="78">
        <v>10</v>
      </c>
      <c r="E26" s="78">
        <v>0</v>
      </c>
      <c r="F26" s="78">
        <v>0</v>
      </c>
      <c r="G26" s="78">
        <f t="shared" si="0"/>
        <v>696</v>
      </c>
      <c r="H26" s="78">
        <v>433</v>
      </c>
      <c r="I26" s="78">
        <v>260</v>
      </c>
      <c r="J26" s="78">
        <v>3</v>
      </c>
      <c r="K26" s="78">
        <f t="shared" si="1"/>
        <v>696</v>
      </c>
      <c r="L26" s="78">
        <v>308</v>
      </c>
      <c r="M26" s="78">
        <v>303</v>
      </c>
      <c r="N26" s="78">
        <v>85</v>
      </c>
      <c r="O26" s="78">
        <v>696</v>
      </c>
      <c r="P26" s="1056" t="s">
        <v>191</v>
      </c>
      <c r="Q26" s="1056"/>
      <c r="R26" s="1081" t="s">
        <v>69</v>
      </c>
      <c r="S26" s="1081"/>
      <c r="T26" s="78">
        <v>673</v>
      </c>
      <c r="U26" s="78">
        <v>23</v>
      </c>
      <c r="V26" s="78">
        <v>696</v>
      </c>
      <c r="W26" s="78">
        <v>566</v>
      </c>
      <c r="X26" s="78">
        <v>129</v>
      </c>
      <c r="Y26" s="78">
        <v>1</v>
      </c>
      <c r="Z26" s="78">
        <v>696</v>
      </c>
      <c r="AA26" s="78">
        <v>650</v>
      </c>
      <c r="AB26" s="78">
        <v>1</v>
      </c>
      <c r="AC26" s="78">
        <v>0</v>
      </c>
      <c r="AD26" s="78">
        <v>0</v>
      </c>
      <c r="AE26" s="78">
        <v>45</v>
      </c>
      <c r="AF26" s="78">
        <v>0</v>
      </c>
      <c r="AG26" s="78">
        <v>696</v>
      </c>
      <c r="AH26" s="1056" t="s">
        <v>191</v>
      </c>
      <c r="AI26" s="1056"/>
      <c r="AJ26" s="1081" t="s">
        <v>69</v>
      </c>
      <c r="AK26" s="1081"/>
      <c r="AL26" s="78">
        <v>232</v>
      </c>
      <c r="AM26" s="78">
        <v>195</v>
      </c>
      <c r="AN26" s="78">
        <v>174</v>
      </c>
      <c r="AO26" s="78">
        <v>61</v>
      </c>
      <c r="AP26" s="78">
        <v>34</v>
      </c>
      <c r="AQ26" s="78">
        <v>696</v>
      </c>
      <c r="AR26" s="78">
        <v>687</v>
      </c>
      <c r="AS26" s="78">
        <v>623</v>
      </c>
      <c r="AT26" s="78">
        <v>412</v>
      </c>
      <c r="AU26" s="78">
        <v>660</v>
      </c>
      <c r="AV26" s="1056" t="s">
        <v>191</v>
      </c>
      <c r="AW26" s="1056"/>
    </row>
    <row r="27" spans="1:49" s="244" customFormat="1" ht="17.25" customHeight="1">
      <c r="A27" s="1081" t="s">
        <v>70</v>
      </c>
      <c r="B27" s="1081"/>
      <c r="C27" s="78">
        <v>929</v>
      </c>
      <c r="D27" s="78">
        <v>3</v>
      </c>
      <c r="E27" s="78">
        <v>1</v>
      </c>
      <c r="F27" s="78">
        <v>0</v>
      </c>
      <c r="G27" s="78">
        <f t="shared" si="0"/>
        <v>933</v>
      </c>
      <c r="H27" s="78">
        <v>459</v>
      </c>
      <c r="I27" s="78">
        <v>346</v>
      </c>
      <c r="J27" s="78">
        <v>128</v>
      </c>
      <c r="K27" s="78">
        <f t="shared" si="1"/>
        <v>933</v>
      </c>
      <c r="L27" s="78">
        <v>284</v>
      </c>
      <c r="M27" s="78">
        <v>436</v>
      </c>
      <c r="N27" s="78">
        <v>213</v>
      </c>
      <c r="O27" s="78">
        <v>933</v>
      </c>
      <c r="P27" s="1056" t="s">
        <v>192</v>
      </c>
      <c r="Q27" s="1056"/>
      <c r="R27" s="1081" t="s">
        <v>70</v>
      </c>
      <c r="S27" s="1081"/>
      <c r="T27" s="78">
        <v>917</v>
      </c>
      <c r="U27" s="78">
        <v>16</v>
      </c>
      <c r="V27" s="78">
        <v>933</v>
      </c>
      <c r="W27" s="78">
        <v>755</v>
      </c>
      <c r="X27" s="78">
        <v>177</v>
      </c>
      <c r="Y27" s="78">
        <v>1</v>
      </c>
      <c r="Z27" s="78">
        <v>933</v>
      </c>
      <c r="AA27" s="78">
        <v>797</v>
      </c>
      <c r="AB27" s="78">
        <v>3</v>
      </c>
      <c r="AC27" s="78">
        <v>25</v>
      </c>
      <c r="AD27" s="78">
        <v>1</v>
      </c>
      <c r="AE27" s="78">
        <v>104</v>
      </c>
      <c r="AF27" s="78">
        <v>3</v>
      </c>
      <c r="AG27" s="78">
        <v>933</v>
      </c>
      <c r="AH27" s="1056" t="s">
        <v>192</v>
      </c>
      <c r="AI27" s="1056"/>
      <c r="AJ27" s="1081" t="s">
        <v>70</v>
      </c>
      <c r="AK27" s="1081"/>
      <c r="AL27" s="78">
        <v>463</v>
      </c>
      <c r="AM27" s="78">
        <v>225</v>
      </c>
      <c r="AN27" s="78">
        <v>195</v>
      </c>
      <c r="AO27" s="78">
        <v>45</v>
      </c>
      <c r="AP27" s="78">
        <v>5</v>
      </c>
      <c r="AQ27" s="78">
        <v>933</v>
      </c>
      <c r="AR27" s="78">
        <v>854</v>
      </c>
      <c r="AS27" s="78">
        <v>447</v>
      </c>
      <c r="AT27" s="78">
        <v>327</v>
      </c>
      <c r="AU27" s="78">
        <v>662</v>
      </c>
      <c r="AV27" s="1056" t="s">
        <v>192</v>
      </c>
      <c r="AW27" s="1056"/>
    </row>
    <row r="28" spans="1:49" s="244" customFormat="1" ht="17.25" customHeight="1">
      <c r="A28" s="1081" t="s">
        <v>71</v>
      </c>
      <c r="B28" s="1081"/>
      <c r="C28" s="78">
        <v>446</v>
      </c>
      <c r="D28" s="78">
        <v>81</v>
      </c>
      <c r="E28" s="78">
        <v>0</v>
      </c>
      <c r="F28" s="78">
        <v>0</v>
      </c>
      <c r="G28" s="78">
        <f t="shared" si="0"/>
        <v>527</v>
      </c>
      <c r="H28" s="78">
        <v>391</v>
      </c>
      <c r="I28" s="78">
        <v>134</v>
      </c>
      <c r="J28" s="78">
        <v>2</v>
      </c>
      <c r="K28" s="78">
        <f t="shared" si="1"/>
        <v>527</v>
      </c>
      <c r="L28" s="78">
        <v>272</v>
      </c>
      <c r="M28" s="78">
        <v>212</v>
      </c>
      <c r="N28" s="78">
        <v>43</v>
      </c>
      <c r="O28" s="78">
        <v>527</v>
      </c>
      <c r="P28" s="1056" t="s">
        <v>193</v>
      </c>
      <c r="Q28" s="1056"/>
      <c r="R28" s="1081" t="s">
        <v>71</v>
      </c>
      <c r="S28" s="1081"/>
      <c r="T28" s="78">
        <v>515</v>
      </c>
      <c r="U28" s="78">
        <v>12</v>
      </c>
      <c r="V28" s="78">
        <v>527</v>
      </c>
      <c r="W28" s="78">
        <v>248</v>
      </c>
      <c r="X28" s="78">
        <v>239</v>
      </c>
      <c r="Y28" s="78">
        <v>40</v>
      </c>
      <c r="Z28" s="78">
        <v>527</v>
      </c>
      <c r="AA28" s="78">
        <v>517</v>
      </c>
      <c r="AB28" s="78">
        <v>0</v>
      </c>
      <c r="AC28" s="78">
        <v>0</v>
      </c>
      <c r="AD28" s="78">
        <v>0</v>
      </c>
      <c r="AE28" s="78">
        <v>10</v>
      </c>
      <c r="AF28" s="78">
        <v>0</v>
      </c>
      <c r="AG28" s="78">
        <v>527</v>
      </c>
      <c r="AH28" s="1056" t="s">
        <v>193</v>
      </c>
      <c r="AI28" s="1056"/>
      <c r="AJ28" s="1081" t="s">
        <v>71</v>
      </c>
      <c r="AK28" s="1081"/>
      <c r="AL28" s="78">
        <v>244</v>
      </c>
      <c r="AM28" s="78">
        <v>82</v>
      </c>
      <c r="AN28" s="78">
        <v>157</v>
      </c>
      <c r="AO28" s="78">
        <v>38</v>
      </c>
      <c r="AP28" s="78">
        <v>6</v>
      </c>
      <c r="AQ28" s="78">
        <v>527</v>
      </c>
      <c r="AR28" s="78">
        <v>519</v>
      </c>
      <c r="AS28" s="78">
        <v>462</v>
      </c>
      <c r="AT28" s="78">
        <v>514</v>
      </c>
      <c r="AU28" s="78">
        <v>519</v>
      </c>
      <c r="AV28" s="1056" t="s">
        <v>193</v>
      </c>
      <c r="AW28" s="1056"/>
    </row>
    <row r="29" spans="1:49" s="244" customFormat="1" ht="17.25" customHeight="1" thickBot="1">
      <c r="A29" s="1083" t="s">
        <v>72</v>
      </c>
      <c r="B29" s="1083"/>
      <c r="C29" s="173">
        <v>704</v>
      </c>
      <c r="D29" s="173">
        <v>11</v>
      </c>
      <c r="E29" s="173">
        <v>0</v>
      </c>
      <c r="F29" s="173">
        <v>0</v>
      </c>
      <c r="G29" s="173">
        <f t="shared" si="0"/>
        <v>715</v>
      </c>
      <c r="H29" s="173">
        <v>222</v>
      </c>
      <c r="I29" s="173">
        <v>353</v>
      </c>
      <c r="J29" s="173">
        <v>140</v>
      </c>
      <c r="K29" s="173">
        <f t="shared" si="1"/>
        <v>715</v>
      </c>
      <c r="L29" s="173">
        <v>344</v>
      </c>
      <c r="M29" s="173">
        <v>234</v>
      </c>
      <c r="N29" s="173">
        <v>137</v>
      </c>
      <c r="O29" s="173">
        <v>715</v>
      </c>
      <c r="P29" s="1069" t="s">
        <v>298</v>
      </c>
      <c r="Q29" s="1069"/>
      <c r="R29" s="1083" t="s">
        <v>72</v>
      </c>
      <c r="S29" s="1083"/>
      <c r="T29" s="173">
        <v>704</v>
      </c>
      <c r="U29" s="173">
        <v>11</v>
      </c>
      <c r="V29" s="173">
        <v>715</v>
      </c>
      <c r="W29" s="173">
        <v>342</v>
      </c>
      <c r="X29" s="173">
        <v>197</v>
      </c>
      <c r="Y29" s="173">
        <v>176</v>
      </c>
      <c r="Z29" s="173">
        <v>715</v>
      </c>
      <c r="AA29" s="173">
        <v>672</v>
      </c>
      <c r="AB29" s="173">
        <v>5</v>
      </c>
      <c r="AC29" s="173">
        <v>0</v>
      </c>
      <c r="AD29" s="173">
        <v>2</v>
      </c>
      <c r="AE29" s="173">
        <v>35</v>
      </c>
      <c r="AF29" s="173">
        <v>1</v>
      </c>
      <c r="AG29" s="173">
        <v>715</v>
      </c>
      <c r="AH29" s="1069" t="s">
        <v>298</v>
      </c>
      <c r="AI29" s="1069"/>
      <c r="AJ29" s="1083" t="s">
        <v>72</v>
      </c>
      <c r="AK29" s="1083"/>
      <c r="AL29" s="77">
        <v>116</v>
      </c>
      <c r="AM29" s="77">
        <v>62</v>
      </c>
      <c r="AN29" s="77">
        <v>282</v>
      </c>
      <c r="AO29" s="77">
        <v>223</v>
      </c>
      <c r="AP29" s="77">
        <v>32</v>
      </c>
      <c r="AQ29" s="77">
        <v>715</v>
      </c>
      <c r="AR29" s="77">
        <v>682</v>
      </c>
      <c r="AS29" s="173">
        <v>396</v>
      </c>
      <c r="AT29" s="173">
        <v>494</v>
      </c>
      <c r="AU29" s="173">
        <v>679</v>
      </c>
      <c r="AV29" s="1069" t="s">
        <v>298</v>
      </c>
      <c r="AW29" s="1069"/>
    </row>
    <row r="30" spans="1:49" s="244" customFormat="1" ht="17.25" customHeight="1" thickBot="1">
      <c r="A30" s="1076" t="s">
        <v>32</v>
      </c>
      <c r="B30" s="1076"/>
      <c r="C30" s="400">
        <f>SUM(C10:C29)</f>
        <v>10468</v>
      </c>
      <c r="D30" s="400">
        <f t="shared" ref="D30:Z30" si="2">SUM(D10:D29)</f>
        <v>704</v>
      </c>
      <c r="E30" s="400">
        <f t="shared" si="2"/>
        <v>78</v>
      </c>
      <c r="F30" s="400">
        <f t="shared" si="2"/>
        <v>0</v>
      </c>
      <c r="G30" s="400">
        <f t="shared" si="2"/>
        <v>11250</v>
      </c>
      <c r="H30" s="400">
        <f t="shared" si="2"/>
        <v>5754</v>
      </c>
      <c r="I30" s="400">
        <f t="shared" si="2"/>
        <v>4765</v>
      </c>
      <c r="J30" s="400">
        <f t="shared" si="2"/>
        <v>731</v>
      </c>
      <c r="K30" s="400">
        <f t="shared" si="2"/>
        <v>11250</v>
      </c>
      <c r="L30" s="400">
        <f t="shared" si="2"/>
        <v>4833</v>
      </c>
      <c r="M30" s="400">
        <f t="shared" si="2"/>
        <v>4894</v>
      </c>
      <c r="N30" s="400">
        <f t="shared" si="2"/>
        <v>1523</v>
      </c>
      <c r="O30" s="400">
        <f t="shared" si="2"/>
        <v>11250</v>
      </c>
      <c r="P30" s="1104" t="s">
        <v>175</v>
      </c>
      <c r="Q30" s="1104"/>
      <c r="R30" s="1076" t="s">
        <v>32</v>
      </c>
      <c r="S30" s="1076"/>
      <c r="T30" s="400">
        <f t="shared" si="2"/>
        <v>10786</v>
      </c>
      <c r="U30" s="400">
        <f t="shared" si="2"/>
        <v>464</v>
      </c>
      <c r="V30" s="400">
        <f t="shared" si="2"/>
        <v>11250</v>
      </c>
      <c r="W30" s="400">
        <f t="shared" si="2"/>
        <v>7652</v>
      </c>
      <c r="X30" s="400">
        <f t="shared" si="2"/>
        <v>3319</v>
      </c>
      <c r="Y30" s="400">
        <f t="shared" si="2"/>
        <v>279</v>
      </c>
      <c r="Z30" s="400">
        <f t="shared" si="2"/>
        <v>11250</v>
      </c>
      <c r="AA30" s="400">
        <f>SUM(AA10:AA29)</f>
        <v>10153</v>
      </c>
      <c r="AB30" s="400">
        <f t="shared" ref="AB30:AU30" si="3">SUM(AB10:AB29)</f>
        <v>164</v>
      </c>
      <c r="AC30" s="400">
        <f t="shared" si="3"/>
        <v>149</v>
      </c>
      <c r="AD30" s="400">
        <f t="shared" si="3"/>
        <v>32</v>
      </c>
      <c r="AE30" s="400">
        <f t="shared" si="3"/>
        <v>742</v>
      </c>
      <c r="AF30" s="400">
        <f t="shared" si="3"/>
        <v>10</v>
      </c>
      <c r="AG30" s="400">
        <f t="shared" si="3"/>
        <v>11250</v>
      </c>
      <c r="AH30" s="1104" t="s">
        <v>175</v>
      </c>
      <c r="AI30" s="1104"/>
      <c r="AJ30" s="1076" t="s">
        <v>32</v>
      </c>
      <c r="AK30" s="1076"/>
      <c r="AL30" s="400">
        <f t="shared" si="3"/>
        <v>4088</v>
      </c>
      <c r="AM30" s="400">
        <f t="shared" si="3"/>
        <v>1873</v>
      </c>
      <c r="AN30" s="400">
        <f t="shared" si="3"/>
        <v>3355</v>
      </c>
      <c r="AO30" s="400">
        <f t="shared" si="3"/>
        <v>1511</v>
      </c>
      <c r="AP30" s="400">
        <f t="shared" si="3"/>
        <v>423</v>
      </c>
      <c r="AQ30" s="400">
        <f t="shared" si="3"/>
        <v>11250</v>
      </c>
      <c r="AR30" s="400">
        <f t="shared" si="3"/>
        <v>10719</v>
      </c>
      <c r="AS30" s="400">
        <f t="shared" si="3"/>
        <v>9081</v>
      </c>
      <c r="AT30" s="400">
        <f t="shared" si="3"/>
        <v>7761</v>
      </c>
      <c r="AU30" s="400">
        <f t="shared" si="3"/>
        <v>9875</v>
      </c>
      <c r="AV30" s="1104" t="s">
        <v>175</v>
      </c>
      <c r="AW30" s="1104"/>
    </row>
    <row r="31" spans="1:49" ht="21.75" customHeight="1" thickTop="1">
      <c r="A31" s="131"/>
      <c r="B31" s="131"/>
      <c r="N31" s="91"/>
      <c r="O31" s="91"/>
      <c r="P31" s="91"/>
      <c r="Q31" s="91"/>
      <c r="R31" s="91"/>
      <c r="S31" s="91"/>
      <c r="T31" s="91"/>
      <c r="U31" s="91"/>
      <c r="V31" s="91"/>
      <c r="W31" s="91"/>
      <c r="AL31" s="131"/>
      <c r="AM31" s="131"/>
      <c r="AN31" s="131"/>
      <c r="AO31" s="131"/>
      <c r="AP31" s="131"/>
      <c r="AQ31" s="131"/>
      <c r="AR31" s="283"/>
      <c r="AS31" s="584"/>
      <c r="AT31" s="584"/>
      <c r="AU31" s="584"/>
      <c r="AV31" s="595"/>
      <c r="AW31" s="595"/>
    </row>
    <row r="32" spans="1:49" ht="15.75">
      <c r="AV32" s="595"/>
      <c r="AW32" s="595"/>
    </row>
    <row r="116" spans="3:19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85"/>
      <c r="O116" s="185"/>
      <c r="P116" s="185"/>
      <c r="Q116" s="185"/>
      <c r="R116" s="185"/>
      <c r="S116" s="185"/>
    </row>
    <row r="117" spans="3:19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85"/>
      <c r="O117" s="185"/>
      <c r="P117" s="185"/>
      <c r="Q117" s="185"/>
      <c r="R117" s="185"/>
      <c r="S117" s="185"/>
    </row>
    <row r="118" spans="3:19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85"/>
      <c r="O118" s="185"/>
      <c r="P118" s="185"/>
      <c r="Q118" s="185"/>
      <c r="R118" s="185"/>
      <c r="S118" s="185"/>
    </row>
    <row r="119" spans="3:19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85"/>
      <c r="O119" s="185"/>
      <c r="P119" s="185"/>
      <c r="Q119" s="185"/>
      <c r="R119" s="185"/>
      <c r="S119" s="185"/>
    </row>
  </sheetData>
  <protectedRanges>
    <protectedRange sqref="H20:J20 W20:Y20 L20:N20 T20:U20 AA20:AF20 AL20:AP20" name="نطاق1_1"/>
  </protectedRanges>
  <mergeCells count="162">
    <mergeCell ref="AG3:AI3"/>
    <mergeCell ref="AJ3:AL3"/>
    <mergeCell ref="AU3:AW3"/>
    <mergeCell ref="A1:Q1"/>
    <mergeCell ref="A2:Q2"/>
    <mergeCell ref="AH30:AI30"/>
    <mergeCell ref="AJ4:AK9"/>
    <mergeCell ref="AJ10:AK10"/>
    <mergeCell ref="AJ11:AK11"/>
    <mergeCell ref="AJ12:AK12"/>
    <mergeCell ref="AJ13:AK13"/>
    <mergeCell ref="AJ14:AJ19"/>
    <mergeCell ref="AJ20:AK20"/>
    <mergeCell ref="AJ21:AK21"/>
    <mergeCell ref="AJ22:AK22"/>
    <mergeCell ref="AJ23:AK23"/>
    <mergeCell ref="AJ24:AK24"/>
    <mergeCell ref="AJ25:AK25"/>
    <mergeCell ref="AJ26:AK26"/>
    <mergeCell ref="AJ27:AK27"/>
    <mergeCell ref="AJ28:AK28"/>
    <mergeCell ref="AJ29:AK29"/>
    <mergeCell ref="R30:S30"/>
    <mergeCell ref="P10:Q10"/>
    <mergeCell ref="P11:Q11"/>
    <mergeCell ref="AJ30:AK30"/>
    <mergeCell ref="AH26:AI26"/>
    <mergeCell ref="AH27:AI27"/>
    <mergeCell ref="AH4:AI9"/>
    <mergeCell ref="AH11:AI11"/>
    <mergeCell ref="AH12:AI12"/>
    <mergeCell ref="AH13:AI13"/>
    <mergeCell ref="AI14:AI19"/>
    <mergeCell ref="AH28:AI28"/>
    <mergeCell ref="AH29:AI29"/>
    <mergeCell ref="AH10:AI10"/>
    <mergeCell ref="AH20:AI20"/>
    <mergeCell ref="AH21:AI21"/>
    <mergeCell ref="R10:S10"/>
    <mergeCell ref="R11:S11"/>
    <mergeCell ref="R12:S12"/>
    <mergeCell ref="R13:S13"/>
    <mergeCell ref="R14:R19"/>
    <mergeCell ref="R20:S20"/>
    <mergeCell ref="R21:S21"/>
    <mergeCell ref="R22:S22"/>
    <mergeCell ref="R23:S23"/>
    <mergeCell ref="P12:Q12"/>
    <mergeCell ref="P13:Q13"/>
    <mergeCell ref="Q14:Q19"/>
    <mergeCell ref="P20:Q20"/>
    <mergeCell ref="P21:Q21"/>
    <mergeCell ref="P22:Q22"/>
    <mergeCell ref="P23:Q23"/>
    <mergeCell ref="A30:B30"/>
    <mergeCell ref="AV30:AW30"/>
    <mergeCell ref="AH25:AI25"/>
    <mergeCell ref="A20:B20"/>
    <mergeCell ref="AV20:AW20"/>
    <mergeCell ref="A21:B21"/>
    <mergeCell ref="AV21:AW21"/>
    <mergeCell ref="A13:B13"/>
    <mergeCell ref="AV13:AW13"/>
    <mergeCell ref="A14:A19"/>
    <mergeCell ref="AW14:AW19"/>
    <mergeCell ref="P26:Q26"/>
    <mergeCell ref="P27:Q27"/>
    <mergeCell ref="P28:Q28"/>
    <mergeCell ref="P29:Q29"/>
    <mergeCell ref="P30:Q30"/>
    <mergeCell ref="R24:S24"/>
    <mergeCell ref="A22:B22"/>
    <mergeCell ref="AV22:AW22"/>
    <mergeCell ref="A23:B23"/>
    <mergeCell ref="AV23:AW23"/>
    <mergeCell ref="P24:Q24"/>
    <mergeCell ref="P25:Q25"/>
    <mergeCell ref="AH22:AI22"/>
    <mergeCell ref="AH23:AI23"/>
    <mergeCell ref="AH24:AI24"/>
    <mergeCell ref="R25:S25"/>
    <mergeCell ref="A28:B28"/>
    <mergeCell ref="AV28:AW28"/>
    <mergeCell ref="A29:B29"/>
    <mergeCell ref="AV29:AW29"/>
    <mergeCell ref="A26:B26"/>
    <mergeCell ref="AV26:AW26"/>
    <mergeCell ref="A27:B27"/>
    <mergeCell ref="AV27:AW27"/>
    <mergeCell ref="A24:B24"/>
    <mergeCell ref="AV24:AW24"/>
    <mergeCell ref="A25:B25"/>
    <mergeCell ref="AV25:AW25"/>
    <mergeCell ref="R26:S26"/>
    <mergeCell ref="R27:S27"/>
    <mergeCell ref="R28:S28"/>
    <mergeCell ref="R29:S29"/>
    <mergeCell ref="A11:B11"/>
    <mergeCell ref="AV11:AW11"/>
    <mergeCell ref="A12:B12"/>
    <mergeCell ref="AV12:AW12"/>
    <mergeCell ref="C7:D7"/>
    <mergeCell ref="A10:B10"/>
    <mergeCell ref="AV10:AW10"/>
    <mergeCell ref="X6:X8"/>
    <mergeCell ref="Y6:Y8"/>
    <mergeCell ref="Z6:Z8"/>
    <mergeCell ref="AA6:AA8"/>
    <mergeCell ref="AB6:AB8"/>
    <mergeCell ref="O6:O8"/>
    <mergeCell ref="T6:T8"/>
    <mergeCell ref="U6:U8"/>
    <mergeCell ref="V6:V8"/>
    <mergeCell ref="W6:W8"/>
    <mergeCell ref="AU4:AU8"/>
    <mergeCell ref="AV4:AW9"/>
    <mergeCell ref="H5:K5"/>
    <mergeCell ref="L5:O5"/>
    <mergeCell ref="T5:V5"/>
    <mergeCell ref="W5:Z5"/>
    <mergeCell ref="AA5:AG5"/>
    <mergeCell ref="AR4:AR8"/>
    <mergeCell ref="AS4:AS8"/>
    <mergeCell ref="AT4:AT8"/>
    <mergeCell ref="AC6:AC8"/>
    <mergeCell ref="AD6:AD8"/>
    <mergeCell ref="AE6:AE8"/>
    <mergeCell ref="AF6:AF8"/>
    <mergeCell ref="AG6:AG8"/>
    <mergeCell ref="AL6:AL8"/>
    <mergeCell ref="AM6:AM8"/>
    <mergeCell ref="AN6:AN8"/>
    <mergeCell ref="AO6:AO8"/>
    <mergeCell ref="AP6:AP8"/>
    <mergeCell ref="AQ6:AQ8"/>
    <mergeCell ref="AL5:AQ5"/>
    <mergeCell ref="AA4:AG4"/>
    <mergeCell ref="AL4:AQ4"/>
    <mergeCell ref="R1:T1"/>
    <mergeCell ref="A4:B9"/>
    <mergeCell ref="H4:K4"/>
    <mergeCell ref="L4:O4"/>
    <mergeCell ref="T4:V4"/>
    <mergeCell ref="W4:Z4"/>
    <mergeCell ref="K6:K8"/>
    <mergeCell ref="L6:L8"/>
    <mergeCell ref="M6:M8"/>
    <mergeCell ref="N6:N8"/>
    <mergeCell ref="P4:Q9"/>
    <mergeCell ref="C6:D6"/>
    <mergeCell ref="E6:E8"/>
    <mergeCell ref="F6:F8"/>
    <mergeCell ref="G6:G8"/>
    <mergeCell ref="H6:H8"/>
    <mergeCell ref="I6:I8"/>
    <mergeCell ref="J6:J8"/>
    <mergeCell ref="O3:Q3"/>
    <mergeCell ref="C4:G4"/>
    <mergeCell ref="C5:G5"/>
    <mergeCell ref="R4:S9"/>
    <mergeCell ref="A3:C3"/>
    <mergeCell ref="R3:T3"/>
  </mergeCells>
  <printOptions horizontalCentered="1"/>
  <pageMargins left="1" right="1" top="1" bottom="1" header="1" footer="1"/>
  <pageSetup paperSize="9" scale="80" firstPageNumber="65" orientation="landscape" useFirstPageNumber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8"/>
  <sheetViews>
    <sheetView rightToLeft="1" view="pageBreakPreview" zoomScale="90" zoomScaleNormal="90" zoomScaleSheetLayoutView="90" workbookViewId="0">
      <selection activeCell="E4" sqref="E4:O4"/>
    </sheetView>
  </sheetViews>
  <sheetFormatPr defaultRowHeight="15"/>
  <cols>
    <col min="1" max="1" width="4.28515625" style="212" customWidth="1"/>
    <col min="2" max="2" width="11" style="212" customWidth="1"/>
    <col min="3" max="3" width="7.7109375" style="212" customWidth="1"/>
    <col min="4" max="4" width="11.7109375" style="212" customWidth="1"/>
    <col min="5" max="5" width="7.5703125" style="212" customWidth="1"/>
    <col min="6" max="6" width="8.5703125" style="212" customWidth="1"/>
    <col min="7" max="7" width="8" style="212" customWidth="1"/>
    <col min="8" max="14" width="9.140625" style="212"/>
    <col min="15" max="15" width="7.5703125" style="212" customWidth="1"/>
    <col min="16" max="16" width="17.7109375" style="212" customWidth="1"/>
    <col min="17" max="17" width="4" style="212" customWidth="1"/>
    <col min="18" max="16384" width="9.140625" style="212"/>
  </cols>
  <sheetData>
    <row r="1" spans="1:24" s="248" customFormat="1" ht="23.25" customHeight="1">
      <c r="A1" s="1138" t="s">
        <v>903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37"/>
      <c r="S1" s="137"/>
      <c r="T1" s="137"/>
      <c r="U1" s="137"/>
      <c r="V1" s="137"/>
      <c r="W1" s="137"/>
      <c r="X1" s="137"/>
    </row>
    <row r="2" spans="1:24" s="248" customFormat="1" ht="24.75" customHeight="1">
      <c r="A2" s="1139" t="s">
        <v>904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S2" s="137"/>
      <c r="T2" s="137"/>
      <c r="U2" s="137"/>
      <c r="V2" s="137"/>
      <c r="W2" s="137"/>
      <c r="X2" s="137"/>
    </row>
    <row r="3" spans="1:24" s="248" customFormat="1" ht="19.5" customHeight="1" thickBot="1">
      <c r="A3" s="1232" t="s">
        <v>1163</v>
      </c>
      <c r="B3" s="1232"/>
      <c r="C3" s="1232"/>
      <c r="O3" s="1101" t="s">
        <v>1164</v>
      </c>
      <c r="P3" s="1101"/>
      <c r="Q3" s="1101"/>
      <c r="R3" s="137"/>
      <c r="S3" s="137"/>
      <c r="T3" s="137"/>
      <c r="U3" s="137"/>
      <c r="V3" s="137"/>
      <c r="W3" s="137"/>
      <c r="X3" s="137"/>
    </row>
    <row r="4" spans="1:24" ht="16.5" thickTop="1">
      <c r="A4" s="1072" t="s">
        <v>40</v>
      </c>
      <c r="B4" s="1072"/>
      <c r="C4" s="1181" t="s">
        <v>530</v>
      </c>
      <c r="D4" s="1181"/>
      <c r="E4" s="1233" t="s">
        <v>772</v>
      </c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074" t="s">
        <v>174</v>
      </c>
      <c r="Q4" s="1074"/>
    </row>
    <row r="5" spans="1:24" ht="15.75">
      <c r="A5" s="1092"/>
      <c r="B5" s="1092"/>
      <c r="C5" s="1234" t="s">
        <v>331</v>
      </c>
      <c r="D5" s="1234" t="s">
        <v>549</v>
      </c>
      <c r="E5" s="1234" t="s">
        <v>773</v>
      </c>
      <c r="F5" s="1234"/>
      <c r="G5" s="1234"/>
      <c r="H5" s="1235" t="s">
        <v>774</v>
      </c>
      <c r="I5" s="1235" t="s">
        <v>775</v>
      </c>
      <c r="J5" s="1235" t="s">
        <v>776</v>
      </c>
      <c r="K5" s="1235" t="s">
        <v>777</v>
      </c>
      <c r="L5" s="1235" t="s">
        <v>778</v>
      </c>
      <c r="M5" s="1235" t="s">
        <v>779</v>
      </c>
      <c r="N5" s="1235" t="s">
        <v>780</v>
      </c>
      <c r="O5" s="1235" t="s">
        <v>35</v>
      </c>
      <c r="P5" s="1096"/>
      <c r="Q5" s="1096"/>
    </row>
    <row r="6" spans="1:24" ht="21.75" customHeight="1" thickBot="1">
      <c r="A6" s="1073"/>
      <c r="B6" s="1073"/>
      <c r="C6" s="1327"/>
      <c r="D6" s="1327"/>
      <c r="E6" s="788" t="s">
        <v>781</v>
      </c>
      <c r="F6" s="788" t="s">
        <v>782</v>
      </c>
      <c r="G6" s="788" t="s">
        <v>35</v>
      </c>
      <c r="H6" s="1326"/>
      <c r="I6" s="1326"/>
      <c r="J6" s="1326"/>
      <c r="K6" s="1326"/>
      <c r="L6" s="1326"/>
      <c r="M6" s="1326"/>
      <c r="N6" s="1326"/>
      <c r="O6" s="1326"/>
      <c r="P6" s="1075"/>
      <c r="Q6" s="1075"/>
    </row>
    <row r="7" spans="1:24" ht="18.75" customHeight="1">
      <c r="A7" s="1083" t="s">
        <v>52</v>
      </c>
      <c r="B7" s="1083"/>
      <c r="C7" s="328">
        <v>315</v>
      </c>
      <c r="D7" s="328">
        <v>163218</v>
      </c>
      <c r="E7" s="328">
        <v>37</v>
      </c>
      <c r="F7" s="328">
        <v>1409</v>
      </c>
      <c r="G7" s="328">
        <v>1446</v>
      </c>
      <c r="H7" s="328">
        <v>35</v>
      </c>
      <c r="I7" s="328">
        <v>0</v>
      </c>
      <c r="J7" s="328">
        <v>0</v>
      </c>
      <c r="K7" s="328">
        <v>0</v>
      </c>
      <c r="L7" s="328">
        <v>0</v>
      </c>
      <c r="M7" s="328">
        <v>0</v>
      </c>
      <c r="N7" s="328">
        <v>2</v>
      </c>
      <c r="O7" s="328">
        <f>SUM(H7:N7)</f>
        <v>37</v>
      </c>
      <c r="P7" s="651"/>
      <c r="Q7" s="659" t="s">
        <v>671</v>
      </c>
    </row>
    <row r="8" spans="1:24" ht="18.75" customHeight="1">
      <c r="A8" s="1081" t="s">
        <v>53</v>
      </c>
      <c r="B8" s="1081"/>
      <c r="C8" s="329">
        <v>159</v>
      </c>
      <c r="D8" s="329">
        <v>5093</v>
      </c>
      <c r="E8" s="329">
        <v>0</v>
      </c>
      <c r="F8" s="329">
        <v>1285</v>
      </c>
      <c r="G8" s="329">
        <v>1285</v>
      </c>
      <c r="H8" s="329">
        <v>0</v>
      </c>
      <c r="I8" s="329">
        <v>0</v>
      </c>
      <c r="J8" s="329">
        <v>0</v>
      </c>
      <c r="K8" s="329">
        <v>0</v>
      </c>
      <c r="L8" s="329">
        <v>0</v>
      </c>
      <c r="M8" s="329">
        <v>0</v>
      </c>
      <c r="N8" s="329">
        <v>0</v>
      </c>
      <c r="O8" s="329">
        <f t="shared" ref="O8:O26" si="0">SUM(H8:N8)</f>
        <v>0</v>
      </c>
      <c r="P8" s="1059" t="s">
        <v>302</v>
      </c>
      <c r="Q8" s="1059"/>
    </row>
    <row r="9" spans="1:24" ht="18.75" customHeight="1">
      <c r="A9" s="1081" t="s">
        <v>54</v>
      </c>
      <c r="B9" s="1081"/>
      <c r="C9" s="329">
        <v>219</v>
      </c>
      <c r="D9" s="329">
        <v>64413</v>
      </c>
      <c r="E9" s="329">
        <v>70</v>
      </c>
      <c r="F9" s="329">
        <v>903</v>
      </c>
      <c r="G9" s="329">
        <v>973</v>
      </c>
      <c r="H9" s="329">
        <v>70</v>
      </c>
      <c r="I9" s="329">
        <v>0</v>
      </c>
      <c r="J9" s="329">
        <v>0</v>
      </c>
      <c r="K9" s="329">
        <v>0</v>
      </c>
      <c r="L9" s="329">
        <v>0</v>
      </c>
      <c r="M9" s="329">
        <v>0</v>
      </c>
      <c r="N9" s="329">
        <v>0</v>
      </c>
      <c r="O9" s="329">
        <f t="shared" si="0"/>
        <v>70</v>
      </c>
      <c r="P9" s="1056" t="s">
        <v>184</v>
      </c>
      <c r="Q9" s="1056"/>
    </row>
    <row r="10" spans="1:24" ht="18.75" customHeight="1">
      <c r="A10" s="1081" t="s">
        <v>55</v>
      </c>
      <c r="B10" s="1081"/>
      <c r="C10" s="329">
        <v>730</v>
      </c>
      <c r="D10" s="329">
        <v>243990</v>
      </c>
      <c r="E10" s="329">
        <v>75</v>
      </c>
      <c r="F10" s="329">
        <v>876</v>
      </c>
      <c r="G10" s="329">
        <v>951</v>
      </c>
      <c r="H10" s="329">
        <v>72</v>
      </c>
      <c r="I10" s="329">
        <v>2</v>
      </c>
      <c r="J10" s="329">
        <v>2</v>
      </c>
      <c r="K10" s="329">
        <v>2</v>
      </c>
      <c r="L10" s="329">
        <v>0</v>
      </c>
      <c r="M10" s="329">
        <v>0</v>
      </c>
      <c r="N10" s="329">
        <v>1</v>
      </c>
      <c r="O10" s="329">
        <f t="shared" si="0"/>
        <v>79</v>
      </c>
      <c r="P10" s="1056" t="s">
        <v>185</v>
      </c>
      <c r="Q10" s="1056"/>
    </row>
    <row r="11" spans="1:24" ht="18.75" customHeight="1">
      <c r="A11" s="1086" t="s">
        <v>299</v>
      </c>
      <c r="B11" s="304" t="s">
        <v>282</v>
      </c>
      <c r="C11" s="329">
        <v>260</v>
      </c>
      <c r="D11" s="329">
        <v>117097</v>
      </c>
      <c r="E11" s="329">
        <v>50</v>
      </c>
      <c r="F11" s="329">
        <v>348</v>
      </c>
      <c r="G11" s="329">
        <v>398</v>
      </c>
      <c r="H11" s="329">
        <v>48</v>
      </c>
      <c r="I11" s="329">
        <v>1</v>
      </c>
      <c r="J11" s="329">
        <v>1</v>
      </c>
      <c r="K11" s="329">
        <v>2</v>
      </c>
      <c r="L11" s="329">
        <v>1</v>
      </c>
      <c r="M11" s="329">
        <v>3</v>
      </c>
      <c r="N11" s="329">
        <v>3</v>
      </c>
      <c r="O11" s="329">
        <f t="shared" si="0"/>
        <v>59</v>
      </c>
      <c r="P11" s="642" t="s">
        <v>306</v>
      </c>
      <c r="Q11" s="1061" t="s">
        <v>173</v>
      </c>
    </row>
    <row r="12" spans="1:24" ht="18.75" customHeight="1">
      <c r="A12" s="1086"/>
      <c r="B12" s="304" t="s">
        <v>283</v>
      </c>
      <c r="C12" s="329">
        <v>158</v>
      </c>
      <c r="D12" s="329">
        <v>52052</v>
      </c>
      <c r="E12" s="329">
        <v>36</v>
      </c>
      <c r="F12" s="329">
        <v>537</v>
      </c>
      <c r="G12" s="329">
        <v>573</v>
      </c>
      <c r="H12" s="329">
        <v>24</v>
      </c>
      <c r="I12" s="329">
        <v>0</v>
      </c>
      <c r="J12" s="329">
        <v>0</v>
      </c>
      <c r="K12" s="329">
        <v>0</v>
      </c>
      <c r="L12" s="329">
        <v>3</v>
      </c>
      <c r="M12" s="329">
        <v>2</v>
      </c>
      <c r="N12" s="329">
        <v>8</v>
      </c>
      <c r="O12" s="329">
        <f t="shared" si="0"/>
        <v>37</v>
      </c>
      <c r="P12" s="642" t="s">
        <v>307</v>
      </c>
      <c r="Q12" s="1061"/>
    </row>
    <row r="13" spans="1:24" ht="18.75" customHeight="1">
      <c r="A13" s="1086"/>
      <c r="B13" s="304" t="s">
        <v>284</v>
      </c>
      <c r="C13" s="329">
        <v>168</v>
      </c>
      <c r="D13" s="329">
        <v>48558</v>
      </c>
      <c r="E13" s="329">
        <v>195</v>
      </c>
      <c r="F13" s="329">
        <v>166</v>
      </c>
      <c r="G13" s="329">
        <v>361</v>
      </c>
      <c r="H13" s="329">
        <v>61</v>
      </c>
      <c r="I13" s="329">
        <v>0</v>
      </c>
      <c r="J13" s="329">
        <v>0</v>
      </c>
      <c r="K13" s="329">
        <v>0</v>
      </c>
      <c r="L13" s="329">
        <v>61</v>
      </c>
      <c r="M13" s="329">
        <v>0</v>
      </c>
      <c r="N13" s="329">
        <v>0</v>
      </c>
      <c r="O13" s="329">
        <f t="shared" si="0"/>
        <v>122</v>
      </c>
      <c r="P13" s="642" t="s">
        <v>308</v>
      </c>
      <c r="Q13" s="1061"/>
    </row>
    <row r="14" spans="1:24" ht="18.75" customHeight="1">
      <c r="A14" s="1086"/>
      <c r="B14" s="304" t="s">
        <v>279</v>
      </c>
      <c r="C14" s="329">
        <v>173</v>
      </c>
      <c r="D14" s="329">
        <v>11857</v>
      </c>
      <c r="E14" s="329">
        <v>67</v>
      </c>
      <c r="F14" s="329">
        <v>237</v>
      </c>
      <c r="G14" s="329">
        <v>304</v>
      </c>
      <c r="H14" s="329">
        <v>67</v>
      </c>
      <c r="I14" s="329">
        <v>0</v>
      </c>
      <c r="J14" s="329">
        <v>0</v>
      </c>
      <c r="K14" s="329">
        <v>0</v>
      </c>
      <c r="L14" s="329">
        <v>1</v>
      </c>
      <c r="M14" s="329">
        <v>3</v>
      </c>
      <c r="N14" s="329">
        <v>10</v>
      </c>
      <c r="O14" s="329">
        <f t="shared" si="0"/>
        <v>81</v>
      </c>
      <c r="P14" s="642" t="s">
        <v>309</v>
      </c>
      <c r="Q14" s="1061"/>
    </row>
    <row r="15" spans="1:24" ht="18.75" customHeight="1">
      <c r="A15" s="1086"/>
      <c r="B15" s="304" t="s">
        <v>280</v>
      </c>
      <c r="C15" s="329">
        <v>273</v>
      </c>
      <c r="D15" s="329">
        <v>190578</v>
      </c>
      <c r="E15" s="329">
        <v>62</v>
      </c>
      <c r="F15" s="329">
        <v>492</v>
      </c>
      <c r="G15" s="329">
        <v>554</v>
      </c>
      <c r="H15" s="329">
        <v>62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f t="shared" si="0"/>
        <v>62</v>
      </c>
      <c r="P15" s="642" t="s">
        <v>310</v>
      </c>
      <c r="Q15" s="1061"/>
    </row>
    <row r="16" spans="1:24" ht="18.75" customHeight="1">
      <c r="A16" s="1086"/>
      <c r="B16" s="304" t="s">
        <v>281</v>
      </c>
      <c r="C16" s="329">
        <v>210</v>
      </c>
      <c r="D16" s="329">
        <v>82887</v>
      </c>
      <c r="E16" s="329">
        <v>42</v>
      </c>
      <c r="F16" s="329">
        <v>272</v>
      </c>
      <c r="G16" s="329">
        <v>314</v>
      </c>
      <c r="H16" s="329">
        <v>42</v>
      </c>
      <c r="I16" s="329">
        <v>0</v>
      </c>
      <c r="J16" s="329">
        <v>0</v>
      </c>
      <c r="K16" s="329">
        <v>0</v>
      </c>
      <c r="L16" s="329">
        <v>0</v>
      </c>
      <c r="M16" s="329">
        <v>0</v>
      </c>
      <c r="N16" s="329">
        <v>0</v>
      </c>
      <c r="O16" s="329">
        <f t="shared" si="0"/>
        <v>42</v>
      </c>
      <c r="P16" s="642" t="s">
        <v>311</v>
      </c>
      <c r="Q16" s="1061"/>
    </row>
    <row r="17" spans="1:17" ht="18.75" customHeight="1">
      <c r="A17" s="1081" t="s">
        <v>63</v>
      </c>
      <c r="B17" s="1081"/>
      <c r="C17" s="329">
        <v>48</v>
      </c>
      <c r="D17" s="329">
        <v>8741</v>
      </c>
      <c r="E17" s="329">
        <v>15</v>
      </c>
      <c r="F17" s="329">
        <v>1188</v>
      </c>
      <c r="G17" s="329">
        <v>1203</v>
      </c>
      <c r="H17" s="329">
        <v>1</v>
      </c>
      <c r="I17" s="329">
        <v>2</v>
      </c>
      <c r="J17" s="329">
        <v>2</v>
      </c>
      <c r="K17" s="329">
        <v>0</v>
      </c>
      <c r="L17" s="329">
        <v>2</v>
      </c>
      <c r="M17" s="329">
        <v>6</v>
      </c>
      <c r="N17" s="329">
        <v>2</v>
      </c>
      <c r="O17" s="329">
        <f t="shared" si="0"/>
        <v>15</v>
      </c>
      <c r="P17" s="1056" t="s">
        <v>297</v>
      </c>
      <c r="Q17" s="1056"/>
    </row>
    <row r="18" spans="1:17" ht="18.75" customHeight="1">
      <c r="A18" s="1081" t="s">
        <v>64</v>
      </c>
      <c r="B18" s="1081"/>
      <c r="C18" s="329">
        <v>706</v>
      </c>
      <c r="D18" s="329">
        <v>648193</v>
      </c>
      <c r="E18" s="329">
        <v>106</v>
      </c>
      <c r="F18" s="329">
        <v>818</v>
      </c>
      <c r="G18" s="329">
        <v>924</v>
      </c>
      <c r="H18" s="329">
        <v>83</v>
      </c>
      <c r="I18" s="329">
        <v>0</v>
      </c>
      <c r="J18" s="329">
        <v>0</v>
      </c>
      <c r="K18" s="329">
        <v>0</v>
      </c>
      <c r="L18" s="329">
        <v>0</v>
      </c>
      <c r="M18" s="329">
        <v>0</v>
      </c>
      <c r="N18" s="329">
        <v>22</v>
      </c>
      <c r="O18" s="329">
        <f t="shared" si="0"/>
        <v>105</v>
      </c>
      <c r="P18" s="1056" t="s">
        <v>186</v>
      </c>
      <c r="Q18" s="1056"/>
    </row>
    <row r="19" spans="1:17" ht="18.75" customHeight="1">
      <c r="A19" s="1081" t="s">
        <v>65</v>
      </c>
      <c r="B19" s="1081"/>
      <c r="C19" s="329">
        <v>450</v>
      </c>
      <c r="D19" s="329">
        <v>159080</v>
      </c>
      <c r="E19" s="329">
        <v>130</v>
      </c>
      <c r="F19" s="329">
        <v>429</v>
      </c>
      <c r="G19" s="329">
        <v>559</v>
      </c>
      <c r="H19" s="329">
        <v>130</v>
      </c>
      <c r="I19" s="329">
        <v>0</v>
      </c>
      <c r="J19" s="329">
        <v>0</v>
      </c>
      <c r="K19" s="329">
        <v>0</v>
      </c>
      <c r="L19" s="329">
        <v>0</v>
      </c>
      <c r="M19" s="329">
        <v>0</v>
      </c>
      <c r="N19" s="329">
        <v>0</v>
      </c>
      <c r="O19" s="329">
        <f t="shared" si="0"/>
        <v>130</v>
      </c>
      <c r="P19" s="1056" t="s">
        <v>187</v>
      </c>
      <c r="Q19" s="1056"/>
    </row>
    <row r="20" spans="1:17" ht="18.75" customHeight="1">
      <c r="A20" s="1081" t="s">
        <v>66</v>
      </c>
      <c r="B20" s="1081"/>
      <c r="C20" s="329">
        <v>501</v>
      </c>
      <c r="D20" s="329">
        <v>174636</v>
      </c>
      <c r="E20" s="329">
        <v>100</v>
      </c>
      <c r="F20" s="329">
        <v>546</v>
      </c>
      <c r="G20" s="329">
        <v>646</v>
      </c>
      <c r="H20" s="329">
        <v>100</v>
      </c>
      <c r="I20" s="329">
        <v>0</v>
      </c>
      <c r="J20" s="329">
        <v>0</v>
      </c>
      <c r="K20" s="329">
        <v>0</v>
      </c>
      <c r="L20" s="329">
        <v>0</v>
      </c>
      <c r="M20" s="329">
        <v>0</v>
      </c>
      <c r="N20" s="329">
        <v>0</v>
      </c>
      <c r="O20" s="329">
        <f t="shared" si="0"/>
        <v>100</v>
      </c>
      <c r="P20" s="1056" t="s">
        <v>303</v>
      </c>
      <c r="Q20" s="1056"/>
    </row>
    <row r="21" spans="1:17" ht="18.75" customHeight="1">
      <c r="A21" s="1081" t="s">
        <v>134</v>
      </c>
      <c r="B21" s="1081"/>
      <c r="C21" s="329">
        <v>325</v>
      </c>
      <c r="D21" s="329">
        <v>64465</v>
      </c>
      <c r="E21" s="329">
        <v>31</v>
      </c>
      <c r="F21" s="329">
        <v>706</v>
      </c>
      <c r="G21" s="329">
        <v>737</v>
      </c>
      <c r="H21" s="329">
        <v>31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2</v>
      </c>
      <c r="O21" s="329">
        <f t="shared" si="0"/>
        <v>33</v>
      </c>
      <c r="P21" s="1056" t="s">
        <v>304</v>
      </c>
      <c r="Q21" s="1056"/>
    </row>
    <row r="22" spans="1:17" ht="18.75" customHeight="1">
      <c r="A22" s="1081" t="s">
        <v>68</v>
      </c>
      <c r="B22" s="1081"/>
      <c r="C22" s="329">
        <v>451</v>
      </c>
      <c r="D22" s="329">
        <v>232369</v>
      </c>
      <c r="E22" s="329">
        <v>81</v>
      </c>
      <c r="F22" s="329">
        <v>427</v>
      </c>
      <c r="G22" s="329">
        <v>508</v>
      </c>
      <c r="H22" s="329">
        <v>81</v>
      </c>
      <c r="I22" s="329">
        <v>0</v>
      </c>
      <c r="J22" s="329">
        <v>0</v>
      </c>
      <c r="K22" s="329">
        <v>0</v>
      </c>
      <c r="L22" s="329">
        <v>0</v>
      </c>
      <c r="M22" s="329">
        <v>0</v>
      </c>
      <c r="N22" s="329">
        <v>0</v>
      </c>
      <c r="O22" s="329">
        <f t="shared" si="0"/>
        <v>81</v>
      </c>
      <c r="P22" s="1056" t="s">
        <v>305</v>
      </c>
      <c r="Q22" s="1056"/>
    </row>
    <row r="23" spans="1:17" ht="18.75" customHeight="1">
      <c r="A23" s="1081" t="s">
        <v>69</v>
      </c>
      <c r="B23" s="1081"/>
      <c r="C23" s="329">
        <v>478</v>
      </c>
      <c r="D23" s="329">
        <v>173393</v>
      </c>
      <c r="E23" s="329">
        <v>116</v>
      </c>
      <c r="F23" s="329">
        <v>796</v>
      </c>
      <c r="G23" s="329">
        <v>912</v>
      </c>
      <c r="H23" s="329">
        <v>116</v>
      </c>
      <c r="I23" s="329">
        <v>0</v>
      </c>
      <c r="J23" s="329">
        <v>0</v>
      </c>
      <c r="K23" s="329">
        <v>0</v>
      </c>
      <c r="L23" s="329">
        <v>0</v>
      </c>
      <c r="M23" s="329">
        <v>0</v>
      </c>
      <c r="N23" s="329">
        <v>0</v>
      </c>
      <c r="O23" s="329">
        <f t="shared" si="0"/>
        <v>116</v>
      </c>
      <c r="P23" s="1056" t="s">
        <v>191</v>
      </c>
      <c r="Q23" s="1056"/>
    </row>
    <row r="24" spans="1:17" ht="18.75" customHeight="1">
      <c r="A24" s="1081" t="s">
        <v>70</v>
      </c>
      <c r="B24" s="1081"/>
      <c r="C24" s="329">
        <v>397</v>
      </c>
      <c r="D24" s="329">
        <v>69616</v>
      </c>
      <c r="E24" s="329">
        <v>52</v>
      </c>
      <c r="F24" s="329">
        <v>1272</v>
      </c>
      <c r="G24" s="329">
        <v>1324</v>
      </c>
      <c r="H24" s="329">
        <v>35</v>
      </c>
      <c r="I24" s="329">
        <v>0</v>
      </c>
      <c r="J24" s="329">
        <v>0</v>
      </c>
      <c r="K24" s="329">
        <v>0</v>
      </c>
      <c r="L24" s="329">
        <v>0</v>
      </c>
      <c r="M24" s="329">
        <v>0</v>
      </c>
      <c r="N24" s="329">
        <v>17</v>
      </c>
      <c r="O24" s="329">
        <f t="shared" si="0"/>
        <v>52</v>
      </c>
      <c r="P24" s="1056" t="s">
        <v>192</v>
      </c>
      <c r="Q24" s="1056"/>
    </row>
    <row r="25" spans="1:17" ht="18.75" customHeight="1">
      <c r="A25" s="1081" t="s">
        <v>71</v>
      </c>
      <c r="B25" s="1081"/>
      <c r="C25" s="329">
        <v>380</v>
      </c>
      <c r="D25" s="329">
        <v>25246</v>
      </c>
      <c r="E25" s="329">
        <v>2</v>
      </c>
      <c r="F25" s="329">
        <v>686</v>
      </c>
      <c r="G25" s="329">
        <v>688</v>
      </c>
      <c r="H25" s="329">
        <v>0</v>
      </c>
      <c r="I25" s="329">
        <v>0</v>
      </c>
      <c r="J25" s="329">
        <v>0</v>
      </c>
      <c r="K25" s="329">
        <v>0</v>
      </c>
      <c r="L25" s="329">
        <v>2</v>
      </c>
      <c r="M25" s="329">
        <v>0</v>
      </c>
      <c r="N25" s="329">
        <v>0</v>
      </c>
      <c r="O25" s="329">
        <f t="shared" si="0"/>
        <v>2</v>
      </c>
      <c r="P25" s="1056" t="s">
        <v>193</v>
      </c>
      <c r="Q25" s="1056"/>
    </row>
    <row r="26" spans="1:17" ht="18.75" customHeight="1" thickBot="1">
      <c r="A26" s="1083" t="s">
        <v>72</v>
      </c>
      <c r="B26" s="1083"/>
      <c r="C26" s="328">
        <v>728</v>
      </c>
      <c r="D26" s="328">
        <v>160982</v>
      </c>
      <c r="E26" s="328">
        <v>67</v>
      </c>
      <c r="F26" s="328">
        <v>1110</v>
      </c>
      <c r="G26" s="328">
        <v>1177</v>
      </c>
      <c r="H26" s="328">
        <v>52</v>
      </c>
      <c r="I26" s="328">
        <v>0</v>
      </c>
      <c r="J26" s="328">
        <v>0</v>
      </c>
      <c r="K26" s="328">
        <v>1</v>
      </c>
      <c r="L26" s="328">
        <v>1</v>
      </c>
      <c r="M26" s="328">
        <v>7</v>
      </c>
      <c r="N26" s="328">
        <v>3</v>
      </c>
      <c r="O26" s="328">
        <f t="shared" si="0"/>
        <v>64</v>
      </c>
      <c r="P26" s="1062" t="s">
        <v>298</v>
      </c>
      <c r="Q26" s="1062"/>
    </row>
    <row r="27" spans="1:17" s="249" customFormat="1" ht="18.75" customHeight="1" thickBot="1">
      <c r="A27" s="1076" t="s">
        <v>32</v>
      </c>
      <c r="B27" s="1076"/>
      <c r="C27" s="789">
        <f>SUM(C7:C26)</f>
        <v>7129</v>
      </c>
      <c r="D27" s="789">
        <f t="shared" ref="D27:O27" si="1">SUM(D7:D26)</f>
        <v>2696464</v>
      </c>
      <c r="E27" s="789">
        <f t="shared" si="1"/>
        <v>1334</v>
      </c>
      <c r="F27" s="789">
        <f t="shared" si="1"/>
        <v>14503</v>
      </c>
      <c r="G27" s="789">
        <f t="shared" si="1"/>
        <v>15837</v>
      </c>
      <c r="H27" s="789">
        <f t="shared" si="1"/>
        <v>1110</v>
      </c>
      <c r="I27" s="789">
        <f t="shared" si="1"/>
        <v>5</v>
      </c>
      <c r="J27" s="789">
        <f t="shared" si="1"/>
        <v>5</v>
      </c>
      <c r="K27" s="789">
        <f t="shared" si="1"/>
        <v>5</v>
      </c>
      <c r="L27" s="789">
        <f t="shared" si="1"/>
        <v>71</v>
      </c>
      <c r="M27" s="789">
        <f t="shared" si="1"/>
        <v>21</v>
      </c>
      <c r="N27" s="789">
        <f t="shared" si="1"/>
        <v>70</v>
      </c>
      <c r="O27" s="789">
        <f t="shared" si="1"/>
        <v>1287</v>
      </c>
      <c r="P27" s="1104" t="s">
        <v>175</v>
      </c>
      <c r="Q27" s="1104"/>
    </row>
    <row r="28" spans="1:17" ht="16.5" thickTop="1">
      <c r="P28" s="637"/>
      <c r="Q28" s="637"/>
    </row>
  </sheetData>
  <mergeCells count="50">
    <mergeCell ref="A22:B22"/>
    <mergeCell ref="P22:Q22"/>
    <mergeCell ref="A26:B26"/>
    <mergeCell ref="P26:Q26"/>
    <mergeCell ref="A27:B27"/>
    <mergeCell ref="P27:Q27"/>
    <mergeCell ref="A23:B23"/>
    <mergeCell ref="P23:Q23"/>
    <mergeCell ref="A24:B24"/>
    <mergeCell ref="P24:Q24"/>
    <mergeCell ref="A25:B25"/>
    <mergeCell ref="P25:Q25"/>
    <mergeCell ref="A19:B19"/>
    <mergeCell ref="P19:Q19"/>
    <mergeCell ref="A20:B20"/>
    <mergeCell ref="P20:Q20"/>
    <mergeCell ref="A21:B21"/>
    <mergeCell ref="P21:Q21"/>
    <mergeCell ref="A11:A16"/>
    <mergeCell ref="Q11:Q16"/>
    <mergeCell ref="A17:B17"/>
    <mergeCell ref="P17:Q17"/>
    <mergeCell ref="A18:B18"/>
    <mergeCell ref="P18:Q18"/>
    <mergeCell ref="A9:B9"/>
    <mergeCell ref="P9:Q9"/>
    <mergeCell ref="A10:B10"/>
    <mergeCell ref="P10:Q10"/>
    <mergeCell ref="P8:Q8"/>
    <mergeCell ref="I5:I6"/>
    <mergeCell ref="J5:J6"/>
    <mergeCell ref="K5:K6"/>
    <mergeCell ref="A7:B7"/>
    <mergeCell ref="A8:B8"/>
    <mergeCell ref="L5:L6"/>
    <mergeCell ref="M5:M6"/>
    <mergeCell ref="N5:N6"/>
    <mergeCell ref="O5:O6"/>
    <mergeCell ref="A1:Q1"/>
    <mergeCell ref="A2:Q2"/>
    <mergeCell ref="A3:C3"/>
    <mergeCell ref="A4:B6"/>
    <mergeCell ref="C4:D4"/>
    <mergeCell ref="E4:O4"/>
    <mergeCell ref="P4:Q6"/>
    <mergeCell ref="C5:C6"/>
    <mergeCell ref="D5:D6"/>
    <mergeCell ref="O3:Q3"/>
    <mergeCell ref="E5:G5"/>
    <mergeCell ref="H5:H6"/>
  </mergeCells>
  <printOptions horizontalCentered="1"/>
  <pageMargins left="1" right="1" top="1" bottom="1" header="1" footer="1"/>
  <pageSetup paperSize="9" scale="80" orientation="landscape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FF00"/>
  </sheetPr>
  <dimension ref="A1:U108"/>
  <sheetViews>
    <sheetView rightToLeft="1" view="pageBreakPreview" topLeftCell="A2" zoomScale="80" zoomScaleSheetLayoutView="80" workbookViewId="0">
      <selection activeCell="K22" sqref="K22"/>
    </sheetView>
  </sheetViews>
  <sheetFormatPr defaultRowHeight="12.75"/>
  <cols>
    <col min="1" max="1" width="4.5703125" style="159" customWidth="1"/>
    <col min="2" max="2" width="10.5703125" style="159" customWidth="1"/>
    <col min="3" max="3" width="6.140625" style="159" customWidth="1"/>
    <col min="4" max="4" width="6.42578125" style="159" customWidth="1"/>
    <col min="5" max="5" width="8.28515625" style="159" customWidth="1"/>
    <col min="6" max="6" width="7.42578125" style="159" customWidth="1"/>
    <col min="7" max="7" width="7.85546875" style="159" customWidth="1"/>
    <col min="8" max="8" width="7.42578125" style="159" customWidth="1"/>
    <col min="9" max="9" width="7.85546875" style="159" customWidth="1"/>
    <col min="10" max="10" width="7.5703125" style="159" customWidth="1"/>
    <col min="11" max="11" width="8" style="159" customWidth="1"/>
    <col min="12" max="12" width="7.85546875" style="159" customWidth="1"/>
    <col min="13" max="14" width="7.28515625" style="159" customWidth="1"/>
    <col min="15" max="15" width="7.42578125" style="159" customWidth="1"/>
    <col min="16" max="17" width="7.140625" style="159" customWidth="1"/>
    <col min="18" max="18" width="7.85546875" style="159" customWidth="1"/>
    <col min="19" max="19" width="7.7109375" style="159" customWidth="1"/>
    <col min="20" max="20" width="13.7109375" style="159" customWidth="1"/>
    <col min="21" max="21" width="3.85546875" style="159" customWidth="1"/>
    <col min="22" max="16384" width="9.140625" style="159"/>
  </cols>
  <sheetData>
    <row r="1" spans="1:21" s="209" customFormat="1" ht="34.5" customHeight="1">
      <c r="A1" s="1345" t="s">
        <v>902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</row>
    <row r="2" spans="1:21" ht="36.75" customHeight="1">
      <c r="A2" s="1344" t="s">
        <v>823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  <c r="R2" s="1344"/>
      <c r="S2" s="1344"/>
      <c r="T2" s="1344"/>
      <c r="U2" s="1344"/>
    </row>
    <row r="3" spans="1:21" ht="18.75" customHeight="1" thickBot="1">
      <c r="A3" s="1343" t="s">
        <v>1165</v>
      </c>
      <c r="B3" s="1343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1205" t="s">
        <v>1166</v>
      </c>
      <c r="U3" s="1205"/>
    </row>
    <row r="4" spans="1:21" ht="18.75" customHeight="1" thickTop="1">
      <c r="A4" s="1346" t="s">
        <v>40</v>
      </c>
      <c r="B4" s="1346"/>
      <c r="C4" s="1349" t="s">
        <v>603</v>
      </c>
      <c r="D4" s="1350"/>
      <c r="E4" s="1350"/>
      <c r="F4" s="1350"/>
      <c r="G4" s="1351" t="s">
        <v>604</v>
      </c>
      <c r="H4" s="1351"/>
      <c r="I4" s="1351"/>
      <c r="J4" s="1349" t="s">
        <v>660</v>
      </c>
      <c r="K4" s="1349"/>
      <c r="L4" s="1349"/>
      <c r="M4" s="1349" t="s">
        <v>605</v>
      </c>
      <c r="N4" s="1350"/>
      <c r="O4" s="1350"/>
      <c r="P4" s="1349" t="s">
        <v>606</v>
      </c>
      <c r="Q4" s="1349"/>
      <c r="R4" s="1349"/>
      <c r="S4" s="1349"/>
      <c r="T4" s="1352" t="s">
        <v>174</v>
      </c>
      <c r="U4" s="1352"/>
    </row>
    <row r="5" spans="1:21" ht="28.5" customHeight="1">
      <c r="A5" s="1347"/>
      <c r="B5" s="1347"/>
      <c r="C5" s="1355" t="s">
        <v>607</v>
      </c>
      <c r="D5" s="1355"/>
      <c r="E5" s="1355"/>
      <c r="F5" s="1355"/>
      <c r="G5" s="1355" t="s">
        <v>608</v>
      </c>
      <c r="H5" s="1355"/>
      <c r="I5" s="1355"/>
      <c r="J5" s="1356" t="s">
        <v>659</v>
      </c>
      <c r="K5" s="1356"/>
      <c r="L5" s="1356"/>
      <c r="M5" s="1356" t="s">
        <v>233</v>
      </c>
      <c r="N5" s="1356"/>
      <c r="O5" s="1356"/>
      <c r="P5" s="1094" t="s">
        <v>232</v>
      </c>
      <c r="Q5" s="1094"/>
      <c r="R5" s="1094"/>
      <c r="S5" s="1094"/>
      <c r="T5" s="1353"/>
      <c r="U5" s="1353"/>
    </row>
    <row r="6" spans="1:21" ht="17.25" customHeight="1">
      <c r="A6" s="1347"/>
      <c r="B6" s="1347"/>
      <c r="C6" s="791" t="s">
        <v>33</v>
      </c>
      <c r="D6" s="791" t="s">
        <v>34</v>
      </c>
      <c r="E6" s="791" t="s">
        <v>110</v>
      </c>
      <c r="F6" s="791" t="s">
        <v>35</v>
      </c>
      <c r="G6" s="791" t="s">
        <v>609</v>
      </c>
      <c r="H6" s="791" t="s">
        <v>610</v>
      </c>
      <c r="I6" s="791" t="s">
        <v>35</v>
      </c>
      <c r="J6" s="791" t="s">
        <v>33</v>
      </c>
      <c r="K6" s="791" t="s">
        <v>602</v>
      </c>
      <c r="L6" s="791" t="s">
        <v>35</v>
      </c>
      <c r="M6" s="791" t="s">
        <v>374</v>
      </c>
      <c r="N6" s="791" t="s">
        <v>602</v>
      </c>
      <c r="O6" s="791" t="s">
        <v>35</v>
      </c>
      <c r="P6" s="791" t="s">
        <v>33</v>
      </c>
      <c r="Q6" s="791" t="s">
        <v>34</v>
      </c>
      <c r="R6" s="791" t="s">
        <v>110</v>
      </c>
      <c r="S6" s="791" t="s">
        <v>35</v>
      </c>
      <c r="T6" s="1353"/>
      <c r="U6" s="1353"/>
    </row>
    <row r="7" spans="1:21" ht="23.25" customHeight="1" thickBot="1">
      <c r="A7" s="1348"/>
      <c r="B7" s="1348"/>
      <c r="C7" s="967" t="s">
        <v>180</v>
      </c>
      <c r="D7" s="967" t="s">
        <v>179</v>
      </c>
      <c r="E7" s="967" t="s">
        <v>219</v>
      </c>
      <c r="F7" s="967" t="s">
        <v>175</v>
      </c>
      <c r="G7" s="967" t="s">
        <v>611</v>
      </c>
      <c r="H7" s="967" t="s">
        <v>612</v>
      </c>
      <c r="I7" s="967" t="s">
        <v>175</v>
      </c>
      <c r="J7" s="967" t="s">
        <v>180</v>
      </c>
      <c r="K7" s="967" t="s">
        <v>179</v>
      </c>
      <c r="L7" s="967" t="s">
        <v>175</v>
      </c>
      <c r="M7" s="967" t="s">
        <v>180</v>
      </c>
      <c r="N7" s="967" t="s">
        <v>179</v>
      </c>
      <c r="O7" s="967" t="s">
        <v>175</v>
      </c>
      <c r="P7" s="967" t="s">
        <v>180</v>
      </c>
      <c r="Q7" s="967" t="s">
        <v>179</v>
      </c>
      <c r="R7" s="967" t="s">
        <v>219</v>
      </c>
      <c r="S7" s="967" t="s">
        <v>175</v>
      </c>
      <c r="T7" s="1354"/>
      <c r="U7" s="1354"/>
    </row>
    <row r="8" spans="1:21" ht="18" customHeight="1">
      <c r="A8" s="1330" t="s">
        <v>52</v>
      </c>
      <c r="B8" s="1330"/>
      <c r="C8" s="791">
        <v>22</v>
      </c>
      <c r="D8" s="791">
        <v>11</v>
      </c>
      <c r="E8" s="791">
        <v>33</v>
      </c>
      <c r="F8" s="791">
        <f>SUM(C8:E8)</f>
        <v>66</v>
      </c>
      <c r="G8" s="791">
        <v>65</v>
      </c>
      <c r="H8" s="791">
        <v>1</v>
      </c>
      <c r="I8" s="791">
        <f>SUM(G8:H8)</f>
        <v>66</v>
      </c>
      <c r="J8" s="791">
        <v>642</v>
      </c>
      <c r="K8" s="791">
        <v>566</v>
      </c>
      <c r="L8" s="791">
        <f>SUM(J8:K8)</f>
        <v>1208</v>
      </c>
      <c r="M8" s="791">
        <v>54</v>
      </c>
      <c r="N8" s="791">
        <v>94</v>
      </c>
      <c r="O8" s="791">
        <f>SUM(M8:N8)</f>
        <v>148</v>
      </c>
      <c r="P8" s="791">
        <v>44</v>
      </c>
      <c r="Q8" s="791">
        <v>22</v>
      </c>
      <c r="R8" s="791">
        <v>51</v>
      </c>
      <c r="S8" s="791">
        <f>SUM(P8:R8)</f>
        <v>117</v>
      </c>
      <c r="T8" s="1329" t="s">
        <v>671</v>
      </c>
      <c r="U8" s="1329"/>
    </row>
    <row r="9" spans="1:21" ht="18" customHeight="1">
      <c r="A9" s="1328" t="s">
        <v>53</v>
      </c>
      <c r="B9" s="1328"/>
      <c r="C9" s="792">
        <v>0</v>
      </c>
      <c r="D9" s="661">
        <v>0</v>
      </c>
      <c r="E9" s="661">
        <v>0</v>
      </c>
      <c r="F9" s="793">
        <f t="shared" ref="F9:F27" si="0">SUM(C9:E9)</f>
        <v>0</v>
      </c>
      <c r="G9" s="661">
        <v>0</v>
      </c>
      <c r="H9" s="661">
        <v>0</v>
      </c>
      <c r="I9" s="793">
        <f t="shared" ref="I9:I27" si="1">SUM(G9:H9)</f>
        <v>0</v>
      </c>
      <c r="J9" s="661">
        <v>0</v>
      </c>
      <c r="K9" s="661">
        <v>0</v>
      </c>
      <c r="L9" s="793">
        <f t="shared" ref="L9:L27" si="2">SUM(J9:K9)</f>
        <v>0</v>
      </c>
      <c r="M9" s="661">
        <v>0</v>
      </c>
      <c r="N9" s="661">
        <v>0</v>
      </c>
      <c r="O9" s="793">
        <f t="shared" ref="O9:O27" si="3">SUM(M9:N9)</f>
        <v>0</v>
      </c>
      <c r="P9" s="661">
        <v>0</v>
      </c>
      <c r="Q9" s="661">
        <v>0</v>
      </c>
      <c r="R9" s="661">
        <v>0</v>
      </c>
      <c r="S9" s="793">
        <f t="shared" ref="S9:S27" si="4">SUM(P9:R9)</f>
        <v>0</v>
      </c>
      <c r="T9" s="1059" t="s">
        <v>302</v>
      </c>
      <c r="U9" s="1059"/>
    </row>
    <row r="10" spans="1:21" ht="18" customHeight="1">
      <c r="A10" s="1328" t="s">
        <v>54</v>
      </c>
      <c r="B10" s="1328"/>
      <c r="C10" s="792">
        <v>7</v>
      </c>
      <c r="D10" s="661">
        <v>6</v>
      </c>
      <c r="E10" s="661">
        <v>41</v>
      </c>
      <c r="F10" s="793">
        <f t="shared" si="0"/>
        <v>54</v>
      </c>
      <c r="G10" s="661">
        <v>54</v>
      </c>
      <c r="H10" s="661">
        <v>0</v>
      </c>
      <c r="I10" s="793">
        <f t="shared" si="1"/>
        <v>54</v>
      </c>
      <c r="J10" s="661">
        <v>366</v>
      </c>
      <c r="K10" s="792">
        <v>238</v>
      </c>
      <c r="L10" s="793">
        <f t="shared" si="2"/>
        <v>604</v>
      </c>
      <c r="M10" s="661">
        <v>12</v>
      </c>
      <c r="N10" s="661">
        <v>75</v>
      </c>
      <c r="O10" s="793">
        <f t="shared" si="3"/>
        <v>87</v>
      </c>
      <c r="P10" s="661">
        <v>14</v>
      </c>
      <c r="Q10" s="661">
        <v>2</v>
      </c>
      <c r="R10" s="661">
        <v>100</v>
      </c>
      <c r="S10" s="793">
        <f t="shared" si="4"/>
        <v>116</v>
      </c>
      <c r="T10" s="1056" t="s">
        <v>184</v>
      </c>
      <c r="U10" s="1056"/>
    </row>
    <row r="11" spans="1:21" ht="18" customHeight="1">
      <c r="A11" s="1328" t="s">
        <v>55</v>
      </c>
      <c r="B11" s="1328"/>
      <c r="C11" s="792">
        <v>23</v>
      </c>
      <c r="D11" s="661">
        <v>21</v>
      </c>
      <c r="E11" s="661">
        <v>22</v>
      </c>
      <c r="F11" s="793">
        <f t="shared" si="0"/>
        <v>66</v>
      </c>
      <c r="G11" s="661">
        <v>60</v>
      </c>
      <c r="H11" s="661">
        <v>6</v>
      </c>
      <c r="I11" s="793">
        <f t="shared" si="1"/>
        <v>66</v>
      </c>
      <c r="J11" s="661">
        <v>200</v>
      </c>
      <c r="K11" s="792">
        <v>215</v>
      </c>
      <c r="L11" s="793">
        <f t="shared" si="2"/>
        <v>415</v>
      </c>
      <c r="M11" s="661">
        <v>17</v>
      </c>
      <c r="N11" s="661">
        <v>52</v>
      </c>
      <c r="O11" s="793">
        <f t="shared" si="3"/>
        <v>69</v>
      </c>
      <c r="P11" s="661">
        <v>19</v>
      </c>
      <c r="Q11" s="661">
        <v>23</v>
      </c>
      <c r="R11" s="661">
        <v>20</v>
      </c>
      <c r="S11" s="793">
        <f t="shared" si="4"/>
        <v>62</v>
      </c>
      <c r="T11" s="1056" t="s">
        <v>185</v>
      </c>
      <c r="U11" s="1056"/>
    </row>
    <row r="12" spans="1:21" ht="18" customHeight="1">
      <c r="A12" s="1086" t="s">
        <v>299</v>
      </c>
      <c r="B12" s="228" t="s">
        <v>282</v>
      </c>
      <c r="C12" s="661">
        <v>20</v>
      </c>
      <c r="D12" s="661">
        <v>18</v>
      </c>
      <c r="E12" s="661">
        <v>46</v>
      </c>
      <c r="F12" s="793">
        <f t="shared" si="0"/>
        <v>84</v>
      </c>
      <c r="G12" s="661">
        <v>82</v>
      </c>
      <c r="H12" s="661">
        <v>2</v>
      </c>
      <c r="I12" s="793">
        <f t="shared" si="1"/>
        <v>84</v>
      </c>
      <c r="J12" s="661">
        <v>549</v>
      </c>
      <c r="K12" s="792">
        <v>321</v>
      </c>
      <c r="L12" s="793">
        <f t="shared" si="2"/>
        <v>870</v>
      </c>
      <c r="M12" s="661">
        <v>28</v>
      </c>
      <c r="N12" s="661">
        <v>81</v>
      </c>
      <c r="O12" s="793">
        <f t="shared" si="3"/>
        <v>109</v>
      </c>
      <c r="P12" s="661">
        <v>25</v>
      </c>
      <c r="Q12" s="661">
        <v>13</v>
      </c>
      <c r="R12" s="661">
        <v>40</v>
      </c>
      <c r="S12" s="793">
        <f t="shared" si="4"/>
        <v>78</v>
      </c>
      <c r="T12" s="642" t="s">
        <v>306</v>
      </c>
      <c r="U12" s="1061" t="s">
        <v>173</v>
      </c>
    </row>
    <row r="13" spans="1:21" ht="18" customHeight="1">
      <c r="A13" s="1086"/>
      <c r="B13" s="228" t="s">
        <v>283</v>
      </c>
      <c r="C13" s="661">
        <v>1</v>
      </c>
      <c r="D13" s="661">
        <v>0</v>
      </c>
      <c r="E13" s="661">
        <v>29</v>
      </c>
      <c r="F13" s="793">
        <f t="shared" si="0"/>
        <v>30</v>
      </c>
      <c r="G13" s="661">
        <v>29</v>
      </c>
      <c r="H13" s="661">
        <v>1</v>
      </c>
      <c r="I13" s="793">
        <f t="shared" si="1"/>
        <v>30</v>
      </c>
      <c r="J13" s="661">
        <v>195</v>
      </c>
      <c r="K13" s="792">
        <v>126</v>
      </c>
      <c r="L13" s="793">
        <f t="shared" si="2"/>
        <v>321</v>
      </c>
      <c r="M13" s="661">
        <v>2</v>
      </c>
      <c r="N13" s="661">
        <v>26</v>
      </c>
      <c r="O13" s="793">
        <f t="shared" si="3"/>
        <v>28</v>
      </c>
      <c r="P13" s="661">
        <v>4</v>
      </c>
      <c r="Q13" s="661">
        <v>0</v>
      </c>
      <c r="R13" s="661">
        <v>27</v>
      </c>
      <c r="S13" s="793">
        <f t="shared" si="4"/>
        <v>31</v>
      </c>
      <c r="T13" s="642" t="s">
        <v>307</v>
      </c>
      <c r="U13" s="1061"/>
    </row>
    <row r="14" spans="1:21" ht="18" customHeight="1">
      <c r="A14" s="1086"/>
      <c r="B14" s="228" t="s">
        <v>284</v>
      </c>
      <c r="C14" s="792">
        <v>34</v>
      </c>
      <c r="D14" s="661">
        <v>37</v>
      </c>
      <c r="E14" s="661">
        <v>9</v>
      </c>
      <c r="F14" s="793">
        <f t="shared" si="0"/>
        <v>80</v>
      </c>
      <c r="G14" s="661">
        <v>80</v>
      </c>
      <c r="H14" s="661">
        <v>0</v>
      </c>
      <c r="I14" s="793">
        <f t="shared" si="1"/>
        <v>80</v>
      </c>
      <c r="J14" s="661">
        <v>604</v>
      </c>
      <c r="K14" s="792">
        <v>297</v>
      </c>
      <c r="L14" s="793">
        <f t="shared" si="2"/>
        <v>901</v>
      </c>
      <c r="M14" s="661">
        <v>30</v>
      </c>
      <c r="N14" s="661">
        <v>52</v>
      </c>
      <c r="O14" s="793">
        <f t="shared" si="3"/>
        <v>82</v>
      </c>
      <c r="P14" s="661">
        <v>27</v>
      </c>
      <c r="Q14" s="661">
        <v>13</v>
      </c>
      <c r="R14" s="661">
        <v>42</v>
      </c>
      <c r="S14" s="793">
        <f t="shared" si="4"/>
        <v>82</v>
      </c>
      <c r="T14" s="642" t="s">
        <v>308</v>
      </c>
      <c r="U14" s="1061"/>
    </row>
    <row r="15" spans="1:21" ht="18" customHeight="1">
      <c r="A15" s="1086"/>
      <c r="B15" s="228" t="s">
        <v>279</v>
      </c>
      <c r="C15" s="661">
        <v>10</v>
      </c>
      <c r="D15" s="661">
        <v>2</v>
      </c>
      <c r="E15" s="661">
        <v>55</v>
      </c>
      <c r="F15" s="793">
        <f t="shared" si="0"/>
        <v>67</v>
      </c>
      <c r="G15" s="661">
        <v>64</v>
      </c>
      <c r="H15" s="661">
        <v>3</v>
      </c>
      <c r="I15" s="793">
        <f t="shared" si="1"/>
        <v>67</v>
      </c>
      <c r="J15" s="661">
        <v>230</v>
      </c>
      <c r="K15" s="792">
        <v>146</v>
      </c>
      <c r="L15" s="793">
        <f t="shared" si="2"/>
        <v>376</v>
      </c>
      <c r="M15" s="661">
        <v>20</v>
      </c>
      <c r="N15" s="661">
        <v>54</v>
      </c>
      <c r="O15" s="793">
        <f t="shared" si="3"/>
        <v>74</v>
      </c>
      <c r="P15" s="661">
        <v>3</v>
      </c>
      <c r="Q15" s="661">
        <v>0</v>
      </c>
      <c r="R15" s="661">
        <v>52</v>
      </c>
      <c r="S15" s="793">
        <f t="shared" si="4"/>
        <v>55</v>
      </c>
      <c r="T15" s="642" t="s">
        <v>309</v>
      </c>
      <c r="U15" s="1061"/>
    </row>
    <row r="16" spans="1:21" ht="18" customHeight="1">
      <c r="A16" s="1086"/>
      <c r="B16" s="228" t="s">
        <v>280</v>
      </c>
      <c r="C16" s="661">
        <v>7</v>
      </c>
      <c r="D16" s="661">
        <v>4</v>
      </c>
      <c r="E16" s="661">
        <v>72</v>
      </c>
      <c r="F16" s="793">
        <f t="shared" si="0"/>
        <v>83</v>
      </c>
      <c r="G16" s="661">
        <v>77</v>
      </c>
      <c r="H16" s="661">
        <v>6</v>
      </c>
      <c r="I16" s="793">
        <f t="shared" si="1"/>
        <v>83</v>
      </c>
      <c r="J16" s="661">
        <v>760</v>
      </c>
      <c r="K16" s="792">
        <v>450</v>
      </c>
      <c r="L16" s="793">
        <f t="shared" si="2"/>
        <v>1210</v>
      </c>
      <c r="M16" s="661">
        <v>26</v>
      </c>
      <c r="N16" s="661">
        <v>75</v>
      </c>
      <c r="O16" s="793">
        <f t="shared" si="3"/>
        <v>101</v>
      </c>
      <c r="P16" s="661">
        <v>20</v>
      </c>
      <c r="Q16" s="661">
        <v>6</v>
      </c>
      <c r="R16" s="661">
        <v>75</v>
      </c>
      <c r="S16" s="793">
        <f t="shared" si="4"/>
        <v>101</v>
      </c>
      <c r="T16" s="642" t="s">
        <v>310</v>
      </c>
      <c r="U16" s="1061"/>
    </row>
    <row r="17" spans="1:21" ht="18" customHeight="1">
      <c r="A17" s="1086"/>
      <c r="B17" s="228" t="s">
        <v>281</v>
      </c>
      <c r="C17" s="661">
        <v>8</v>
      </c>
      <c r="D17" s="661">
        <v>12</v>
      </c>
      <c r="E17" s="661">
        <v>37</v>
      </c>
      <c r="F17" s="793">
        <f t="shared" si="0"/>
        <v>57</v>
      </c>
      <c r="G17" s="661">
        <v>51</v>
      </c>
      <c r="H17" s="661">
        <v>6</v>
      </c>
      <c r="I17" s="793">
        <f t="shared" si="1"/>
        <v>57</v>
      </c>
      <c r="J17" s="661">
        <v>361</v>
      </c>
      <c r="K17" s="792">
        <v>225</v>
      </c>
      <c r="L17" s="793">
        <f t="shared" si="2"/>
        <v>586</v>
      </c>
      <c r="M17" s="661">
        <v>19</v>
      </c>
      <c r="N17" s="661">
        <v>51</v>
      </c>
      <c r="O17" s="793">
        <f t="shared" si="3"/>
        <v>70</v>
      </c>
      <c r="P17" s="661">
        <v>12</v>
      </c>
      <c r="Q17" s="661">
        <v>8</v>
      </c>
      <c r="R17" s="661">
        <v>42</v>
      </c>
      <c r="S17" s="793">
        <f t="shared" si="4"/>
        <v>62</v>
      </c>
      <c r="T17" s="642" t="s">
        <v>311</v>
      </c>
      <c r="U17" s="1061"/>
    </row>
    <row r="18" spans="1:21" ht="18" customHeight="1">
      <c r="A18" s="1328" t="s">
        <v>63</v>
      </c>
      <c r="B18" s="1328"/>
      <c r="C18" s="661">
        <v>25</v>
      </c>
      <c r="D18" s="661">
        <v>52</v>
      </c>
      <c r="E18" s="661">
        <v>11</v>
      </c>
      <c r="F18" s="793">
        <f t="shared" si="0"/>
        <v>88</v>
      </c>
      <c r="G18" s="661">
        <v>67</v>
      </c>
      <c r="H18" s="661">
        <v>21</v>
      </c>
      <c r="I18" s="793">
        <f t="shared" si="1"/>
        <v>88</v>
      </c>
      <c r="J18" s="661">
        <v>321</v>
      </c>
      <c r="K18" s="792">
        <v>526</v>
      </c>
      <c r="L18" s="793">
        <f t="shared" si="2"/>
        <v>847</v>
      </c>
      <c r="M18" s="661">
        <v>28</v>
      </c>
      <c r="N18" s="661">
        <v>62</v>
      </c>
      <c r="O18" s="793">
        <f t="shared" si="3"/>
        <v>90</v>
      </c>
      <c r="P18" s="661">
        <v>17</v>
      </c>
      <c r="Q18" s="661">
        <v>29</v>
      </c>
      <c r="R18" s="661">
        <v>0</v>
      </c>
      <c r="S18" s="793">
        <f t="shared" si="4"/>
        <v>46</v>
      </c>
      <c r="T18" s="1056" t="s">
        <v>297</v>
      </c>
      <c r="U18" s="1056"/>
    </row>
    <row r="19" spans="1:21" ht="18" customHeight="1">
      <c r="A19" s="1328" t="s">
        <v>64</v>
      </c>
      <c r="B19" s="1328"/>
      <c r="C19" s="661">
        <v>75</v>
      </c>
      <c r="D19" s="661">
        <v>62</v>
      </c>
      <c r="E19" s="661">
        <v>16</v>
      </c>
      <c r="F19" s="793">
        <f t="shared" si="0"/>
        <v>153</v>
      </c>
      <c r="G19" s="661">
        <v>119</v>
      </c>
      <c r="H19" s="661">
        <v>34</v>
      </c>
      <c r="I19" s="793">
        <f t="shared" si="1"/>
        <v>153</v>
      </c>
      <c r="J19" s="661">
        <v>978</v>
      </c>
      <c r="K19" s="792">
        <v>891</v>
      </c>
      <c r="L19" s="793">
        <f t="shared" si="2"/>
        <v>1869</v>
      </c>
      <c r="M19" s="661">
        <v>53</v>
      </c>
      <c r="N19" s="661">
        <v>119</v>
      </c>
      <c r="O19" s="793">
        <f t="shared" si="3"/>
        <v>172</v>
      </c>
      <c r="P19" s="661">
        <v>84</v>
      </c>
      <c r="Q19" s="661">
        <v>63</v>
      </c>
      <c r="R19" s="661">
        <v>31</v>
      </c>
      <c r="S19" s="793">
        <f t="shared" si="4"/>
        <v>178</v>
      </c>
      <c r="T19" s="1056" t="s">
        <v>186</v>
      </c>
      <c r="U19" s="1056"/>
    </row>
    <row r="20" spans="1:21" ht="18" customHeight="1">
      <c r="A20" s="1328" t="s">
        <v>112</v>
      </c>
      <c r="B20" s="1328"/>
      <c r="C20" s="661">
        <v>51</v>
      </c>
      <c r="D20" s="661">
        <v>50</v>
      </c>
      <c r="E20" s="661">
        <v>17</v>
      </c>
      <c r="F20" s="793">
        <f t="shared" si="0"/>
        <v>118</v>
      </c>
      <c r="G20" s="661">
        <v>90</v>
      </c>
      <c r="H20" s="661">
        <v>28</v>
      </c>
      <c r="I20" s="793">
        <f t="shared" si="1"/>
        <v>118</v>
      </c>
      <c r="J20" s="661">
        <v>720</v>
      </c>
      <c r="K20" s="792">
        <v>851</v>
      </c>
      <c r="L20" s="793">
        <f t="shared" si="2"/>
        <v>1571</v>
      </c>
      <c r="M20" s="661">
        <v>36</v>
      </c>
      <c r="N20" s="661">
        <v>172</v>
      </c>
      <c r="O20" s="793">
        <f t="shared" si="3"/>
        <v>208</v>
      </c>
      <c r="P20" s="661">
        <v>84</v>
      </c>
      <c r="Q20" s="661">
        <v>74</v>
      </c>
      <c r="R20" s="661">
        <v>26</v>
      </c>
      <c r="S20" s="793">
        <f t="shared" si="4"/>
        <v>184</v>
      </c>
      <c r="T20" s="1056" t="s">
        <v>187</v>
      </c>
      <c r="U20" s="1056"/>
    </row>
    <row r="21" spans="1:21" ht="18" customHeight="1">
      <c r="A21" s="1328" t="s">
        <v>113</v>
      </c>
      <c r="B21" s="1328"/>
      <c r="C21" s="661">
        <v>34</v>
      </c>
      <c r="D21" s="661">
        <v>54</v>
      </c>
      <c r="E21" s="661">
        <v>0</v>
      </c>
      <c r="F21" s="793">
        <f t="shared" si="0"/>
        <v>88</v>
      </c>
      <c r="G21" s="661">
        <v>85</v>
      </c>
      <c r="H21" s="661">
        <v>3</v>
      </c>
      <c r="I21" s="793">
        <f t="shared" si="1"/>
        <v>88</v>
      </c>
      <c r="J21" s="661">
        <v>764</v>
      </c>
      <c r="K21" s="792">
        <v>950</v>
      </c>
      <c r="L21" s="793">
        <f t="shared" si="2"/>
        <v>1714</v>
      </c>
      <c r="M21" s="661">
        <v>21</v>
      </c>
      <c r="N21" s="661">
        <v>105</v>
      </c>
      <c r="O21" s="793">
        <f t="shared" si="3"/>
        <v>126</v>
      </c>
      <c r="P21" s="661">
        <v>62</v>
      </c>
      <c r="Q21" s="661">
        <v>81</v>
      </c>
      <c r="R21" s="661">
        <v>1</v>
      </c>
      <c r="S21" s="793">
        <f t="shared" si="4"/>
        <v>144</v>
      </c>
      <c r="T21" s="1056" t="s">
        <v>303</v>
      </c>
      <c r="U21" s="1056"/>
    </row>
    <row r="22" spans="1:21" ht="18" customHeight="1">
      <c r="A22" s="1328" t="s">
        <v>134</v>
      </c>
      <c r="B22" s="1328"/>
      <c r="C22" s="661">
        <v>13</v>
      </c>
      <c r="D22" s="661">
        <v>26</v>
      </c>
      <c r="E22" s="661">
        <v>19</v>
      </c>
      <c r="F22" s="793">
        <f t="shared" si="0"/>
        <v>58</v>
      </c>
      <c r="G22" s="661">
        <v>44</v>
      </c>
      <c r="H22" s="661">
        <v>14</v>
      </c>
      <c r="I22" s="793">
        <f t="shared" si="1"/>
        <v>58</v>
      </c>
      <c r="J22" s="661">
        <v>154</v>
      </c>
      <c r="K22" s="792">
        <v>270</v>
      </c>
      <c r="L22" s="793">
        <f t="shared" si="2"/>
        <v>424</v>
      </c>
      <c r="M22" s="661">
        <v>12</v>
      </c>
      <c r="N22" s="661">
        <v>53</v>
      </c>
      <c r="O22" s="793">
        <f t="shared" si="3"/>
        <v>65</v>
      </c>
      <c r="P22" s="661">
        <v>8</v>
      </c>
      <c r="Q22" s="661">
        <v>11</v>
      </c>
      <c r="R22" s="661">
        <v>14</v>
      </c>
      <c r="S22" s="793">
        <f t="shared" si="4"/>
        <v>33</v>
      </c>
      <c r="T22" s="1056" t="s">
        <v>304</v>
      </c>
      <c r="U22" s="1056"/>
    </row>
    <row r="23" spans="1:21" ht="18" customHeight="1">
      <c r="A23" s="1328" t="s">
        <v>68</v>
      </c>
      <c r="B23" s="1328"/>
      <c r="C23" s="661">
        <v>10</v>
      </c>
      <c r="D23" s="661">
        <v>18</v>
      </c>
      <c r="E23" s="661">
        <v>5</v>
      </c>
      <c r="F23" s="793">
        <f t="shared" si="0"/>
        <v>33</v>
      </c>
      <c r="G23" s="661">
        <v>31</v>
      </c>
      <c r="H23" s="661">
        <v>2</v>
      </c>
      <c r="I23" s="793">
        <f t="shared" si="1"/>
        <v>33</v>
      </c>
      <c r="J23" s="661">
        <v>165</v>
      </c>
      <c r="K23" s="792">
        <v>121</v>
      </c>
      <c r="L23" s="793">
        <f t="shared" si="2"/>
        <v>286</v>
      </c>
      <c r="M23" s="661">
        <v>5</v>
      </c>
      <c r="N23" s="661">
        <v>32</v>
      </c>
      <c r="O23" s="793">
        <f t="shared" si="3"/>
        <v>37</v>
      </c>
      <c r="P23" s="661">
        <v>16</v>
      </c>
      <c r="Q23" s="661">
        <v>8</v>
      </c>
      <c r="R23" s="661">
        <v>12</v>
      </c>
      <c r="S23" s="793">
        <f t="shared" si="4"/>
        <v>36</v>
      </c>
      <c r="T23" s="1056" t="s">
        <v>305</v>
      </c>
      <c r="U23" s="1056"/>
    </row>
    <row r="24" spans="1:21" ht="18" customHeight="1">
      <c r="A24" s="1328" t="s">
        <v>69</v>
      </c>
      <c r="B24" s="1328"/>
      <c r="C24" s="661">
        <v>33</v>
      </c>
      <c r="D24" s="661">
        <v>26</v>
      </c>
      <c r="E24" s="661">
        <v>3</v>
      </c>
      <c r="F24" s="793">
        <f t="shared" si="0"/>
        <v>62</v>
      </c>
      <c r="G24" s="661">
        <v>55</v>
      </c>
      <c r="H24" s="661">
        <v>7</v>
      </c>
      <c r="I24" s="793">
        <f t="shared" si="1"/>
        <v>62</v>
      </c>
      <c r="J24" s="661">
        <v>306</v>
      </c>
      <c r="K24" s="792">
        <v>228</v>
      </c>
      <c r="L24" s="793">
        <f t="shared" si="2"/>
        <v>534</v>
      </c>
      <c r="M24" s="661">
        <v>17</v>
      </c>
      <c r="N24" s="661">
        <v>51</v>
      </c>
      <c r="O24" s="793">
        <f t="shared" si="3"/>
        <v>68</v>
      </c>
      <c r="P24" s="661">
        <v>23</v>
      </c>
      <c r="Q24" s="661">
        <v>15</v>
      </c>
      <c r="R24" s="661">
        <v>17</v>
      </c>
      <c r="S24" s="793">
        <f t="shared" si="4"/>
        <v>55</v>
      </c>
      <c r="T24" s="1056" t="s">
        <v>191</v>
      </c>
      <c r="U24" s="1056"/>
    </row>
    <row r="25" spans="1:21" ht="18" customHeight="1">
      <c r="A25" s="1328" t="s">
        <v>70</v>
      </c>
      <c r="B25" s="1328"/>
      <c r="C25" s="661">
        <v>26</v>
      </c>
      <c r="D25" s="661">
        <v>36</v>
      </c>
      <c r="E25" s="661">
        <v>2</v>
      </c>
      <c r="F25" s="793">
        <f t="shared" si="0"/>
        <v>64</v>
      </c>
      <c r="G25" s="661">
        <v>62</v>
      </c>
      <c r="H25" s="661">
        <v>2</v>
      </c>
      <c r="I25" s="793">
        <f t="shared" si="1"/>
        <v>64</v>
      </c>
      <c r="J25" s="661">
        <v>313</v>
      </c>
      <c r="K25" s="792">
        <v>383</v>
      </c>
      <c r="L25" s="793">
        <f t="shared" si="2"/>
        <v>696</v>
      </c>
      <c r="M25" s="661">
        <v>14</v>
      </c>
      <c r="N25" s="661">
        <v>63</v>
      </c>
      <c r="O25" s="793">
        <f t="shared" si="3"/>
        <v>77</v>
      </c>
      <c r="P25" s="661">
        <v>28</v>
      </c>
      <c r="Q25" s="661">
        <v>35</v>
      </c>
      <c r="R25" s="661">
        <v>23</v>
      </c>
      <c r="S25" s="793">
        <f t="shared" si="4"/>
        <v>86</v>
      </c>
      <c r="T25" s="1056" t="s">
        <v>192</v>
      </c>
      <c r="U25" s="1056"/>
    </row>
    <row r="26" spans="1:21" ht="18" customHeight="1">
      <c r="A26" s="1328" t="s">
        <v>71</v>
      </c>
      <c r="B26" s="1328"/>
      <c r="C26" s="661">
        <v>20</v>
      </c>
      <c r="D26" s="661">
        <v>14</v>
      </c>
      <c r="E26" s="661">
        <v>0</v>
      </c>
      <c r="F26" s="793">
        <f t="shared" si="0"/>
        <v>34</v>
      </c>
      <c r="G26" s="661">
        <v>34</v>
      </c>
      <c r="H26" s="661">
        <v>0</v>
      </c>
      <c r="I26" s="793">
        <f t="shared" si="1"/>
        <v>34</v>
      </c>
      <c r="J26" s="661">
        <v>429</v>
      </c>
      <c r="K26" s="792">
        <v>366</v>
      </c>
      <c r="L26" s="793">
        <f t="shared" si="2"/>
        <v>795</v>
      </c>
      <c r="M26" s="661">
        <v>28</v>
      </c>
      <c r="N26" s="661">
        <v>6</v>
      </c>
      <c r="O26" s="793">
        <f t="shared" si="3"/>
        <v>34</v>
      </c>
      <c r="P26" s="661">
        <v>16</v>
      </c>
      <c r="Q26" s="661">
        <v>18</v>
      </c>
      <c r="R26" s="661">
        <v>0</v>
      </c>
      <c r="S26" s="793">
        <f t="shared" si="4"/>
        <v>34</v>
      </c>
      <c r="T26" s="1056" t="s">
        <v>193</v>
      </c>
      <c r="U26" s="1056"/>
    </row>
    <row r="27" spans="1:21" ht="18" customHeight="1" thickBot="1">
      <c r="A27" s="1332" t="s">
        <v>72</v>
      </c>
      <c r="B27" s="1332"/>
      <c r="C27" s="672">
        <v>40</v>
      </c>
      <c r="D27" s="672">
        <v>19</v>
      </c>
      <c r="E27" s="672">
        <v>23</v>
      </c>
      <c r="F27" s="791">
        <f t="shared" si="0"/>
        <v>82</v>
      </c>
      <c r="G27" s="672">
        <v>78</v>
      </c>
      <c r="H27" s="672">
        <v>4</v>
      </c>
      <c r="I27" s="791">
        <f t="shared" si="1"/>
        <v>82</v>
      </c>
      <c r="J27" s="672">
        <v>531</v>
      </c>
      <c r="K27" s="672">
        <v>346</v>
      </c>
      <c r="L27" s="791">
        <f t="shared" si="2"/>
        <v>877</v>
      </c>
      <c r="M27" s="794">
        <v>24</v>
      </c>
      <c r="N27" s="794">
        <v>66</v>
      </c>
      <c r="O27" s="791">
        <f t="shared" si="3"/>
        <v>90</v>
      </c>
      <c r="P27" s="672">
        <v>40</v>
      </c>
      <c r="Q27" s="672">
        <v>17</v>
      </c>
      <c r="R27" s="672">
        <v>27</v>
      </c>
      <c r="S27" s="791">
        <f t="shared" si="4"/>
        <v>84</v>
      </c>
      <c r="T27" s="1062" t="s">
        <v>298</v>
      </c>
      <c r="U27" s="1062"/>
    </row>
    <row r="28" spans="1:21" ht="18" customHeight="1" thickBot="1">
      <c r="A28" s="1333" t="s">
        <v>32</v>
      </c>
      <c r="B28" s="1333"/>
      <c r="C28" s="795">
        <f>SUM(C8:C27)</f>
        <v>459</v>
      </c>
      <c r="D28" s="795">
        <f t="shared" ref="D28:S28" si="5">SUM(D8:D27)</f>
        <v>468</v>
      </c>
      <c r="E28" s="795">
        <f t="shared" si="5"/>
        <v>440</v>
      </c>
      <c r="F28" s="795">
        <f t="shared" si="5"/>
        <v>1367</v>
      </c>
      <c r="G28" s="795">
        <f t="shared" si="5"/>
        <v>1227</v>
      </c>
      <c r="H28" s="795">
        <f t="shared" si="5"/>
        <v>140</v>
      </c>
      <c r="I28" s="795">
        <f t="shared" si="5"/>
        <v>1367</v>
      </c>
      <c r="J28" s="795">
        <f t="shared" si="5"/>
        <v>8588</v>
      </c>
      <c r="K28" s="795">
        <f t="shared" si="5"/>
        <v>7516</v>
      </c>
      <c r="L28" s="795">
        <f t="shared" si="5"/>
        <v>16104</v>
      </c>
      <c r="M28" s="795">
        <f t="shared" si="5"/>
        <v>446</v>
      </c>
      <c r="N28" s="795">
        <f t="shared" si="5"/>
        <v>1289</v>
      </c>
      <c r="O28" s="795">
        <f t="shared" si="5"/>
        <v>1735</v>
      </c>
      <c r="P28" s="795">
        <f t="shared" si="5"/>
        <v>546</v>
      </c>
      <c r="Q28" s="795">
        <f t="shared" si="5"/>
        <v>438</v>
      </c>
      <c r="R28" s="795">
        <f t="shared" si="5"/>
        <v>600</v>
      </c>
      <c r="S28" s="795">
        <f t="shared" si="5"/>
        <v>1584</v>
      </c>
      <c r="T28" s="1104" t="s">
        <v>175</v>
      </c>
      <c r="U28" s="1104"/>
    </row>
    <row r="29" spans="1:21" ht="36" customHeight="1" thickTop="1">
      <c r="A29" s="241"/>
      <c r="B29" s="241"/>
      <c r="C29" s="101"/>
      <c r="D29" s="101"/>
      <c r="E29" s="101"/>
      <c r="F29" s="101"/>
      <c r="G29" s="101"/>
      <c r="H29" s="101"/>
      <c r="I29" s="101"/>
      <c r="J29" s="101"/>
      <c r="K29" s="113"/>
      <c r="L29" s="101"/>
      <c r="M29" s="101"/>
      <c r="N29" s="113"/>
      <c r="O29" s="101"/>
      <c r="P29" s="101"/>
      <c r="Q29" s="101"/>
      <c r="R29" s="101"/>
      <c r="S29" s="101"/>
      <c r="T29" s="790"/>
      <c r="U29" s="790"/>
    </row>
    <row r="30" spans="1:21" ht="13.5" hidden="1" thickTop="1">
      <c r="A30" s="1334" t="s">
        <v>40</v>
      </c>
      <c r="B30" s="1334"/>
    </row>
    <row r="31" spans="1:21" ht="40.5" hidden="1" customHeight="1">
      <c r="A31" s="1335"/>
      <c r="B31" s="1335"/>
      <c r="P31" s="166"/>
    </row>
    <row r="32" spans="1:21" ht="40.5" hidden="1" customHeight="1">
      <c r="A32" s="1335"/>
      <c r="B32" s="1335"/>
    </row>
    <row r="33" spans="1:2" ht="40.5" hidden="1" customHeight="1">
      <c r="A33" s="1335"/>
      <c r="B33" s="1335"/>
    </row>
    <row r="34" spans="1:2" ht="40.5" hidden="1" customHeight="1" thickBot="1">
      <c r="A34" s="1336"/>
      <c r="B34" s="1336"/>
    </row>
    <row r="35" spans="1:2" ht="40.5" hidden="1" customHeight="1" thickTop="1">
      <c r="A35" s="1337" t="s">
        <v>53</v>
      </c>
      <c r="B35" s="1337"/>
    </row>
    <row r="36" spans="1:2" ht="40.5" hidden="1" customHeight="1">
      <c r="A36" s="1331" t="s">
        <v>54</v>
      </c>
      <c r="B36" s="1331"/>
    </row>
    <row r="37" spans="1:2" ht="40.5" hidden="1" customHeight="1">
      <c r="A37" s="1331" t="s">
        <v>55</v>
      </c>
      <c r="B37" s="1331"/>
    </row>
    <row r="38" spans="1:2" ht="40.5" hidden="1" customHeight="1">
      <c r="A38" s="1339" t="s">
        <v>299</v>
      </c>
      <c r="B38" s="229" t="s">
        <v>613</v>
      </c>
    </row>
    <row r="39" spans="1:2" ht="40.5" hidden="1" customHeight="1">
      <c r="A39" s="1340"/>
      <c r="B39" s="229" t="s">
        <v>614</v>
      </c>
    </row>
    <row r="40" spans="1:2" ht="40.5" hidden="1" customHeight="1">
      <c r="A40" s="1340"/>
      <c r="B40" s="229" t="s">
        <v>615</v>
      </c>
    </row>
    <row r="41" spans="1:2" ht="40.5" hidden="1" customHeight="1">
      <c r="A41" s="1340"/>
      <c r="B41" s="229" t="s">
        <v>616</v>
      </c>
    </row>
    <row r="42" spans="1:2" ht="40.5" hidden="1" customHeight="1">
      <c r="A42" s="1340"/>
      <c r="B42" s="229" t="s">
        <v>617</v>
      </c>
    </row>
    <row r="43" spans="1:2" ht="40.5" hidden="1" customHeight="1">
      <c r="A43" s="1341"/>
      <c r="B43" s="184" t="s">
        <v>618</v>
      </c>
    </row>
    <row r="44" spans="1:2" ht="40.5" hidden="1" customHeight="1">
      <c r="A44" s="1331" t="s">
        <v>63</v>
      </c>
      <c r="B44" s="1331"/>
    </row>
    <row r="45" spans="1:2" ht="40.5" hidden="1" customHeight="1">
      <c r="A45" s="1331" t="s">
        <v>64</v>
      </c>
      <c r="B45" s="1331"/>
    </row>
    <row r="46" spans="1:2" ht="40.5" hidden="1" customHeight="1">
      <c r="A46" s="1331" t="s">
        <v>112</v>
      </c>
      <c r="B46" s="1331"/>
    </row>
    <row r="47" spans="1:2" ht="40.5" hidden="1" customHeight="1">
      <c r="A47" s="1331" t="s">
        <v>113</v>
      </c>
      <c r="B47" s="1331"/>
    </row>
    <row r="48" spans="1:2" ht="40.5" hidden="1" customHeight="1">
      <c r="A48" s="1331" t="s">
        <v>134</v>
      </c>
      <c r="B48" s="1331"/>
    </row>
    <row r="49" spans="1:19" ht="40.5" hidden="1" customHeight="1">
      <c r="A49" s="1331" t="s">
        <v>68</v>
      </c>
      <c r="B49" s="1331"/>
    </row>
    <row r="50" spans="1:19" ht="40.5" hidden="1" customHeight="1">
      <c r="A50" s="1331" t="s">
        <v>69</v>
      </c>
      <c r="B50" s="1331"/>
    </row>
    <row r="51" spans="1:19" ht="40.5" hidden="1" customHeight="1">
      <c r="A51" s="1331" t="s">
        <v>70</v>
      </c>
      <c r="B51" s="1331"/>
    </row>
    <row r="52" spans="1:19" ht="40.5" hidden="1" customHeight="1">
      <c r="A52" s="1331" t="s">
        <v>71</v>
      </c>
      <c r="B52" s="1331"/>
    </row>
    <row r="53" spans="1:19" ht="40.5" hidden="1" customHeight="1" thickBot="1">
      <c r="A53" s="1342" t="s">
        <v>72</v>
      </c>
      <c r="B53" s="1342"/>
    </row>
    <row r="54" spans="1:19" ht="40.5" hidden="1" customHeight="1" thickTop="1" thickBot="1">
      <c r="A54" s="1338" t="s">
        <v>32</v>
      </c>
      <c r="B54" s="1338"/>
    </row>
    <row r="55" spans="1:19" hidden="1"/>
    <row r="56" spans="1:19" hidden="1"/>
    <row r="57" spans="1:19" hidden="1"/>
    <row r="58" spans="1:19" hidden="1"/>
    <row r="59" spans="1:19" hidden="1"/>
    <row r="60" spans="1:19" hidden="1"/>
    <row r="61" spans="1:19" hidden="1"/>
    <row r="62" spans="1:19" hidden="1"/>
    <row r="63" spans="1:19" hidden="1"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</row>
    <row r="64" spans="1:19" hidden="1"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</row>
    <row r="65" spans="3:19" hidden="1"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</row>
    <row r="66" spans="3:19" hidden="1"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</row>
    <row r="67" spans="3:19" hidden="1"/>
    <row r="68" spans="3:19" hidden="1"/>
    <row r="69" spans="3:19" hidden="1"/>
    <row r="70" spans="3:19" hidden="1"/>
    <row r="71" spans="3:19" hidden="1"/>
    <row r="72" spans="3:19" hidden="1"/>
    <row r="73" spans="3:19" hidden="1"/>
    <row r="74" spans="3:19" hidden="1"/>
    <row r="75" spans="3:19" hidden="1"/>
    <row r="76" spans="3:19" hidden="1"/>
    <row r="77" spans="3:19" hidden="1"/>
    <row r="78" spans="3:19" hidden="1"/>
    <row r="79" spans="3:19" hidden="1"/>
    <row r="80" spans="3:19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</sheetData>
  <mergeCells count="64">
    <mergeCell ref="A3:B3"/>
    <mergeCell ref="T3:U3"/>
    <mergeCell ref="A2:U2"/>
    <mergeCell ref="A1:U1"/>
    <mergeCell ref="A4:B7"/>
    <mergeCell ref="C4:F4"/>
    <mergeCell ref="G4:I4"/>
    <mergeCell ref="M4:O4"/>
    <mergeCell ref="P4:S4"/>
    <mergeCell ref="T4:U7"/>
    <mergeCell ref="C5:F5"/>
    <mergeCell ref="G5:I5"/>
    <mergeCell ref="M5:O5"/>
    <mergeCell ref="P5:S5"/>
    <mergeCell ref="J4:L4"/>
    <mergeCell ref="J5:L5"/>
    <mergeCell ref="A54:B54"/>
    <mergeCell ref="A38:A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37:B37"/>
    <mergeCell ref="A25:B25"/>
    <mergeCell ref="T25:U25"/>
    <mergeCell ref="A26:B26"/>
    <mergeCell ref="T26:U26"/>
    <mergeCell ref="A27:B27"/>
    <mergeCell ref="T27:U27"/>
    <mergeCell ref="A28:B28"/>
    <mergeCell ref="T28:U28"/>
    <mergeCell ref="A30:B34"/>
    <mergeCell ref="A35:B35"/>
    <mergeCell ref="A36:B36"/>
    <mergeCell ref="A22:B22"/>
    <mergeCell ref="T22:U22"/>
    <mergeCell ref="A23:B23"/>
    <mergeCell ref="T23:U23"/>
    <mergeCell ref="A24:B24"/>
    <mergeCell ref="T24:U24"/>
    <mergeCell ref="A19:B19"/>
    <mergeCell ref="T19:U19"/>
    <mergeCell ref="A20:B20"/>
    <mergeCell ref="T20:U20"/>
    <mergeCell ref="A21:B21"/>
    <mergeCell ref="T21:U21"/>
    <mergeCell ref="A11:B11"/>
    <mergeCell ref="T11:U11"/>
    <mergeCell ref="A12:A17"/>
    <mergeCell ref="U12:U17"/>
    <mergeCell ref="A18:B18"/>
    <mergeCell ref="T18:U18"/>
    <mergeCell ref="A9:B9"/>
    <mergeCell ref="T9:U9"/>
    <mergeCell ref="A10:B10"/>
    <mergeCell ref="T10:U10"/>
    <mergeCell ref="T8:U8"/>
    <mergeCell ref="A8:B8"/>
  </mergeCells>
  <printOptions horizontalCentered="1"/>
  <pageMargins left="0.75" right="0.75" top="1" bottom="1" header="1" footer="1"/>
  <pageSetup paperSize="9" scale="80" firstPageNumber="67" orientation="landscape" useFirstPageNumber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FF00"/>
  </sheetPr>
  <dimension ref="A1:S109"/>
  <sheetViews>
    <sheetView rightToLeft="1" view="pageBreakPreview" zoomScale="80" zoomScaleSheetLayoutView="80" workbookViewId="0">
      <selection activeCell="D1" sqref="D1"/>
    </sheetView>
  </sheetViews>
  <sheetFormatPr defaultRowHeight="12.75"/>
  <cols>
    <col min="1" max="1" width="4.28515625" style="159" customWidth="1"/>
    <col min="2" max="2" width="10.5703125" style="159" customWidth="1"/>
    <col min="3" max="3" width="6.5703125" style="159" customWidth="1"/>
    <col min="4" max="9" width="7.85546875" style="159" customWidth="1"/>
    <col min="10" max="11" width="6.7109375" style="159" customWidth="1"/>
    <col min="12" max="15" width="7.85546875" style="159" customWidth="1"/>
    <col min="16" max="16" width="9" style="159" customWidth="1"/>
    <col min="17" max="17" width="8.42578125" style="159" customWidth="1"/>
    <col min="18" max="18" width="15.42578125" style="159" customWidth="1"/>
    <col min="19" max="19" width="4.5703125" style="159" customWidth="1"/>
    <col min="20" max="16384" width="9.140625" style="159"/>
  </cols>
  <sheetData>
    <row r="1" spans="1:19" s="209" customFormat="1" ht="21" customHeight="1" thickBot="1">
      <c r="A1" s="1070" t="s">
        <v>1167</v>
      </c>
      <c r="B1" s="1070"/>
      <c r="C1" s="107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1188"/>
      <c r="O1" s="1188"/>
      <c r="P1" s="239"/>
      <c r="Q1" s="1188" t="s">
        <v>1168</v>
      </c>
      <c r="R1" s="1188"/>
      <c r="S1" s="1188"/>
    </row>
    <row r="2" spans="1:19" ht="19.5" customHeight="1" thickTop="1">
      <c r="A2" s="1357" t="s">
        <v>40</v>
      </c>
      <c r="B2" s="1357"/>
      <c r="C2" s="1334" t="s">
        <v>597</v>
      </c>
      <c r="D2" s="1334"/>
      <c r="E2" s="1334"/>
      <c r="F2" s="1334"/>
      <c r="G2" s="1334"/>
      <c r="H2" s="1334"/>
      <c r="I2" s="1334"/>
      <c r="J2" s="1334"/>
      <c r="K2" s="1334"/>
      <c r="L2" s="1334"/>
      <c r="M2" s="1334"/>
      <c r="N2" s="1334"/>
      <c r="O2" s="1334"/>
      <c r="P2" s="1334"/>
      <c r="Q2" s="1334"/>
      <c r="R2" s="1334" t="s">
        <v>174</v>
      </c>
      <c r="S2" s="1334"/>
    </row>
    <row r="3" spans="1:19" ht="12.75" customHeight="1">
      <c r="A3" s="1358"/>
      <c r="B3" s="1358"/>
      <c r="C3" s="1358" t="s">
        <v>598</v>
      </c>
      <c r="D3" s="1358"/>
      <c r="E3" s="1358" t="s">
        <v>27</v>
      </c>
      <c r="F3" s="1358"/>
      <c r="G3" s="1358" t="s">
        <v>599</v>
      </c>
      <c r="H3" s="1358"/>
      <c r="I3" s="1358" t="s">
        <v>600</v>
      </c>
      <c r="J3" s="1358"/>
      <c r="K3" s="1358" t="s">
        <v>97</v>
      </c>
      <c r="L3" s="1358"/>
      <c r="M3" s="1126" t="s">
        <v>31</v>
      </c>
      <c r="N3" s="1126"/>
      <c r="O3" s="1358" t="s">
        <v>601</v>
      </c>
      <c r="P3" s="1358"/>
      <c r="Q3" s="1358"/>
      <c r="R3" s="1335"/>
      <c r="S3" s="1335"/>
    </row>
    <row r="4" spans="1:19" ht="28.5" customHeight="1">
      <c r="A4" s="1358"/>
      <c r="B4" s="1358"/>
      <c r="C4" s="1094" t="s">
        <v>252</v>
      </c>
      <c r="D4" s="1094"/>
      <c r="E4" s="1094" t="s">
        <v>246</v>
      </c>
      <c r="F4" s="1094"/>
      <c r="G4" s="1094" t="s">
        <v>253</v>
      </c>
      <c r="H4" s="1094"/>
      <c r="I4" s="1094" t="s">
        <v>248</v>
      </c>
      <c r="J4" s="1094"/>
      <c r="K4" s="1094" t="s">
        <v>248</v>
      </c>
      <c r="L4" s="1094"/>
      <c r="M4" s="1094" t="s">
        <v>251</v>
      </c>
      <c r="N4" s="1094"/>
      <c r="O4" s="1361" t="s">
        <v>175</v>
      </c>
      <c r="P4" s="1361"/>
      <c r="Q4" s="1361"/>
      <c r="R4" s="1335"/>
      <c r="S4" s="1335"/>
    </row>
    <row r="5" spans="1:19" ht="21.75" customHeight="1">
      <c r="A5" s="1358"/>
      <c r="B5" s="1358"/>
      <c r="C5" s="387" t="s">
        <v>33</v>
      </c>
      <c r="D5" s="387" t="s">
        <v>34</v>
      </c>
      <c r="E5" s="387" t="s">
        <v>33</v>
      </c>
      <c r="F5" s="387" t="s">
        <v>34</v>
      </c>
      <c r="G5" s="387" t="s">
        <v>33</v>
      </c>
      <c r="H5" s="387" t="s">
        <v>34</v>
      </c>
      <c r="I5" s="387" t="s">
        <v>33</v>
      </c>
      <c r="J5" s="387" t="s">
        <v>34</v>
      </c>
      <c r="K5" s="387" t="s">
        <v>33</v>
      </c>
      <c r="L5" s="387" t="s">
        <v>34</v>
      </c>
      <c r="M5" s="648" t="s">
        <v>33</v>
      </c>
      <c r="N5" s="648" t="s">
        <v>34</v>
      </c>
      <c r="O5" s="387" t="s">
        <v>33</v>
      </c>
      <c r="P5" s="387" t="s">
        <v>602</v>
      </c>
      <c r="Q5" s="387" t="s">
        <v>35</v>
      </c>
      <c r="R5" s="1335"/>
      <c r="S5" s="1335"/>
    </row>
    <row r="6" spans="1:19" ht="24.75" customHeight="1" thickBot="1">
      <c r="A6" s="1359"/>
      <c r="B6" s="1359"/>
      <c r="C6" s="968" t="s">
        <v>180</v>
      </c>
      <c r="D6" s="968" t="s">
        <v>179</v>
      </c>
      <c r="E6" s="968" t="s">
        <v>180</v>
      </c>
      <c r="F6" s="968" t="s">
        <v>179</v>
      </c>
      <c r="G6" s="968" t="s">
        <v>180</v>
      </c>
      <c r="H6" s="968" t="s">
        <v>179</v>
      </c>
      <c r="I6" s="968" t="s">
        <v>180</v>
      </c>
      <c r="J6" s="968" t="s">
        <v>179</v>
      </c>
      <c r="K6" s="968" t="s">
        <v>180</v>
      </c>
      <c r="L6" s="968" t="s">
        <v>179</v>
      </c>
      <c r="M6" s="937" t="s">
        <v>180</v>
      </c>
      <c r="N6" s="937" t="s">
        <v>179</v>
      </c>
      <c r="O6" s="968" t="s">
        <v>180</v>
      </c>
      <c r="P6" s="968" t="s">
        <v>179</v>
      </c>
      <c r="Q6" s="968" t="s">
        <v>175</v>
      </c>
      <c r="R6" s="1360"/>
      <c r="S6" s="1360"/>
    </row>
    <row r="7" spans="1:19" ht="19.5" customHeight="1">
      <c r="A7" s="1362" t="s">
        <v>52</v>
      </c>
      <c r="B7" s="1362"/>
      <c r="C7" s="387">
        <v>211</v>
      </c>
      <c r="D7" s="387">
        <v>165</v>
      </c>
      <c r="E7" s="387">
        <v>203</v>
      </c>
      <c r="F7" s="387">
        <v>169</v>
      </c>
      <c r="G7" s="387">
        <v>139</v>
      </c>
      <c r="H7" s="387">
        <v>145</v>
      </c>
      <c r="I7" s="387">
        <v>89</v>
      </c>
      <c r="J7" s="387">
        <v>87</v>
      </c>
      <c r="K7" s="387">
        <v>0</v>
      </c>
      <c r="L7" s="387">
        <v>0</v>
      </c>
      <c r="M7" s="648">
        <v>0</v>
      </c>
      <c r="N7" s="648">
        <v>0</v>
      </c>
      <c r="O7" s="387">
        <f>SUM(C7,E7,G7,I7,K7,M7)</f>
        <v>642</v>
      </c>
      <c r="P7" s="387">
        <f>SUM(D7,F7,H7,J7,L7,N7)</f>
        <v>566</v>
      </c>
      <c r="Q7" s="387">
        <f>SUM(O7:P7)</f>
        <v>1208</v>
      </c>
      <c r="R7" s="1363" t="s">
        <v>671</v>
      </c>
      <c r="S7" s="1363"/>
    </row>
    <row r="8" spans="1:19" ht="19.5" customHeight="1">
      <c r="A8" s="1331" t="s">
        <v>53</v>
      </c>
      <c r="B8" s="1331"/>
      <c r="C8" s="661">
        <v>0</v>
      </c>
      <c r="D8" s="661">
        <v>0</v>
      </c>
      <c r="E8" s="661">
        <v>0</v>
      </c>
      <c r="F8" s="661">
        <v>0</v>
      </c>
      <c r="G8" s="661">
        <v>0</v>
      </c>
      <c r="H8" s="661">
        <v>0</v>
      </c>
      <c r="I8" s="661">
        <v>0</v>
      </c>
      <c r="J8" s="661">
        <v>0</v>
      </c>
      <c r="K8" s="661">
        <v>0</v>
      </c>
      <c r="L8" s="661">
        <v>0</v>
      </c>
      <c r="M8" s="661">
        <v>0</v>
      </c>
      <c r="N8" s="661">
        <v>0</v>
      </c>
      <c r="O8" s="476">
        <f t="shared" ref="O8:O26" si="0">SUM(C8,E8,G8,I8,K8,M8)</f>
        <v>0</v>
      </c>
      <c r="P8" s="476">
        <f t="shared" ref="P8:P26" si="1">SUM(D8,F8,H8,J8,L8,N8)</f>
        <v>0</v>
      </c>
      <c r="Q8" s="476">
        <f t="shared" ref="Q8:Q26" si="2">SUM(O8:P8)</f>
        <v>0</v>
      </c>
      <c r="R8" s="1091" t="s">
        <v>302</v>
      </c>
      <c r="S8" s="1091"/>
    </row>
    <row r="9" spans="1:19" ht="19.5" customHeight="1">
      <c r="A9" s="1331" t="s">
        <v>54</v>
      </c>
      <c r="B9" s="1331"/>
      <c r="C9" s="661">
        <v>75</v>
      </c>
      <c r="D9" s="661">
        <v>81</v>
      </c>
      <c r="E9" s="661">
        <v>89</v>
      </c>
      <c r="F9" s="661">
        <v>71</v>
      </c>
      <c r="G9" s="661">
        <v>85</v>
      </c>
      <c r="H9" s="661">
        <v>35</v>
      </c>
      <c r="I9" s="661">
        <v>101</v>
      </c>
      <c r="J9" s="661">
        <v>49</v>
      </c>
      <c r="K9" s="661">
        <v>9</v>
      </c>
      <c r="L9" s="661">
        <v>1</v>
      </c>
      <c r="M9" s="661">
        <v>7</v>
      </c>
      <c r="N9" s="661">
        <v>1</v>
      </c>
      <c r="O9" s="476">
        <f t="shared" si="0"/>
        <v>366</v>
      </c>
      <c r="P9" s="476">
        <f t="shared" si="1"/>
        <v>238</v>
      </c>
      <c r="Q9" s="476">
        <f t="shared" si="2"/>
        <v>604</v>
      </c>
      <c r="R9" s="1082" t="s">
        <v>184</v>
      </c>
      <c r="S9" s="1082"/>
    </row>
    <row r="10" spans="1:19" ht="19.5" customHeight="1">
      <c r="A10" s="1331" t="s">
        <v>55</v>
      </c>
      <c r="B10" s="1331"/>
      <c r="C10" s="661">
        <v>89</v>
      </c>
      <c r="D10" s="661">
        <v>89</v>
      </c>
      <c r="E10" s="661">
        <v>58</v>
      </c>
      <c r="F10" s="661">
        <v>47</v>
      </c>
      <c r="G10" s="661">
        <v>43</v>
      </c>
      <c r="H10" s="661">
        <v>58</v>
      </c>
      <c r="I10" s="661">
        <v>10</v>
      </c>
      <c r="J10" s="661">
        <v>21</v>
      </c>
      <c r="K10" s="661">
        <v>0</v>
      </c>
      <c r="L10" s="661">
        <v>0</v>
      </c>
      <c r="M10" s="661">
        <v>0</v>
      </c>
      <c r="N10" s="661">
        <v>0</v>
      </c>
      <c r="O10" s="476">
        <f t="shared" si="0"/>
        <v>200</v>
      </c>
      <c r="P10" s="476">
        <f t="shared" si="1"/>
        <v>215</v>
      </c>
      <c r="Q10" s="476">
        <f t="shared" si="2"/>
        <v>415</v>
      </c>
      <c r="R10" s="1082" t="s">
        <v>185</v>
      </c>
      <c r="S10" s="1082"/>
    </row>
    <row r="11" spans="1:19" ht="19.5" customHeight="1">
      <c r="A11" s="1086" t="s">
        <v>299</v>
      </c>
      <c r="B11" s="229" t="s">
        <v>282</v>
      </c>
      <c r="C11" s="661">
        <v>82</v>
      </c>
      <c r="D11" s="661">
        <v>62</v>
      </c>
      <c r="E11" s="661">
        <v>148</v>
      </c>
      <c r="F11" s="661">
        <v>91</v>
      </c>
      <c r="G11" s="661">
        <v>210</v>
      </c>
      <c r="H11" s="661">
        <v>126</v>
      </c>
      <c r="I11" s="661">
        <v>99</v>
      </c>
      <c r="J11" s="661">
        <v>42</v>
      </c>
      <c r="K11" s="661">
        <v>10</v>
      </c>
      <c r="L11" s="661">
        <v>0</v>
      </c>
      <c r="M11" s="661">
        <v>0</v>
      </c>
      <c r="N11" s="661">
        <v>0</v>
      </c>
      <c r="O11" s="476">
        <f t="shared" si="0"/>
        <v>549</v>
      </c>
      <c r="P11" s="476">
        <f t="shared" si="1"/>
        <v>321</v>
      </c>
      <c r="Q11" s="476">
        <f t="shared" si="2"/>
        <v>870</v>
      </c>
      <c r="R11" s="675" t="s">
        <v>306</v>
      </c>
      <c r="S11" s="1154" t="s">
        <v>173</v>
      </c>
    </row>
    <row r="12" spans="1:19" ht="19.5" customHeight="1">
      <c r="A12" s="1086"/>
      <c r="B12" s="229" t="s">
        <v>283</v>
      </c>
      <c r="C12" s="661">
        <v>78</v>
      </c>
      <c r="D12" s="661">
        <v>42</v>
      </c>
      <c r="E12" s="661">
        <v>33</v>
      </c>
      <c r="F12" s="661">
        <v>8</v>
      </c>
      <c r="G12" s="661">
        <v>55</v>
      </c>
      <c r="H12" s="661">
        <v>35</v>
      </c>
      <c r="I12" s="661">
        <v>29</v>
      </c>
      <c r="J12" s="661">
        <v>41</v>
      </c>
      <c r="K12" s="661">
        <v>0</v>
      </c>
      <c r="L12" s="661">
        <v>0</v>
      </c>
      <c r="M12" s="661">
        <v>0</v>
      </c>
      <c r="N12" s="661">
        <v>0</v>
      </c>
      <c r="O12" s="476">
        <f t="shared" si="0"/>
        <v>195</v>
      </c>
      <c r="P12" s="476">
        <f t="shared" si="1"/>
        <v>126</v>
      </c>
      <c r="Q12" s="476">
        <f t="shared" si="2"/>
        <v>321</v>
      </c>
      <c r="R12" s="675" t="s">
        <v>307</v>
      </c>
      <c r="S12" s="1154"/>
    </row>
    <row r="13" spans="1:19" ht="19.5" customHeight="1">
      <c r="A13" s="1086"/>
      <c r="B13" s="229" t="s">
        <v>284</v>
      </c>
      <c r="C13" s="661">
        <v>223</v>
      </c>
      <c r="D13" s="661">
        <v>71</v>
      </c>
      <c r="E13" s="661">
        <v>187</v>
      </c>
      <c r="F13" s="661">
        <v>74</v>
      </c>
      <c r="G13" s="661">
        <v>119</v>
      </c>
      <c r="H13" s="661">
        <v>92</v>
      </c>
      <c r="I13" s="661">
        <v>75</v>
      </c>
      <c r="J13" s="661">
        <v>60</v>
      </c>
      <c r="K13" s="661">
        <v>0</v>
      </c>
      <c r="L13" s="661">
        <v>0</v>
      </c>
      <c r="M13" s="661">
        <v>0</v>
      </c>
      <c r="N13" s="661">
        <v>0</v>
      </c>
      <c r="O13" s="476">
        <f t="shared" si="0"/>
        <v>604</v>
      </c>
      <c r="P13" s="476">
        <f t="shared" si="1"/>
        <v>297</v>
      </c>
      <c r="Q13" s="476">
        <f t="shared" si="2"/>
        <v>901</v>
      </c>
      <c r="R13" s="675" t="s">
        <v>308</v>
      </c>
      <c r="S13" s="1154"/>
    </row>
    <row r="14" spans="1:19" ht="19.5" customHeight="1">
      <c r="A14" s="1086"/>
      <c r="B14" s="229" t="s">
        <v>279</v>
      </c>
      <c r="C14" s="661">
        <v>53</v>
      </c>
      <c r="D14" s="661">
        <v>45</v>
      </c>
      <c r="E14" s="661">
        <v>64</v>
      </c>
      <c r="F14" s="661">
        <v>56</v>
      </c>
      <c r="G14" s="661">
        <v>77</v>
      </c>
      <c r="H14" s="661">
        <v>33</v>
      </c>
      <c r="I14" s="661">
        <v>31</v>
      </c>
      <c r="J14" s="661">
        <v>11</v>
      </c>
      <c r="K14" s="661">
        <v>5</v>
      </c>
      <c r="L14" s="661">
        <v>1</v>
      </c>
      <c r="M14" s="661">
        <v>0</v>
      </c>
      <c r="N14" s="661">
        <v>0</v>
      </c>
      <c r="O14" s="476">
        <f t="shared" si="0"/>
        <v>230</v>
      </c>
      <c r="P14" s="476">
        <f t="shared" si="1"/>
        <v>146</v>
      </c>
      <c r="Q14" s="476">
        <f t="shared" si="2"/>
        <v>376</v>
      </c>
      <c r="R14" s="675" t="s">
        <v>309</v>
      </c>
      <c r="S14" s="1154"/>
    </row>
    <row r="15" spans="1:19" ht="19.5" customHeight="1">
      <c r="A15" s="1086"/>
      <c r="B15" s="229" t="s">
        <v>280</v>
      </c>
      <c r="C15" s="661">
        <v>237</v>
      </c>
      <c r="D15" s="661">
        <v>106</v>
      </c>
      <c r="E15" s="661">
        <v>305</v>
      </c>
      <c r="F15" s="661">
        <v>132</v>
      </c>
      <c r="G15" s="661">
        <v>120</v>
      </c>
      <c r="H15" s="661">
        <v>106</v>
      </c>
      <c r="I15" s="661">
        <v>88</v>
      </c>
      <c r="J15" s="661">
        <v>76</v>
      </c>
      <c r="K15" s="661">
        <v>2</v>
      </c>
      <c r="L15" s="661">
        <v>6</v>
      </c>
      <c r="M15" s="661">
        <v>8</v>
      </c>
      <c r="N15" s="661">
        <v>24</v>
      </c>
      <c r="O15" s="476">
        <f t="shared" si="0"/>
        <v>760</v>
      </c>
      <c r="P15" s="476">
        <f t="shared" si="1"/>
        <v>450</v>
      </c>
      <c r="Q15" s="476">
        <f t="shared" si="2"/>
        <v>1210</v>
      </c>
      <c r="R15" s="675" t="s">
        <v>310</v>
      </c>
      <c r="S15" s="1154"/>
    </row>
    <row r="16" spans="1:19" ht="19.5" customHeight="1">
      <c r="A16" s="1086"/>
      <c r="B16" s="229" t="s">
        <v>281</v>
      </c>
      <c r="C16" s="661">
        <v>99</v>
      </c>
      <c r="D16" s="661">
        <v>63</v>
      </c>
      <c r="E16" s="661">
        <v>140</v>
      </c>
      <c r="F16" s="661">
        <v>71</v>
      </c>
      <c r="G16" s="661">
        <v>96</v>
      </c>
      <c r="H16" s="661">
        <v>53</v>
      </c>
      <c r="I16" s="661">
        <v>26</v>
      </c>
      <c r="J16" s="661">
        <v>38</v>
      </c>
      <c r="K16" s="661">
        <v>0</v>
      </c>
      <c r="L16" s="661">
        <v>0</v>
      </c>
      <c r="M16" s="661">
        <v>0</v>
      </c>
      <c r="N16" s="661">
        <v>0</v>
      </c>
      <c r="O16" s="476">
        <f t="shared" si="0"/>
        <v>361</v>
      </c>
      <c r="P16" s="476">
        <f t="shared" si="1"/>
        <v>225</v>
      </c>
      <c r="Q16" s="476">
        <f t="shared" si="2"/>
        <v>586</v>
      </c>
      <c r="R16" s="675" t="s">
        <v>311</v>
      </c>
      <c r="S16" s="1154"/>
    </row>
    <row r="17" spans="1:19" ht="19.5" customHeight="1">
      <c r="A17" s="1331" t="s">
        <v>63</v>
      </c>
      <c r="B17" s="1331"/>
      <c r="C17" s="661">
        <v>132</v>
      </c>
      <c r="D17" s="661">
        <v>163</v>
      </c>
      <c r="E17" s="661">
        <v>48</v>
      </c>
      <c r="F17" s="661">
        <v>113</v>
      </c>
      <c r="G17" s="661">
        <v>34</v>
      </c>
      <c r="H17" s="661">
        <v>91</v>
      </c>
      <c r="I17" s="661">
        <v>65</v>
      </c>
      <c r="J17" s="661">
        <v>60</v>
      </c>
      <c r="K17" s="661">
        <v>21</v>
      </c>
      <c r="L17" s="661">
        <v>62</v>
      </c>
      <c r="M17" s="661">
        <v>21</v>
      </c>
      <c r="N17" s="661">
        <v>37</v>
      </c>
      <c r="O17" s="476">
        <f t="shared" si="0"/>
        <v>321</v>
      </c>
      <c r="P17" s="476">
        <f t="shared" si="1"/>
        <v>526</v>
      </c>
      <c r="Q17" s="476">
        <f t="shared" si="2"/>
        <v>847</v>
      </c>
      <c r="R17" s="1082" t="s">
        <v>297</v>
      </c>
      <c r="S17" s="1082"/>
    </row>
    <row r="18" spans="1:19" ht="19.5" customHeight="1">
      <c r="A18" s="1331" t="s">
        <v>64</v>
      </c>
      <c r="B18" s="1331"/>
      <c r="C18" s="661">
        <v>307</v>
      </c>
      <c r="D18" s="661">
        <v>288</v>
      </c>
      <c r="E18" s="661">
        <v>367</v>
      </c>
      <c r="F18" s="661">
        <v>269</v>
      </c>
      <c r="G18" s="661">
        <v>216</v>
      </c>
      <c r="H18" s="661">
        <v>159</v>
      </c>
      <c r="I18" s="661">
        <v>82</v>
      </c>
      <c r="J18" s="661">
        <v>158</v>
      </c>
      <c r="K18" s="661">
        <v>6</v>
      </c>
      <c r="L18" s="661">
        <v>2</v>
      </c>
      <c r="M18" s="661">
        <v>0</v>
      </c>
      <c r="N18" s="661">
        <v>15</v>
      </c>
      <c r="O18" s="476">
        <f t="shared" si="0"/>
        <v>978</v>
      </c>
      <c r="P18" s="476">
        <f t="shared" si="1"/>
        <v>891</v>
      </c>
      <c r="Q18" s="476">
        <f t="shared" si="2"/>
        <v>1869</v>
      </c>
      <c r="R18" s="1082" t="s">
        <v>186</v>
      </c>
      <c r="S18" s="1082"/>
    </row>
    <row r="19" spans="1:19" ht="19.5" customHeight="1">
      <c r="A19" s="1331" t="s">
        <v>112</v>
      </c>
      <c r="B19" s="1331"/>
      <c r="C19" s="661">
        <v>181</v>
      </c>
      <c r="D19" s="661">
        <v>251</v>
      </c>
      <c r="E19" s="661">
        <v>261</v>
      </c>
      <c r="F19" s="661">
        <v>267</v>
      </c>
      <c r="G19" s="661">
        <v>177</v>
      </c>
      <c r="H19" s="661">
        <v>199</v>
      </c>
      <c r="I19" s="661">
        <v>101</v>
      </c>
      <c r="J19" s="661">
        <v>98</v>
      </c>
      <c r="K19" s="661">
        <v>0</v>
      </c>
      <c r="L19" s="661">
        <v>36</v>
      </c>
      <c r="M19" s="661">
        <v>0</v>
      </c>
      <c r="N19" s="661">
        <v>0</v>
      </c>
      <c r="O19" s="476">
        <f t="shared" si="0"/>
        <v>720</v>
      </c>
      <c r="P19" s="476">
        <f t="shared" si="1"/>
        <v>851</v>
      </c>
      <c r="Q19" s="476">
        <f t="shared" si="2"/>
        <v>1571</v>
      </c>
      <c r="R19" s="1082" t="s">
        <v>187</v>
      </c>
      <c r="S19" s="1082"/>
    </row>
    <row r="20" spans="1:19" ht="19.5" customHeight="1">
      <c r="A20" s="1331" t="s">
        <v>113</v>
      </c>
      <c r="B20" s="1331"/>
      <c r="C20" s="661">
        <v>215</v>
      </c>
      <c r="D20" s="661">
        <v>294</v>
      </c>
      <c r="E20" s="661">
        <v>216</v>
      </c>
      <c r="F20" s="661">
        <v>223</v>
      </c>
      <c r="G20" s="661">
        <v>202</v>
      </c>
      <c r="H20" s="661">
        <v>241</v>
      </c>
      <c r="I20" s="661">
        <v>115</v>
      </c>
      <c r="J20" s="661">
        <v>153</v>
      </c>
      <c r="K20" s="661">
        <v>16</v>
      </c>
      <c r="L20" s="661">
        <v>27</v>
      </c>
      <c r="M20" s="661">
        <v>0</v>
      </c>
      <c r="N20" s="661">
        <v>12</v>
      </c>
      <c r="O20" s="476">
        <f t="shared" si="0"/>
        <v>764</v>
      </c>
      <c r="P20" s="476">
        <f t="shared" si="1"/>
        <v>950</v>
      </c>
      <c r="Q20" s="476">
        <f t="shared" si="2"/>
        <v>1714</v>
      </c>
      <c r="R20" s="1082" t="s">
        <v>303</v>
      </c>
      <c r="S20" s="1082"/>
    </row>
    <row r="21" spans="1:19" ht="19.5" customHeight="1">
      <c r="A21" s="1331" t="s">
        <v>134</v>
      </c>
      <c r="B21" s="1331"/>
      <c r="C21" s="661">
        <v>50</v>
      </c>
      <c r="D21" s="661">
        <v>116</v>
      </c>
      <c r="E21" s="661">
        <v>21</v>
      </c>
      <c r="F21" s="661">
        <v>45</v>
      </c>
      <c r="G21" s="661">
        <v>42</v>
      </c>
      <c r="H21" s="661">
        <v>63</v>
      </c>
      <c r="I21" s="661">
        <v>41</v>
      </c>
      <c r="J21" s="661">
        <v>46</v>
      </c>
      <c r="K21" s="661">
        <v>0</v>
      </c>
      <c r="L21" s="661">
        <v>0</v>
      </c>
      <c r="M21" s="661">
        <v>0</v>
      </c>
      <c r="N21" s="661">
        <v>0</v>
      </c>
      <c r="O21" s="476">
        <f t="shared" si="0"/>
        <v>154</v>
      </c>
      <c r="P21" s="476">
        <f t="shared" si="1"/>
        <v>270</v>
      </c>
      <c r="Q21" s="476">
        <f t="shared" si="2"/>
        <v>424</v>
      </c>
      <c r="R21" s="1082" t="s">
        <v>304</v>
      </c>
      <c r="S21" s="1082"/>
    </row>
    <row r="22" spans="1:19" ht="19.5" customHeight="1">
      <c r="A22" s="1331" t="s">
        <v>68</v>
      </c>
      <c r="B22" s="1331"/>
      <c r="C22" s="661">
        <v>101</v>
      </c>
      <c r="D22" s="661">
        <v>88</v>
      </c>
      <c r="E22" s="661">
        <v>37</v>
      </c>
      <c r="F22" s="661">
        <v>25</v>
      </c>
      <c r="G22" s="661">
        <v>21</v>
      </c>
      <c r="H22" s="661">
        <v>7</v>
      </c>
      <c r="I22" s="661">
        <v>6</v>
      </c>
      <c r="J22" s="661">
        <v>1</v>
      </c>
      <c r="K22" s="661">
        <v>0</v>
      </c>
      <c r="L22" s="661">
        <v>0</v>
      </c>
      <c r="M22" s="661">
        <v>0</v>
      </c>
      <c r="N22" s="661">
        <v>0</v>
      </c>
      <c r="O22" s="476">
        <f t="shared" si="0"/>
        <v>165</v>
      </c>
      <c r="P22" s="476">
        <f t="shared" si="1"/>
        <v>121</v>
      </c>
      <c r="Q22" s="476">
        <f t="shared" si="2"/>
        <v>286</v>
      </c>
      <c r="R22" s="1082" t="s">
        <v>305</v>
      </c>
      <c r="S22" s="1082"/>
    </row>
    <row r="23" spans="1:19" ht="19.5" customHeight="1">
      <c r="A23" s="1331" t="s">
        <v>69</v>
      </c>
      <c r="B23" s="1331"/>
      <c r="C23" s="661">
        <v>79</v>
      </c>
      <c r="D23" s="661">
        <v>75</v>
      </c>
      <c r="E23" s="661">
        <v>65</v>
      </c>
      <c r="F23" s="661">
        <v>54</v>
      </c>
      <c r="G23" s="661">
        <v>98</v>
      </c>
      <c r="H23" s="661">
        <v>69</v>
      </c>
      <c r="I23" s="661">
        <v>64</v>
      </c>
      <c r="J23" s="661">
        <v>30</v>
      </c>
      <c r="K23" s="661">
        <v>0</v>
      </c>
      <c r="L23" s="661">
        <v>0</v>
      </c>
      <c r="M23" s="661">
        <v>0</v>
      </c>
      <c r="N23" s="661">
        <v>0</v>
      </c>
      <c r="O23" s="476">
        <f t="shared" si="0"/>
        <v>306</v>
      </c>
      <c r="P23" s="476">
        <f t="shared" si="1"/>
        <v>228</v>
      </c>
      <c r="Q23" s="476">
        <f t="shared" si="2"/>
        <v>534</v>
      </c>
      <c r="R23" s="1082" t="s">
        <v>191</v>
      </c>
      <c r="S23" s="1082"/>
    </row>
    <row r="24" spans="1:19" ht="19.5" customHeight="1">
      <c r="A24" s="1331" t="s">
        <v>70</v>
      </c>
      <c r="B24" s="1331"/>
      <c r="C24" s="661">
        <v>167</v>
      </c>
      <c r="D24" s="661">
        <v>216</v>
      </c>
      <c r="E24" s="661">
        <v>77</v>
      </c>
      <c r="F24" s="661">
        <v>74</v>
      </c>
      <c r="G24" s="661">
        <v>38</v>
      </c>
      <c r="H24" s="661">
        <v>59</v>
      </c>
      <c r="I24" s="661">
        <v>31</v>
      </c>
      <c r="J24" s="661">
        <v>34</v>
      </c>
      <c r="K24" s="661">
        <v>0</v>
      </c>
      <c r="L24" s="661">
        <v>0</v>
      </c>
      <c r="M24" s="661">
        <v>0</v>
      </c>
      <c r="N24" s="661">
        <v>0</v>
      </c>
      <c r="O24" s="476">
        <f t="shared" si="0"/>
        <v>313</v>
      </c>
      <c r="P24" s="476">
        <f t="shared" si="1"/>
        <v>383</v>
      </c>
      <c r="Q24" s="476">
        <f t="shared" si="2"/>
        <v>696</v>
      </c>
      <c r="R24" s="1082" t="s">
        <v>192</v>
      </c>
      <c r="S24" s="1082"/>
    </row>
    <row r="25" spans="1:19" ht="19.5" customHeight="1">
      <c r="A25" s="1331" t="s">
        <v>71</v>
      </c>
      <c r="B25" s="1331"/>
      <c r="C25" s="661">
        <v>108</v>
      </c>
      <c r="D25" s="661">
        <v>182</v>
      </c>
      <c r="E25" s="661">
        <v>185</v>
      </c>
      <c r="F25" s="661">
        <v>85</v>
      </c>
      <c r="G25" s="661">
        <v>58</v>
      </c>
      <c r="H25" s="661">
        <v>66</v>
      </c>
      <c r="I25" s="661">
        <v>78</v>
      </c>
      <c r="J25" s="661">
        <v>33</v>
      </c>
      <c r="K25" s="661">
        <v>0</v>
      </c>
      <c r="L25" s="661">
        <v>0</v>
      </c>
      <c r="M25" s="661">
        <v>0</v>
      </c>
      <c r="N25" s="661">
        <v>0</v>
      </c>
      <c r="O25" s="476">
        <f t="shared" si="0"/>
        <v>429</v>
      </c>
      <c r="P25" s="476">
        <f t="shared" si="1"/>
        <v>366</v>
      </c>
      <c r="Q25" s="476">
        <f t="shared" si="2"/>
        <v>795</v>
      </c>
      <c r="R25" s="1082" t="s">
        <v>193</v>
      </c>
      <c r="S25" s="1082"/>
    </row>
    <row r="26" spans="1:19" ht="19.5" customHeight="1" thickBot="1">
      <c r="A26" s="1337" t="s">
        <v>72</v>
      </c>
      <c r="B26" s="1337"/>
      <c r="C26" s="672">
        <v>75</v>
      </c>
      <c r="D26" s="672">
        <v>33</v>
      </c>
      <c r="E26" s="672">
        <v>188</v>
      </c>
      <c r="F26" s="672">
        <v>160</v>
      </c>
      <c r="G26" s="672">
        <v>124</v>
      </c>
      <c r="H26" s="672">
        <v>75</v>
      </c>
      <c r="I26" s="672">
        <v>118</v>
      </c>
      <c r="J26" s="672">
        <v>77</v>
      </c>
      <c r="K26" s="672">
        <v>26</v>
      </c>
      <c r="L26" s="672">
        <v>1</v>
      </c>
      <c r="M26" s="672">
        <v>0</v>
      </c>
      <c r="N26" s="672">
        <v>0</v>
      </c>
      <c r="O26" s="387">
        <f t="shared" si="0"/>
        <v>531</v>
      </c>
      <c r="P26" s="387">
        <f t="shared" si="1"/>
        <v>346</v>
      </c>
      <c r="Q26" s="387">
        <f t="shared" si="2"/>
        <v>877</v>
      </c>
      <c r="R26" s="1084" t="s">
        <v>298</v>
      </c>
      <c r="S26" s="1084"/>
    </row>
    <row r="27" spans="1:19" ht="19.5" customHeight="1" thickBot="1">
      <c r="A27" s="1364" t="s">
        <v>32</v>
      </c>
      <c r="B27" s="1364"/>
      <c r="C27" s="796">
        <f>SUM(C7:C26)</f>
        <v>2562</v>
      </c>
      <c r="D27" s="796">
        <f t="shared" ref="D27:Q27" si="3">SUM(D7:D26)</f>
        <v>2430</v>
      </c>
      <c r="E27" s="796">
        <f t="shared" si="3"/>
        <v>2692</v>
      </c>
      <c r="F27" s="796">
        <f t="shared" si="3"/>
        <v>2034</v>
      </c>
      <c r="G27" s="796">
        <f t="shared" si="3"/>
        <v>1954</v>
      </c>
      <c r="H27" s="796">
        <f t="shared" si="3"/>
        <v>1712</v>
      </c>
      <c r="I27" s="796">
        <f t="shared" si="3"/>
        <v>1249</v>
      </c>
      <c r="J27" s="796">
        <f t="shared" si="3"/>
        <v>1115</v>
      </c>
      <c r="K27" s="796">
        <f t="shared" si="3"/>
        <v>95</v>
      </c>
      <c r="L27" s="796">
        <f t="shared" si="3"/>
        <v>136</v>
      </c>
      <c r="M27" s="796">
        <f t="shared" si="3"/>
        <v>36</v>
      </c>
      <c r="N27" s="796">
        <f t="shared" si="3"/>
        <v>89</v>
      </c>
      <c r="O27" s="796">
        <f t="shared" si="3"/>
        <v>8588</v>
      </c>
      <c r="P27" s="796">
        <f t="shared" si="3"/>
        <v>7516</v>
      </c>
      <c r="Q27" s="796">
        <f t="shared" si="3"/>
        <v>16104</v>
      </c>
      <c r="R27" s="1085" t="s">
        <v>175</v>
      </c>
      <c r="S27" s="1085"/>
    </row>
    <row r="28" spans="1:19" ht="36" customHeight="1" thickTop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230"/>
      <c r="O28" s="230"/>
      <c r="P28" s="230"/>
      <c r="Q28" s="234"/>
    </row>
    <row r="29" spans="1:19" ht="36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230"/>
      <c r="O29" s="230"/>
      <c r="P29" s="230"/>
    </row>
    <row r="30" spans="1:19" ht="36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230"/>
      <c r="O30" s="230"/>
      <c r="P30" s="230"/>
    </row>
    <row r="31" spans="1:19" ht="13.5" hidden="1" customHeight="1" thickTop="1"/>
    <row r="32" spans="1:19" ht="40.5" hidden="1" customHeight="1"/>
    <row r="33" ht="40.5" hidden="1" customHeight="1"/>
    <row r="34" ht="40.5" hidden="1" customHeight="1"/>
    <row r="35" ht="40.5" hidden="1" customHeight="1" thickBot="1"/>
    <row r="36" ht="40.5" hidden="1" customHeight="1" thickTop="1"/>
    <row r="37" ht="40.5" hidden="1" customHeight="1"/>
    <row r="38" ht="40.5" hidden="1" customHeight="1"/>
    <row r="39" ht="40.5" hidden="1" customHeight="1"/>
    <row r="40" ht="40.5" hidden="1" customHeight="1"/>
    <row r="41" ht="40.5" hidden="1" customHeight="1"/>
    <row r="42" ht="40.5" hidden="1" customHeight="1"/>
    <row r="43" ht="40.5" hidden="1" customHeight="1"/>
    <row r="44" ht="40.5" hidden="1" customHeight="1"/>
    <row r="45" ht="40.5" hidden="1" customHeight="1"/>
    <row r="46" ht="40.5" hidden="1" customHeight="1"/>
    <row r="47" ht="40.5" hidden="1" customHeight="1"/>
    <row r="48" ht="40.5" hidden="1" customHeight="1"/>
    <row r="49" ht="40.5" hidden="1" customHeight="1"/>
    <row r="50" ht="40.5" hidden="1" customHeight="1"/>
    <row r="51" ht="40.5" hidden="1" customHeight="1"/>
    <row r="52" ht="40.5" hidden="1" customHeight="1"/>
    <row r="53" ht="40.5" hidden="1" customHeight="1"/>
    <row r="54" ht="40.5" hidden="1" customHeight="1" thickBot="1"/>
    <row r="55" ht="40.5" hidden="1" customHeight="1" thickTop="1" thickBot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</sheetData>
  <mergeCells count="52">
    <mergeCell ref="A21:B21"/>
    <mergeCell ref="R21:S21"/>
    <mergeCell ref="A22:B22"/>
    <mergeCell ref="R22:S22"/>
    <mergeCell ref="A23:B23"/>
    <mergeCell ref="R23:S23"/>
    <mergeCell ref="A27:B27"/>
    <mergeCell ref="R27:S27"/>
    <mergeCell ref="A24:B24"/>
    <mergeCell ref="R24:S24"/>
    <mergeCell ref="A25:B25"/>
    <mergeCell ref="R25:S25"/>
    <mergeCell ref="A26:B26"/>
    <mergeCell ref="R26:S26"/>
    <mergeCell ref="A19:B19"/>
    <mergeCell ref="R19:S19"/>
    <mergeCell ref="A20:B20"/>
    <mergeCell ref="R20:S20"/>
    <mergeCell ref="A7:B7"/>
    <mergeCell ref="R7:S7"/>
    <mergeCell ref="A17:B17"/>
    <mergeCell ref="R17:S17"/>
    <mergeCell ref="A10:B10"/>
    <mergeCell ref="R10:S10"/>
    <mergeCell ref="A18:B18"/>
    <mergeCell ref="R18:S18"/>
    <mergeCell ref="M4:N4"/>
    <mergeCell ref="O4:Q4"/>
    <mergeCell ref="R9:S9"/>
    <mergeCell ref="A11:A16"/>
    <mergeCell ref="S11:S16"/>
    <mergeCell ref="C4:D4"/>
    <mergeCell ref="E4:F4"/>
    <mergeCell ref="G4:H4"/>
    <mergeCell ref="I4:J4"/>
    <mergeCell ref="K4:L4"/>
    <mergeCell ref="Q1:S1"/>
    <mergeCell ref="A1:C1"/>
    <mergeCell ref="A8:B8"/>
    <mergeCell ref="R8:S8"/>
    <mergeCell ref="A9:B9"/>
    <mergeCell ref="N1:O1"/>
    <mergeCell ref="A2:B6"/>
    <mergeCell ref="C2:Q2"/>
    <mergeCell ref="R2:S6"/>
    <mergeCell ref="C3:D3"/>
    <mergeCell ref="E3:F3"/>
    <mergeCell ref="G3:H3"/>
    <mergeCell ref="I3:J3"/>
    <mergeCell ref="K3:L3"/>
    <mergeCell ref="M3:N3"/>
    <mergeCell ref="O3:Q3"/>
  </mergeCells>
  <printOptions horizontalCentered="1"/>
  <pageMargins left="1" right="1" top="1" bottom="1" header="1" footer="1"/>
  <pageSetup paperSize="9" scale="80" firstPageNumber="68" orientation="landscape" useFirstPageNumber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FF00"/>
  </sheetPr>
  <dimension ref="A1:Y120"/>
  <sheetViews>
    <sheetView rightToLeft="1" view="pageBreakPreview" zoomScale="80" zoomScaleSheetLayoutView="80" workbookViewId="0">
      <selection activeCell="Z1" sqref="Z1"/>
    </sheetView>
  </sheetViews>
  <sheetFormatPr defaultRowHeight="12.75"/>
  <cols>
    <col min="1" max="1" width="4.42578125" style="159" customWidth="1"/>
    <col min="2" max="2" width="10.5703125" style="159" customWidth="1"/>
    <col min="3" max="5" width="6.7109375" style="159" customWidth="1"/>
    <col min="6" max="15" width="7.42578125" style="159" customWidth="1"/>
    <col min="16" max="16" width="8.5703125" style="159" customWidth="1"/>
    <col min="17" max="22" width="7.42578125" style="159" customWidth="1"/>
    <col min="23" max="23" width="8.42578125" style="159" customWidth="1"/>
    <col min="24" max="24" width="16.5703125" style="159" customWidth="1"/>
    <col min="25" max="25" width="5.140625" style="159" bestFit="1" customWidth="1"/>
    <col min="26" max="16384" width="9.140625" style="159"/>
  </cols>
  <sheetData>
    <row r="1" spans="1:25" ht="29.25" customHeight="1">
      <c r="A1" s="1180" t="s">
        <v>824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  <c r="Y1" s="1180"/>
    </row>
    <row r="2" spans="1:25" ht="27" customHeight="1">
      <c r="A2" s="1344" t="s">
        <v>825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1344"/>
      <c r="P2" s="1344"/>
      <c r="Q2" s="1344"/>
      <c r="R2" s="1344"/>
      <c r="S2" s="1344"/>
      <c r="T2" s="1344"/>
      <c r="U2" s="1344"/>
      <c r="V2" s="1344"/>
      <c r="W2" s="1344"/>
      <c r="X2" s="1344"/>
      <c r="Y2" s="1344"/>
    </row>
    <row r="3" spans="1:25" s="209" customFormat="1" ht="19.5" customHeight="1" thickBot="1">
      <c r="A3" s="1048" t="s">
        <v>1169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1365" t="s">
        <v>1170</v>
      </c>
      <c r="Y3" s="1365"/>
    </row>
    <row r="4" spans="1:25" ht="22.5" customHeight="1" thickTop="1">
      <c r="A4" s="1334" t="s">
        <v>40</v>
      </c>
      <c r="B4" s="1334"/>
      <c r="C4" s="1357" t="s">
        <v>619</v>
      </c>
      <c r="D4" s="1357"/>
      <c r="E4" s="1357"/>
      <c r="F4" s="1357"/>
      <c r="G4" s="1357"/>
      <c r="H4" s="1357"/>
      <c r="I4" s="1357"/>
      <c r="J4" s="1357"/>
      <c r="K4" s="1357"/>
      <c r="L4" s="1357"/>
      <c r="M4" s="1357"/>
      <c r="N4" s="1357"/>
      <c r="O4" s="1357"/>
      <c r="P4" s="1357"/>
      <c r="Q4" s="1357"/>
      <c r="R4" s="1357"/>
      <c r="S4" s="1357"/>
      <c r="T4" s="1357"/>
      <c r="U4" s="1357"/>
      <c r="V4" s="1357"/>
      <c r="W4" s="1357"/>
      <c r="X4" s="1366" t="s">
        <v>174</v>
      </c>
      <c r="Y4" s="1366"/>
    </row>
    <row r="5" spans="1:25" ht="27" customHeight="1">
      <c r="A5" s="1335"/>
      <c r="B5" s="1335"/>
      <c r="C5" s="1358" t="s">
        <v>620</v>
      </c>
      <c r="D5" s="1358"/>
      <c r="E5" s="1358"/>
      <c r="F5" s="1358" t="s">
        <v>621</v>
      </c>
      <c r="G5" s="1368"/>
      <c r="H5" s="1368"/>
      <c r="I5" s="1358" t="s">
        <v>622</v>
      </c>
      <c r="J5" s="1358"/>
      <c r="K5" s="1358"/>
      <c r="L5" s="1358" t="s">
        <v>623</v>
      </c>
      <c r="M5" s="1368"/>
      <c r="N5" s="1368"/>
      <c r="O5" s="1358" t="s">
        <v>672</v>
      </c>
      <c r="P5" s="1368"/>
      <c r="Q5" s="1368"/>
      <c r="R5" s="1358" t="s">
        <v>624</v>
      </c>
      <c r="S5" s="1368"/>
      <c r="T5" s="1368"/>
      <c r="U5" s="1358" t="s">
        <v>601</v>
      </c>
      <c r="V5" s="1368"/>
      <c r="W5" s="1368"/>
      <c r="X5" s="1367"/>
      <c r="Y5" s="1367"/>
    </row>
    <row r="6" spans="1:25" ht="27" customHeight="1">
      <c r="A6" s="1335"/>
      <c r="B6" s="1335"/>
      <c r="C6" s="1361" t="s">
        <v>625</v>
      </c>
      <c r="D6" s="1361"/>
      <c r="E6" s="1361"/>
      <c r="F6" s="1361" t="s">
        <v>626</v>
      </c>
      <c r="G6" s="1361"/>
      <c r="H6" s="1361"/>
      <c r="I6" s="1096" t="s">
        <v>627</v>
      </c>
      <c r="J6" s="1096"/>
      <c r="K6" s="1096"/>
      <c r="L6" s="1096" t="s">
        <v>628</v>
      </c>
      <c r="M6" s="1096"/>
      <c r="N6" s="1096"/>
      <c r="O6" s="1096" t="s">
        <v>680</v>
      </c>
      <c r="P6" s="1096"/>
      <c r="Q6" s="1096"/>
      <c r="R6" s="1096" t="s">
        <v>629</v>
      </c>
      <c r="S6" s="1096"/>
      <c r="T6" s="1096"/>
      <c r="U6" s="1361" t="s">
        <v>175</v>
      </c>
      <c r="V6" s="1361"/>
      <c r="W6" s="1361"/>
      <c r="X6" s="1367"/>
      <c r="Y6" s="1367"/>
    </row>
    <row r="7" spans="1:25" ht="27" customHeight="1">
      <c r="A7" s="1335"/>
      <c r="B7" s="1335"/>
      <c r="C7" s="387" t="s">
        <v>33</v>
      </c>
      <c r="D7" s="387" t="s">
        <v>34</v>
      </c>
      <c r="E7" s="387" t="s">
        <v>35</v>
      </c>
      <c r="F7" s="387" t="s">
        <v>33</v>
      </c>
      <c r="G7" s="387" t="s">
        <v>34</v>
      </c>
      <c r="H7" s="387" t="s">
        <v>35</v>
      </c>
      <c r="I7" s="387" t="s">
        <v>33</v>
      </c>
      <c r="J7" s="387" t="s">
        <v>34</v>
      </c>
      <c r="K7" s="387" t="s">
        <v>35</v>
      </c>
      <c r="L7" s="387" t="s">
        <v>33</v>
      </c>
      <c r="M7" s="387" t="s">
        <v>34</v>
      </c>
      <c r="N7" s="387" t="s">
        <v>35</v>
      </c>
      <c r="O7" s="387" t="s">
        <v>33</v>
      </c>
      <c r="P7" s="387" t="s">
        <v>34</v>
      </c>
      <c r="Q7" s="387" t="s">
        <v>35</v>
      </c>
      <c r="R7" s="387" t="s">
        <v>33</v>
      </c>
      <c r="S7" s="387" t="s">
        <v>34</v>
      </c>
      <c r="T7" s="387" t="s">
        <v>35</v>
      </c>
      <c r="U7" s="387" t="s">
        <v>33</v>
      </c>
      <c r="V7" s="387" t="s">
        <v>34</v>
      </c>
      <c r="W7" s="387" t="s">
        <v>35</v>
      </c>
      <c r="X7" s="1367"/>
      <c r="Y7" s="1367"/>
    </row>
    <row r="8" spans="1:25" ht="27" customHeight="1" thickBot="1">
      <c r="A8" s="1335"/>
      <c r="B8" s="1335"/>
      <c r="C8" s="951" t="s">
        <v>180</v>
      </c>
      <c r="D8" s="951" t="s">
        <v>179</v>
      </c>
      <c r="E8" s="951" t="s">
        <v>175</v>
      </c>
      <c r="F8" s="951" t="s">
        <v>180</v>
      </c>
      <c r="G8" s="951" t="s">
        <v>179</v>
      </c>
      <c r="H8" s="951" t="s">
        <v>175</v>
      </c>
      <c r="I8" s="951" t="s">
        <v>180</v>
      </c>
      <c r="J8" s="951" t="s">
        <v>179</v>
      </c>
      <c r="K8" s="951" t="s">
        <v>175</v>
      </c>
      <c r="L8" s="951" t="s">
        <v>180</v>
      </c>
      <c r="M8" s="951" t="s">
        <v>179</v>
      </c>
      <c r="N8" s="951" t="s">
        <v>175</v>
      </c>
      <c r="O8" s="951" t="s">
        <v>180</v>
      </c>
      <c r="P8" s="951" t="s">
        <v>179</v>
      </c>
      <c r="Q8" s="951" t="s">
        <v>175</v>
      </c>
      <c r="R8" s="951" t="s">
        <v>180</v>
      </c>
      <c r="S8" s="951" t="s">
        <v>179</v>
      </c>
      <c r="T8" s="951" t="s">
        <v>175</v>
      </c>
      <c r="U8" s="951" t="s">
        <v>180</v>
      </c>
      <c r="V8" s="951" t="s">
        <v>179</v>
      </c>
      <c r="W8" s="951" t="s">
        <v>175</v>
      </c>
      <c r="X8" s="1367"/>
      <c r="Y8" s="1367"/>
    </row>
    <row r="9" spans="1:25" ht="21.75" customHeight="1">
      <c r="A9" s="1370" t="s">
        <v>52</v>
      </c>
      <c r="B9" s="1370"/>
      <c r="C9" s="478">
        <v>32</v>
      </c>
      <c r="D9" s="478">
        <v>10</v>
      </c>
      <c r="E9" s="478">
        <v>42</v>
      </c>
      <c r="F9" s="478">
        <v>23</v>
      </c>
      <c r="G9" s="478">
        <v>21</v>
      </c>
      <c r="H9" s="478">
        <v>44</v>
      </c>
      <c r="I9" s="478">
        <v>23</v>
      </c>
      <c r="J9" s="478">
        <v>17</v>
      </c>
      <c r="K9" s="478">
        <v>40</v>
      </c>
      <c r="L9" s="478">
        <v>25</v>
      </c>
      <c r="M9" s="478">
        <v>17</v>
      </c>
      <c r="N9" s="478">
        <v>42</v>
      </c>
      <c r="O9" s="478">
        <v>509</v>
      </c>
      <c r="P9" s="478">
        <v>482</v>
      </c>
      <c r="Q9" s="478">
        <v>991</v>
      </c>
      <c r="R9" s="478">
        <v>30</v>
      </c>
      <c r="S9" s="478">
        <v>19</v>
      </c>
      <c r="T9" s="478">
        <v>49</v>
      </c>
      <c r="U9" s="478">
        <f>SUM(C9,F9,I9,L9,O9,R9)</f>
        <v>642</v>
      </c>
      <c r="V9" s="478">
        <f>SUM(D9,G9,J9,M9,P9,S9)</f>
        <v>566</v>
      </c>
      <c r="W9" s="478">
        <f>SUM(U9:V9)</f>
        <v>1208</v>
      </c>
      <c r="X9" s="1369" t="s">
        <v>671</v>
      </c>
      <c r="Y9" s="1369"/>
    </row>
    <row r="10" spans="1:25" ht="21.75" customHeight="1">
      <c r="A10" s="1331" t="s">
        <v>53</v>
      </c>
      <c r="B10" s="1331"/>
      <c r="C10" s="661">
        <v>0</v>
      </c>
      <c r="D10" s="661">
        <v>0</v>
      </c>
      <c r="E10" s="476">
        <v>0</v>
      </c>
      <c r="F10" s="661">
        <v>0</v>
      </c>
      <c r="G10" s="661">
        <v>0</v>
      </c>
      <c r="H10" s="476">
        <v>0</v>
      </c>
      <c r="I10" s="661">
        <v>0</v>
      </c>
      <c r="J10" s="661">
        <v>0</v>
      </c>
      <c r="K10" s="661">
        <v>0</v>
      </c>
      <c r="L10" s="661">
        <v>0</v>
      </c>
      <c r="M10" s="661">
        <v>0</v>
      </c>
      <c r="N10" s="476">
        <v>0</v>
      </c>
      <c r="O10" s="476">
        <v>0</v>
      </c>
      <c r="P10" s="476">
        <v>0</v>
      </c>
      <c r="Q10" s="476">
        <v>0</v>
      </c>
      <c r="R10" s="661">
        <v>0</v>
      </c>
      <c r="S10" s="661">
        <v>0</v>
      </c>
      <c r="T10" s="476">
        <v>0</v>
      </c>
      <c r="U10" s="476">
        <f t="shared" ref="U10:U29" si="0">SUM(C10,F10,I10,L10,O10,R10)</f>
        <v>0</v>
      </c>
      <c r="V10" s="476">
        <f t="shared" ref="V10:V29" si="1">SUM(D10,G10,J10,M10,P10,S10)</f>
        <v>0</v>
      </c>
      <c r="W10" s="476">
        <f t="shared" ref="W10:W29" si="2">SUM(U10:V10)</f>
        <v>0</v>
      </c>
      <c r="X10" s="1059" t="s">
        <v>302</v>
      </c>
      <c r="Y10" s="1059"/>
    </row>
    <row r="11" spans="1:25" ht="21.75" customHeight="1">
      <c r="A11" s="1331" t="s">
        <v>54</v>
      </c>
      <c r="B11" s="1331"/>
      <c r="C11" s="661">
        <v>16</v>
      </c>
      <c r="D11" s="661">
        <v>8</v>
      </c>
      <c r="E11" s="476">
        <v>24</v>
      </c>
      <c r="F11" s="661">
        <v>32</v>
      </c>
      <c r="G11" s="661">
        <v>8</v>
      </c>
      <c r="H11" s="476">
        <v>40</v>
      </c>
      <c r="I11" s="661">
        <v>5</v>
      </c>
      <c r="J11" s="661">
        <v>6</v>
      </c>
      <c r="K11" s="661">
        <v>11</v>
      </c>
      <c r="L11" s="661">
        <v>29</v>
      </c>
      <c r="M11" s="661">
        <v>13</v>
      </c>
      <c r="N11" s="476">
        <v>42</v>
      </c>
      <c r="O11" s="476">
        <v>253</v>
      </c>
      <c r="P11" s="476">
        <v>183</v>
      </c>
      <c r="Q11" s="476">
        <v>436</v>
      </c>
      <c r="R11" s="661">
        <v>31</v>
      </c>
      <c r="S11" s="661">
        <v>20</v>
      </c>
      <c r="T11" s="476">
        <v>51</v>
      </c>
      <c r="U11" s="476">
        <f t="shared" si="0"/>
        <v>366</v>
      </c>
      <c r="V11" s="476">
        <f t="shared" si="1"/>
        <v>238</v>
      </c>
      <c r="W11" s="476">
        <f t="shared" si="2"/>
        <v>604</v>
      </c>
      <c r="X11" s="1056" t="s">
        <v>184</v>
      </c>
      <c r="Y11" s="1056"/>
    </row>
    <row r="12" spans="1:25" ht="21.75" customHeight="1">
      <c r="A12" s="1331" t="s">
        <v>55</v>
      </c>
      <c r="B12" s="1331"/>
      <c r="C12" s="661">
        <v>5</v>
      </c>
      <c r="D12" s="661">
        <v>1</v>
      </c>
      <c r="E12" s="476">
        <v>6</v>
      </c>
      <c r="F12" s="661">
        <v>4</v>
      </c>
      <c r="G12" s="661">
        <v>2</v>
      </c>
      <c r="H12" s="476">
        <v>6</v>
      </c>
      <c r="I12" s="661">
        <v>5</v>
      </c>
      <c r="J12" s="661">
        <v>5</v>
      </c>
      <c r="K12" s="661">
        <v>10</v>
      </c>
      <c r="L12" s="661">
        <v>16</v>
      </c>
      <c r="M12" s="661">
        <v>38</v>
      </c>
      <c r="N12" s="476">
        <v>54</v>
      </c>
      <c r="O12" s="476">
        <v>167</v>
      </c>
      <c r="P12" s="476">
        <v>163</v>
      </c>
      <c r="Q12" s="476">
        <v>330</v>
      </c>
      <c r="R12" s="661">
        <v>3</v>
      </c>
      <c r="S12" s="661">
        <v>6</v>
      </c>
      <c r="T12" s="476">
        <v>9</v>
      </c>
      <c r="U12" s="476">
        <f t="shared" si="0"/>
        <v>200</v>
      </c>
      <c r="V12" s="476">
        <f t="shared" si="1"/>
        <v>215</v>
      </c>
      <c r="W12" s="476">
        <f t="shared" si="2"/>
        <v>415</v>
      </c>
      <c r="X12" s="1056" t="s">
        <v>185</v>
      </c>
      <c r="Y12" s="1056"/>
    </row>
    <row r="13" spans="1:25" ht="21.75" customHeight="1">
      <c r="A13" s="1086" t="s">
        <v>299</v>
      </c>
      <c r="B13" s="655" t="s">
        <v>282</v>
      </c>
      <c r="C13" s="661">
        <v>26</v>
      </c>
      <c r="D13" s="661">
        <v>24</v>
      </c>
      <c r="E13" s="476">
        <v>50</v>
      </c>
      <c r="F13" s="661">
        <v>21</v>
      </c>
      <c r="G13" s="661">
        <v>12</v>
      </c>
      <c r="H13" s="476">
        <v>33</v>
      </c>
      <c r="I13" s="661">
        <v>12</v>
      </c>
      <c r="J13" s="661">
        <v>5</v>
      </c>
      <c r="K13" s="661">
        <v>17</v>
      </c>
      <c r="L13" s="661">
        <v>20</v>
      </c>
      <c r="M13" s="661">
        <v>9</v>
      </c>
      <c r="N13" s="476">
        <v>29</v>
      </c>
      <c r="O13" s="476">
        <v>439</v>
      </c>
      <c r="P13" s="476">
        <v>257</v>
      </c>
      <c r="Q13" s="476">
        <v>696</v>
      </c>
      <c r="R13" s="661">
        <v>31</v>
      </c>
      <c r="S13" s="661">
        <v>14</v>
      </c>
      <c r="T13" s="476">
        <v>45</v>
      </c>
      <c r="U13" s="476">
        <f t="shared" si="0"/>
        <v>549</v>
      </c>
      <c r="V13" s="476">
        <f t="shared" si="1"/>
        <v>321</v>
      </c>
      <c r="W13" s="476">
        <f t="shared" si="2"/>
        <v>870</v>
      </c>
      <c r="X13" s="683" t="s">
        <v>306</v>
      </c>
      <c r="Y13" s="1061" t="s">
        <v>173</v>
      </c>
    </row>
    <row r="14" spans="1:25" ht="21.75" customHeight="1">
      <c r="A14" s="1086"/>
      <c r="B14" s="655" t="s">
        <v>283</v>
      </c>
      <c r="C14" s="661">
        <v>12</v>
      </c>
      <c r="D14" s="661">
        <v>5</v>
      </c>
      <c r="E14" s="476">
        <v>17</v>
      </c>
      <c r="F14" s="661">
        <v>16</v>
      </c>
      <c r="G14" s="661">
        <v>6</v>
      </c>
      <c r="H14" s="476">
        <v>22</v>
      </c>
      <c r="I14" s="661">
        <v>12</v>
      </c>
      <c r="J14" s="661">
        <v>13</v>
      </c>
      <c r="K14" s="661">
        <v>25</v>
      </c>
      <c r="L14" s="661">
        <v>21</v>
      </c>
      <c r="M14" s="661">
        <v>3</v>
      </c>
      <c r="N14" s="476">
        <v>24</v>
      </c>
      <c r="O14" s="476">
        <v>123</v>
      </c>
      <c r="P14" s="476">
        <v>77</v>
      </c>
      <c r="Q14" s="476">
        <v>200</v>
      </c>
      <c r="R14" s="661">
        <v>11</v>
      </c>
      <c r="S14" s="661">
        <v>22</v>
      </c>
      <c r="T14" s="476">
        <v>33</v>
      </c>
      <c r="U14" s="476">
        <f t="shared" si="0"/>
        <v>195</v>
      </c>
      <c r="V14" s="476">
        <f t="shared" si="1"/>
        <v>126</v>
      </c>
      <c r="W14" s="476">
        <f t="shared" si="2"/>
        <v>321</v>
      </c>
      <c r="X14" s="683" t="s">
        <v>307</v>
      </c>
      <c r="Y14" s="1061"/>
    </row>
    <row r="15" spans="1:25" ht="21.75" customHeight="1">
      <c r="A15" s="1086"/>
      <c r="B15" s="655" t="s">
        <v>284</v>
      </c>
      <c r="C15" s="661">
        <v>61</v>
      </c>
      <c r="D15" s="661">
        <v>30</v>
      </c>
      <c r="E15" s="476">
        <v>91</v>
      </c>
      <c r="F15" s="661">
        <v>25</v>
      </c>
      <c r="G15" s="661">
        <v>16</v>
      </c>
      <c r="H15" s="476">
        <v>41</v>
      </c>
      <c r="I15" s="661">
        <v>35</v>
      </c>
      <c r="J15" s="661">
        <v>19</v>
      </c>
      <c r="K15" s="661">
        <v>54</v>
      </c>
      <c r="L15" s="661">
        <v>58</v>
      </c>
      <c r="M15" s="661">
        <v>19</v>
      </c>
      <c r="N15" s="476">
        <v>77</v>
      </c>
      <c r="O15" s="476">
        <v>43</v>
      </c>
      <c r="P15" s="476">
        <v>12</v>
      </c>
      <c r="Q15" s="476">
        <v>55</v>
      </c>
      <c r="R15" s="661">
        <v>382</v>
      </c>
      <c r="S15" s="661">
        <v>201</v>
      </c>
      <c r="T15" s="476">
        <v>583</v>
      </c>
      <c r="U15" s="476">
        <f t="shared" si="0"/>
        <v>604</v>
      </c>
      <c r="V15" s="476">
        <f t="shared" si="1"/>
        <v>297</v>
      </c>
      <c r="W15" s="476">
        <f t="shared" si="2"/>
        <v>901</v>
      </c>
      <c r="X15" s="683" t="s">
        <v>308</v>
      </c>
      <c r="Y15" s="1061"/>
    </row>
    <row r="16" spans="1:25" ht="21.75" customHeight="1">
      <c r="A16" s="1086"/>
      <c r="B16" s="655" t="s">
        <v>279</v>
      </c>
      <c r="C16" s="661">
        <v>15</v>
      </c>
      <c r="D16" s="661">
        <v>5</v>
      </c>
      <c r="E16" s="476">
        <v>20</v>
      </c>
      <c r="F16" s="661">
        <v>8</v>
      </c>
      <c r="G16" s="661">
        <v>8</v>
      </c>
      <c r="H16" s="476">
        <v>16</v>
      </c>
      <c r="I16" s="661">
        <v>14</v>
      </c>
      <c r="J16" s="661">
        <v>5</v>
      </c>
      <c r="K16" s="661">
        <v>19</v>
      </c>
      <c r="L16" s="661">
        <v>9</v>
      </c>
      <c r="M16" s="661">
        <v>4</v>
      </c>
      <c r="N16" s="476">
        <v>13</v>
      </c>
      <c r="O16" s="476">
        <v>168</v>
      </c>
      <c r="P16" s="476">
        <v>111</v>
      </c>
      <c r="Q16" s="476">
        <v>279</v>
      </c>
      <c r="R16" s="661">
        <v>16</v>
      </c>
      <c r="S16" s="661">
        <v>13</v>
      </c>
      <c r="T16" s="476">
        <v>29</v>
      </c>
      <c r="U16" s="476">
        <f t="shared" si="0"/>
        <v>230</v>
      </c>
      <c r="V16" s="476">
        <f t="shared" si="1"/>
        <v>146</v>
      </c>
      <c r="W16" s="476">
        <f t="shared" si="2"/>
        <v>376</v>
      </c>
      <c r="X16" s="683" t="s">
        <v>309</v>
      </c>
      <c r="Y16" s="1061"/>
    </row>
    <row r="17" spans="1:25" ht="21.75" customHeight="1">
      <c r="A17" s="1086"/>
      <c r="B17" s="655" t="s">
        <v>280</v>
      </c>
      <c r="C17" s="661">
        <v>17</v>
      </c>
      <c r="D17" s="661">
        <v>22</v>
      </c>
      <c r="E17" s="476">
        <v>39</v>
      </c>
      <c r="F17" s="661">
        <v>16</v>
      </c>
      <c r="G17" s="661">
        <v>11</v>
      </c>
      <c r="H17" s="476">
        <v>27</v>
      </c>
      <c r="I17" s="661">
        <v>18</v>
      </c>
      <c r="J17" s="661">
        <v>2</v>
      </c>
      <c r="K17" s="661">
        <v>20</v>
      </c>
      <c r="L17" s="661">
        <v>20</v>
      </c>
      <c r="M17" s="661">
        <v>9</v>
      </c>
      <c r="N17" s="476">
        <v>29</v>
      </c>
      <c r="O17" s="476">
        <v>661</v>
      </c>
      <c r="P17" s="476">
        <v>388</v>
      </c>
      <c r="Q17" s="476">
        <v>1049</v>
      </c>
      <c r="R17" s="661">
        <v>28</v>
      </c>
      <c r="S17" s="661">
        <v>18</v>
      </c>
      <c r="T17" s="476">
        <v>46</v>
      </c>
      <c r="U17" s="476">
        <f t="shared" si="0"/>
        <v>760</v>
      </c>
      <c r="V17" s="476">
        <f t="shared" si="1"/>
        <v>450</v>
      </c>
      <c r="W17" s="476">
        <f t="shared" si="2"/>
        <v>1210</v>
      </c>
      <c r="X17" s="683" t="s">
        <v>310</v>
      </c>
      <c r="Y17" s="1061"/>
    </row>
    <row r="18" spans="1:25" ht="21.75" customHeight="1">
      <c r="A18" s="1086"/>
      <c r="B18" s="655" t="s">
        <v>281</v>
      </c>
      <c r="C18" s="661">
        <v>14</v>
      </c>
      <c r="D18" s="661">
        <v>7</v>
      </c>
      <c r="E18" s="476">
        <v>21</v>
      </c>
      <c r="F18" s="661">
        <v>30</v>
      </c>
      <c r="G18" s="661">
        <v>18</v>
      </c>
      <c r="H18" s="476">
        <v>48</v>
      </c>
      <c r="I18" s="661">
        <v>23</v>
      </c>
      <c r="J18" s="661">
        <v>18</v>
      </c>
      <c r="K18" s="661">
        <v>41</v>
      </c>
      <c r="L18" s="661">
        <v>20</v>
      </c>
      <c r="M18" s="661">
        <v>24</v>
      </c>
      <c r="N18" s="476">
        <v>44</v>
      </c>
      <c r="O18" s="476">
        <v>230</v>
      </c>
      <c r="P18" s="476">
        <v>143</v>
      </c>
      <c r="Q18" s="476">
        <v>373</v>
      </c>
      <c r="R18" s="661">
        <v>44</v>
      </c>
      <c r="S18" s="661">
        <v>15</v>
      </c>
      <c r="T18" s="476">
        <v>59</v>
      </c>
      <c r="U18" s="476">
        <f t="shared" si="0"/>
        <v>361</v>
      </c>
      <c r="V18" s="476">
        <f t="shared" si="1"/>
        <v>225</v>
      </c>
      <c r="W18" s="476">
        <f t="shared" si="2"/>
        <v>586</v>
      </c>
      <c r="X18" s="683" t="s">
        <v>311</v>
      </c>
      <c r="Y18" s="1061"/>
    </row>
    <row r="19" spans="1:25" ht="21.75" customHeight="1">
      <c r="A19" s="1331" t="s">
        <v>63</v>
      </c>
      <c r="B19" s="1331"/>
      <c r="C19" s="661">
        <v>4</v>
      </c>
      <c r="D19" s="661">
        <v>6</v>
      </c>
      <c r="E19" s="476">
        <v>10</v>
      </c>
      <c r="F19" s="661">
        <v>80</v>
      </c>
      <c r="G19" s="661">
        <v>116</v>
      </c>
      <c r="H19" s="476">
        <v>196</v>
      </c>
      <c r="I19" s="661">
        <v>77</v>
      </c>
      <c r="J19" s="661">
        <v>121</v>
      </c>
      <c r="K19" s="661">
        <v>198</v>
      </c>
      <c r="L19" s="661">
        <v>25</v>
      </c>
      <c r="M19" s="661">
        <v>75</v>
      </c>
      <c r="N19" s="476">
        <v>100</v>
      </c>
      <c r="O19" s="476">
        <v>123</v>
      </c>
      <c r="P19" s="476">
        <v>192</v>
      </c>
      <c r="Q19" s="476">
        <v>315</v>
      </c>
      <c r="R19" s="661">
        <v>12</v>
      </c>
      <c r="S19" s="661">
        <v>16</v>
      </c>
      <c r="T19" s="476">
        <v>28</v>
      </c>
      <c r="U19" s="476">
        <f t="shared" si="0"/>
        <v>321</v>
      </c>
      <c r="V19" s="476">
        <f t="shared" si="1"/>
        <v>526</v>
      </c>
      <c r="W19" s="476">
        <f t="shared" si="2"/>
        <v>847</v>
      </c>
      <c r="X19" s="1056" t="s">
        <v>297</v>
      </c>
      <c r="Y19" s="1056"/>
    </row>
    <row r="20" spans="1:25" ht="21.75" customHeight="1">
      <c r="A20" s="1331" t="s">
        <v>64</v>
      </c>
      <c r="B20" s="1331"/>
      <c r="C20" s="661">
        <v>66</v>
      </c>
      <c r="D20" s="661">
        <v>53</v>
      </c>
      <c r="E20" s="476">
        <v>119</v>
      </c>
      <c r="F20" s="661">
        <v>55</v>
      </c>
      <c r="G20" s="661">
        <v>41</v>
      </c>
      <c r="H20" s="476">
        <v>96</v>
      </c>
      <c r="I20" s="661">
        <v>50</v>
      </c>
      <c r="J20" s="661">
        <v>38</v>
      </c>
      <c r="K20" s="476">
        <v>88</v>
      </c>
      <c r="L20" s="661">
        <v>75</v>
      </c>
      <c r="M20" s="661">
        <v>55</v>
      </c>
      <c r="N20" s="476">
        <v>130</v>
      </c>
      <c r="O20" s="476">
        <v>676</v>
      </c>
      <c r="P20" s="476">
        <v>655</v>
      </c>
      <c r="Q20" s="476">
        <v>1331</v>
      </c>
      <c r="R20" s="661">
        <v>56</v>
      </c>
      <c r="S20" s="661">
        <v>49</v>
      </c>
      <c r="T20" s="476">
        <v>105</v>
      </c>
      <c r="U20" s="476">
        <f t="shared" si="0"/>
        <v>978</v>
      </c>
      <c r="V20" s="476">
        <f t="shared" si="1"/>
        <v>891</v>
      </c>
      <c r="W20" s="476">
        <f t="shared" si="2"/>
        <v>1869</v>
      </c>
      <c r="X20" s="1056" t="s">
        <v>186</v>
      </c>
      <c r="Y20" s="1056"/>
    </row>
    <row r="21" spans="1:25" ht="21.75" customHeight="1">
      <c r="A21" s="1331" t="s">
        <v>112</v>
      </c>
      <c r="B21" s="1331"/>
      <c r="C21" s="661">
        <v>18</v>
      </c>
      <c r="D21" s="661">
        <v>11</v>
      </c>
      <c r="E21" s="476">
        <v>29</v>
      </c>
      <c r="F21" s="661">
        <v>15</v>
      </c>
      <c r="G21" s="661">
        <v>10</v>
      </c>
      <c r="H21" s="476">
        <v>25</v>
      </c>
      <c r="I21" s="661">
        <v>18</v>
      </c>
      <c r="J21" s="661">
        <v>9</v>
      </c>
      <c r="K21" s="661">
        <v>27</v>
      </c>
      <c r="L21" s="661">
        <v>44</v>
      </c>
      <c r="M21" s="661">
        <v>21</v>
      </c>
      <c r="N21" s="476">
        <v>65</v>
      </c>
      <c r="O21" s="476">
        <v>602</v>
      </c>
      <c r="P21" s="476">
        <v>789</v>
      </c>
      <c r="Q21" s="476">
        <v>1391</v>
      </c>
      <c r="R21" s="661">
        <v>23</v>
      </c>
      <c r="S21" s="661">
        <v>11</v>
      </c>
      <c r="T21" s="476">
        <v>34</v>
      </c>
      <c r="U21" s="476">
        <f t="shared" si="0"/>
        <v>720</v>
      </c>
      <c r="V21" s="476">
        <f t="shared" si="1"/>
        <v>851</v>
      </c>
      <c r="W21" s="476">
        <f t="shared" si="2"/>
        <v>1571</v>
      </c>
      <c r="X21" s="1056" t="s">
        <v>187</v>
      </c>
      <c r="Y21" s="1056"/>
    </row>
    <row r="22" spans="1:25" ht="21.75" customHeight="1">
      <c r="A22" s="1331" t="s">
        <v>113</v>
      </c>
      <c r="B22" s="1331"/>
      <c r="C22" s="661">
        <v>43</v>
      </c>
      <c r="D22" s="661">
        <v>24</v>
      </c>
      <c r="E22" s="476">
        <v>67</v>
      </c>
      <c r="F22" s="661">
        <v>79</v>
      </c>
      <c r="G22" s="661">
        <v>40</v>
      </c>
      <c r="H22" s="476">
        <v>119</v>
      </c>
      <c r="I22" s="661">
        <v>61</v>
      </c>
      <c r="J22" s="661">
        <v>32</v>
      </c>
      <c r="K22" s="661">
        <v>93</v>
      </c>
      <c r="L22" s="661">
        <v>52</v>
      </c>
      <c r="M22" s="661">
        <v>45</v>
      </c>
      <c r="N22" s="476">
        <v>97</v>
      </c>
      <c r="O22" s="476">
        <v>465</v>
      </c>
      <c r="P22" s="476">
        <v>765</v>
      </c>
      <c r="Q22" s="476">
        <v>1230</v>
      </c>
      <c r="R22" s="661">
        <v>64</v>
      </c>
      <c r="S22" s="661">
        <v>44</v>
      </c>
      <c r="T22" s="476">
        <v>108</v>
      </c>
      <c r="U22" s="476">
        <f t="shared" si="0"/>
        <v>764</v>
      </c>
      <c r="V22" s="476">
        <f t="shared" si="1"/>
        <v>950</v>
      </c>
      <c r="W22" s="476">
        <f t="shared" si="2"/>
        <v>1714</v>
      </c>
      <c r="X22" s="1056" t="s">
        <v>303</v>
      </c>
      <c r="Y22" s="1056"/>
    </row>
    <row r="23" spans="1:25" ht="21.75" customHeight="1">
      <c r="A23" s="1331" t="s">
        <v>134</v>
      </c>
      <c r="B23" s="1331"/>
      <c r="C23" s="661">
        <v>14</v>
      </c>
      <c r="D23" s="661">
        <v>22</v>
      </c>
      <c r="E23" s="476">
        <v>36</v>
      </c>
      <c r="F23" s="661">
        <v>10</v>
      </c>
      <c r="G23" s="661">
        <v>12</v>
      </c>
      <c r="H23" s="476">
        <v>22</v>
      </c>
      <c r="I23" s="661">
        <v>9</v>
      </c>
      <c r="J23" s="661">
        <v>34</v>
      </c>
      <c r="K23" s="661">
        <v>43</v>
      </c>
      <c r="L23" s="661">
        <v>10</v>
      </c>
      <c r="M23" s="661">
        <v>10</v>
      </c>
      <c r="N23" s="476">
        <v>20</v>
      </c>
      <c r="O23" s="476">
        <v>97</v>
      </c>
      <c r="P23" s="476">
        <v>161</v>
      </c>
      <c r="Q23" s="476">
        <v>258</v>
      </c>
      <c r="R23" s="661">
        <v>14</v>
      </c>
      <c r="S23" s="661">
        <v>31</v>
      </c>
      <c r="T23" s="476">
        <v>45</v>
      </c>
      <c r="U23" s="476">
        <f t="shared" si="0"/>
        <v>154</v>
      </c>
      <c r="V23" s="476">
        <f t="shared" si="1"/>
        <v>270</v>
      </c>
      <c r="W23" s="476">
        <f t="shared" si="2"/>
        <v>424</v>
      </c>
      <c r="X23" s="1056" t="s">
        <v>304</v>
      </c>
      <c r="Y23" s="1056"/>
    </row>
    <row r="24" spans="1:25" ht="21.75" customHeight="1">
      <c r="A24" s="1331" t="s">
        <v>68</v>
      </c>
      <c r="B24" s="1331"/>
      <c r="C24" s="661">
        <v>18</v>
      </c>
      <c r="D24" s="661">
        <v>5</v>
      </c>
      <c r="E24" s="476">
        <v>23</v>
      </c>
      <c r="F24" s="661">
        <v>15</v>
      </c>
      <c r="G24" s="661">
        <v>11</v>
      </c>
      <c r="H24" s="476">
        <v>26</v>
      </c>
      <c r="I24" s="661">
        <v>23</v>
      </c>
      <c r="J24" s="661">
        <v>7</v>
      </c>
      <c r="K24" s="661">
        <v>30</v>
      </c>
      <c r="L24" s="661">
        <v>2</v>
      </c>
      <c r="M24" s="661">
        <v>0</v>
      </c>
      <c r="N24" s="476">
        <v>2</v>
      </c>
      <c r="O24" s="476">
        <v>106</v>
      </c>
      <c r="P24" s="476">
        <v>96</v>
      </c>
      <c r="Q24" s="476">
        <v>202</v>
      </c>
      <c r="R24" s="661">
        <v>1</v>
      </c>
      <c r="S24" s="661">
        <v>2</v>
      </c>
      <c r="T24" s="476">
        <v>3</v>
      </c>
      <c r="U24" s="476">
        <f t="shared" si="0"/>
        <v>165</v>
      </c>
      <c r="V24" s="476">
        <f t="shared" si="1"/>
        <v>121</v>
      </c>
      <c r="W24" s="476">
        <f t="shared" si="2"/>
        <v>286</v>
      </c>
      <c r="X24" s="1056" t="s">
        <v>305</v>
      </c>
      <c r="Y24" s="1056"/>
    </row>
    <row r="25" spans="1:25" ht="21.75" customHeight="1">
      <c r="A25" s="1331" t="s">
        <v>69</v>
      </c>
      <c r="B25" s="1331"/>
      <c r="C25" s="661">
        <v>37</v>
      </c>
      <c r="D25" s="661">
        <v>14</v>
      </c>
      <c r="E25" s="476">
        <v>51</v>
      </c>
      <c r="F25" s="661">
        <v>76</v>
      </c>
      <c r="G25" s="661">
        <v>23</v>
      </c>
      <c r="H25" s="476">
        <v>99</v>
      </c>
      <c r="I25" s="661">
        <v>152</v>
      </c>
      <c r="J25" s="661">
        <v>135</v>
      </c>
      <c r="K25" s="661">
        <v>287</v>
      </c>
      <c r="L25" s="661">
        <v>6</v>
      </c>
      <c r="M25" s="661">
        <v>11</v>
      </c>
      <c r="N25" s="476">
        <v>17</v>
      </c>
      <c r="O25" s="476">
        <v>22</v>
      </c>
      <c r="P25" s="476">
        <v>32</v>
      </c>
      <c r="Q25" s="476">
        <v>54</v>
      </c>
      <c r="R25" s="661">
        <v>13</v>
      </c>
      <c r="S25" s="661">
        <v>13</v>
      </c>
      <c r="T25" s="476">
        <v>26</v>
      </c>
      <c r="U25" s="476">
        <f t="shared" si="0"/>
        <v>306</v>
      </c>
      <c r="V25" s="476">
        <f t="shared" si="1"/>
        <v>228</v>
      </c>
      <c r="W25" s="476">
        <f t="shared" si="2"/>
        <v>534</v>
      </c>
      <c r="X25" s="1056" t="s">
        <v>191</v>
      </c>
      <c r="Y25" s="1056"/>
    </row>
    <row r="26" spans="1:25" ht="21.75" customHeight="1">
      <c r="A26" s="1331" t="s">
        <v>70</v>
      </c>
      <c r="B26" s="1331"/>
      <c r="C26" s="661">
        <v>18</v>
      </c>
      <c r="D26" s="661">
        <v>37</v>
      </c>
      <c r="E26" s="476">
        <v>55</v>
      </c>
      <c r="F26" s="661">
        <v>46</v>
      </c>
      <c r="G26" s="661">
        <v>58</v>
      </c>
      <c r="H26" s="476">
        <v>104</v>
      </c>
      <c r="I26" s="661">
        <v>64</v>
      </c>
      <c r="J26" s="661">
        <v>95</v>
      </c>
      <c r="K26" s="661">
        <v>159</v>
      </c>
      <c r="L26" s="661">
        <v>58</v>
      </c>
      <c r="M26" s="661">
        <v>65</v>
      </c>
      <c r="N26" s="476">
        <v>123</v>
      </c>
      <c r="O26" s="476">
        <v>75</v>
      </c>
      <c r="P26" s="476">
        <v>97</v>
      </c>
      <c r="Q26" s="476">
        <v>172</v>
      </c>
      <c r="R26" s="661">
        <v>52</v>
      </c>
      <c r="S26" s="661">
        <v>31</v>
      </c>
      <c r="T26" s="476">
        <v>83</v>
      </c>
      <c r="U26" s="476">
        <f t="shared" si="0"/>
        <v>313</v>
      </c>
      <c r="V26" s="476">
        <f t="shared" si="1"/>
        <v>383</v>
      </c>
      <c r="W26" s="476">
        <f t="shared" si="2"/>
        <v>696</v>
      </c>
      <c r="X26" s="1056" t="s">
        <v>192</v>
      </c>
      <c r="Y26" s="1056"/>
    </row>
    <row r="27" spans="1:25" ht="21.75" customHeight="1">
      <c r="A27" s="1331" t="s">
        <v>71</v>
      </c>
      <c r="B27" s="1331"/>
      <c r="C27" s="661">
        <v>40</v>
      </c>
      <c r="D27" s="661">
        <v>41</v>
      </c>
      <c r="E27" s="476">
        <v>81</v>
      </c>
      <c r="F27" s="661">
        <v>53</v>
      </c>
      <c r="G27" s="661">
        <v>54</v>
      </c>
      <c r="H27" s="476">
        <v>107</v>
      </c>
      <c r="I27" s="661">
        <v>63</v>
      </c>
      <c r="J27" s="661">
        <v>55</v>
      </c>
      <c r="K27" s="661">
        <v>118</v>
      </c>
      <c r="L27" s="661">
        <v>44</v>
      </c>
      <c r="M27" s="661">
        <v>41</v>
      </c>
      <c r="N27" s="476">
        <v>85</v>
      </c>
      <c r="O27" s="476">
        <v>139</v>
      </c>
      <c r="P27" s="476">
        <v>115</v>
      </c>
      <c r="Q27" s="476">
        <v>254</v>
      </c>
      <c r="R27" s="661">
        <v>90</v>
      </c>
      <c r="S27" s="661">
        <v>60</v>
      </c>
      <c r="T27" s="476">
        <v>150</v>
      </c>
      <c r="U27" s="476">
        <f t="shared" si="0"/>
        <v>429</v>
      </c>
      <c r="V27" s="476">
        <f t="shared" si="1"/>
        <v>366</v>
      </c>
      <c r="W27" s="476">
        <f t="shared" si="2"/>
        <v>795</v>
      </c>
      <c r="X27" s="1056" t="s">
        <v>193</v>
      </c>
      <c r="Y27" s="1056"/>
    </row>
    <row r="28" spans="1:25" ht="21.75" customHeight="1" thickBot="1">
      <c r="A28" s="1371" t="s">
        <v>72</v>
      </c>
      <c r="B28" s="1371"/>
      <c r="C28" s="663">
        <v>58</v>
      </c>
      <c r="D28" s="663">
        <v>11</v>
      </c>
      <c r="E28" s="479">
        <v>69</v>
      </c>
      <c r="F28" s="663">
        <v>22</v>
      </c>
      <c r="G28" s="663">
        <v>18</v>
      </c>
      <c r="H28" s="479">
        <v>40</v>
      </c>
      <c r="I28" s="663">
        <v>22</v>
      </c>
      <c r="J28" s="663">
        <v>18</v>
      </c>
      <c r="K28" s="663">
        <v>40</v>
      </c>
      <c r="L28" s="663">
        <v>44</v>
      </c>
      <c r="M28" s="663">
        <v>25</v>
      </c>
      <c r="N28" s="479">
        <v>69</v>
      </c>
      <c r="O28" s="479">
        <v>366</v>
      </c>
      <c r="P28" s="479">
        <v>251</v>
      </c>
      <c r="Q28" s="479">
        <v>617</v>
      </c>
      <c r="R28" s="663">
        <v>19</v>
      </c>
      <c r="S28" s="663">
        <v>23</v>
      </c>
      <c r="T28" s="479">
        <v>42</v>
      </c>
      <c r="U28" s="798">
        <f t="shared" si="0"/>
        <v>531</v>
      </c>
      <c r="V28" s="798">
        <f t="shared" si="1"/>
        <v>346</v>
      </c>
      <c r="W28" s="798">
        <f t="shared" si="2"/>
        <v>877</v>
      </c>
      <c r="X28" s="1185" t="s">
        <v>298</v>
      </c>
      <c r="Y28" s="1185"/>
    </row>
    <row r="29" spans="1:25" ht="21.75" customHeight="1" thickBot="1">
      <c r="A29" s="1372" t="s">
        <v>32</v>
      </c>
      <c r="B29" s="1372"/>
      <c r="C29" s="664">
        <f>SUM(C9:C28)</f>
        <v>514</v>
      </c>
      <c r="D29" s="664">
        <f t="shared" ref="D29:T29" si="3">SUM(D9:D28)</f>
        <v>336</v>
      </c>
      <c r="E29" s="664">
        <f t="shared" si="3"/>
        <v>850</v>
      </c>
      <c r="F29" s="664">
        <f t="shared" si="3"/>
        <v>626</v>
      </c>
      <c r="G29" s="664">
        <f t="shared" si="3"/>
        <v>485</v>
      </c>
      <c r="H29" s="664">
        <f t="shared" si="3"/>
        <v>1111</v>
      </c>
      <c r="I29" s="664">
        <f t="shared" si="3"/>
        <v>686</v>
      </c>
      <c r="J29" s="664">
        <f t="shared" si="3"/>
        <v>634</v>
      </c>
      <c r="K29" s="664">
        <f t="shared" si="3"/>
        <v>1320</v>
      </c>
      <c r="L29" s="664">
        <f t="shared" si="3"/>
        <v>578</v>
      </c>
      <c r="M29" s="664">
        <f t="shared" si="3"/>
        <v>484</v>
      </c>
      <c r="N29" s="664">
        <f t="shared" si="3"/>
        <v>1062</v>
      </c>
      <c r="O29" s="664">
        <f t="shared" si="3"/>
        <v>5264</v>
      </c>
      <c r="P29" s="664">
        <f t="shared" si="3"/>
        <v>4969</v>
      </c>
      <c r="Q29" s="664">
        <f t="shared" si="3"/>
        <v>10233</v>
      </c>
      <c r="R29" s="664">
        <f t="shared" si="3"/>
        <v>920</v>
      </c>
      <c r="S29" s="664">
        <f t="shared" si="3"/>
        <v>608</v>
      </c>
      <c r="T29" s="664">
        <f t="shared" si="3"/>
        <v>1528</v>
      </c>
      <c r="U29" s="919">
        <f t="shared" si="0"/>
        <v>8588</v>
      </c>
      <c r="V29" s="919">
        <f t="shared" si="1"/>
        <v>7516</v>
      </c>
      <c r="W29" s="919">
        <f t="shared" si="2"/>
        <v>16104</v>
      </c>
      <c r="X29" s="1187" t="s">
        <v>175</v>
      </c>
      <c r="Y29" s="1187"/>
    </row>
    <row r="30" spans="1:25" ht="13.5" thickTop="1"/>
    <row r="117" spans="3:18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</row>
    <row r="118" spans="3:18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</row>
    <row r="119" spans="3:18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</row>
    <row r="120" spans="3:18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</row>
  </sheetData>
  <mergeCells count="53">
    <mergeCell ref="O5:Q5"/>
    <mergeCell ref="O6:Q6"/>
    <mergeCell ref="A28:B28"/>
    <mergeCell ref="X28:Y28"/>
    <mergeCell ref="A29:B29"/>
    <mergeCell ref="X29:Y29"/>
    <mergeCell ref="A25:B25"/>
    <mergeCell ref="X25:Y25"/>
    <mergeCell ref="A26:B26"/>
    <mergeCell ref="X26:Y26"/>
    <mergeCell ref="A27:B27"/>
    <mergeCell ref="X27:Y27"/>
    <mergeCell ref="A22:B22"/>
    <mergeCell ref="X22:Y22"/>
    <mergeCell ref="A23:B23"/>
    <mergeCell ref="X23:Y23"/>
    <mergeCell ref="A24:B24"/>
    <mergeCell ref="X24:Y24"/>
    <mergeCell ref="A19:B19"/>
    <mergeCell ref="X19:Y19"/>
    <mergeCell ref="A20:B20"/>
    <mergeCell ref="X20:Y20"/>
    <mergeCell ref="A21:B21"/>
    <mergeCell ref="X21:Y21"/>
    <mergeCell ref="A11:B11"/>
    <mergeCell ref="X11:Y11"/>
    <mergeCell ref="A12:B12"/>
    <mergeCell ref="X12:Y12"/>
    <mergeCell ref="A13:A18"/>
    <mergeCell ref="Y13:Y18"/>
    <mergeCell ref="L6:N6"/>
    <mergeCell ref="R6:T6"/>
    <mergeCell ref="U6:W6"/>
    <mergeCell ref="A10:B10"/>
    <mergeCell ref="X10:Y10"/>
    <mergeCell ref="X9:Y9"/>
    <mergeCell ref="A9:B9"/>
    <mergeCell ref="A1:Y1"/>
    <mergeCell ref="A2:Y2"/>
    <mergeCell ref="A3:B3"/>
    <mergeCell ref="X3:Y3"/>
    <mergeCell ref="A4:B8"/>
    <mergeCell ref="C4:W4"/>
    <mergeCell ref="X4:Y8"/>
    <mergeCell ref="C5:E5"/>
    <mergeCell ref="F5:H5"/>
    <mergeCell ref="I5:K5"/>
    <mergeCell ref="L5:N5"/>
    <mergeCell ref="R5:T5"/>
    <mergeCell ref="U5:W5"/>
    <mergeCell ref="C6:E6"/>
    <mergeCell ref="F6:H6"/>
    <mergeCell ref="I6:K6"/>
  </mergeCells>
  <printOptions horizontalCentered="1"/>
  <pageMargins left="0.39370078740157499" right="0.39370078740157499" top="0.78740157480314998" bottom="0.39370078740157499" header="0.78740157480314998" footer="0.31496062992126"/>
  <pageSetup paperSize="9" scale="70" firstPageNumber="69" orientation="landscape" useFirstPageNumber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FFFF00"/>
  </sheetPr>
  <dimension ref="A1:AB117"/>
  <sheetViews>
    <sheetView rightToLeft="1" view="pageBreakPreview" topLeftCell="A2" zoomScale="90" zoomScaleNormal="75" zoomScaleSheetLayoutView="90" workbookViewId="0">
      <selection activeCell="E14" sqref="E14"/>
    </sheetView>
  </sheetViews>
  <sheetFormatPr defaultRowHeight="12.75"/>
  <cols>
    <col min="1" max="1" width="4.85546875" style="91" customWidth="1"/>
    <col min="2" max="2" width="11.85546875" style="91" customWidth="1"/>
    <col min="3" max="14" width="7.140625" style="91" customWidth="1"/>
    <col min="15" max="17" width="7.7109375" style="91" customWidth="1"/>
    <col min="18" max="18" width="16.5703125" style="91" customWidth="1"/>
    <col min="19" max="19" width="5.140625" style="91" customWidth="1"/>
    <col min="20" max="16384" width="9.140625" style="91"/>
  </cols>
  <sheetData>
    <row r="1" spans="1:28" ht="14.25" customHeight="1">
      <c r="A1" s="1138" t="s">
        <v>1003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</row>
    <row r="2" spans="1:28" ht="19.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8" ht="23.25" customHeight="1">
      <c r="A3" s="1139" t="s">
        <v>826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</row>
    <row r="4" spans="1:28" ht="22.5" customHeight="1" thickBot="1">
      <c r="A4" s="1115" t="s">
        <v>1171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1116" t="s">
        <v>1172</v>
      </c>
      <c r="S4" s="1116"/>
    </row>
    <row r="5" spans="1:28" ht="24" customHeight="1" thickTop="1">
      <c r="A5" s="1072" t="s">
        <v>40</v>
      </c>
      <c r="B5" s="1072"/>
      <c r="C5" s="1102" t="s">
        <v>41</v>
      </c>
      <c r="D5" s="1102"/>
      <c r="E5" s="1102" t="s">
        <v>42</v>
      </c>
      <c r="F5" s="1102"/>
      <c r="G5" s="1102" t="s">
        <v>43</v>
      </c>
      <c r="H5" s="1102"/>
      <c r="I5" s="1102" t="s">
        <v>73</v>
      </c>
      <c r="J5" s="1102"/>
      <c r="K5" s="1102" t="s">
        <v>44</v>
      </c>
      <c r="L5" s="1102"/>
      <c r="M5" s="1072" t="s">
        <v>74</v>
      </c>
      <c r="N5" s="1072"/>
      <c r="O5" s="1102" t="s">
        <v>375</v>
      </c>
      <c r="P5" s="1102"/>
      <c r="Q5" s="1102"/>
      <c r="R5" s="1074" t="s">
        <v>174</v>
      </c>
      <c r="S5" s="1074"/>
    </row>
    <row r="6" spans="1:28" ht="21" customHeight="1">
      <c r="A6" s="1092"/>
      <c r="B6" s="1092"/>
      <c r="C6" s="1094" t="s">
        <v>208</v>
      </c>
      <c r="D6" s="1094"/>
      <c r="E6" s="1094" t="s">
        <v>210</v>
      </c>
      <c r="F6" s="1094"/>
      <c r="G6" s="1094" t="s">
        <v>220</v>
      </c>
      <c r="H6" s="1094"/>
      <c r="I6" s="1094" t="s">
        <v>212</v>
      </c>
      <c r="J6" s="1094"/>
      <c r="K6" s="1094" t="s">
        <v>213</v>
      </c>
      <c r="L6" s="1094"/>
      <c r="M6" s="1094" t="s">
        <v>214</v>
      </c>
      <c r="N6" s="1094"/>
      <c r="O6" s="1094" t="s">
        <v>175</v>
      </c>
      <c r="P6" s="1094"/>
      <c r="Q6" s="1094"/>
      <c r="R6" s="1096"/>
      <c r="S6" s="1096"/>
    </row>
    <row r="7" spans="1:28" ht="22.5" customHeight="1">
      <c r="A7" s="1092"/>
      <c r="B7" s="1092"/>
      <c r="C7" s="648" t="s">
        <v>33</v>
      </c>
      <c r="D7" s="648" t="s">
        <v>34</v>
      </c>
      <c r="E7" s="648" t="s">
        <v>33</v>
      </c>
      <c r="F7" s="648" t="s">
        <v>34</v>
      </c>
      <c r="G7" s="648" t="s">
        <v>33</v>
      </c>
      <c r="H7" s="648" t="s">
        <v>34</v>
      </c>
      <c r="I7" s="648" t="s">
        <v>33</v>
      </c>
      <c r="J7" s="648" t="s">
        <v>34</v>
      </c>
      <c r="K7" s="648" t="s">
        <v>33</v>
      </c>
      <c r="L7" s="648" t="s">
        <v>34</v>
      </c>
      <c r="M7" s="648" t="s">
        <v>33</v>
      </c>
      <c r="N7" s="648" t="s">
        <v>34</v>
      </c>
      <c r="O7" s="648" t="s">
        <v>33</v>
      </c>
      <c r="P7" s="648" t="s">
        <v>34</v>
      </c>
      <c r="Q7" s="648" t="s">
        <v>32</v>
      </c>
      <c r="R7" s="1096"/>
      <c r="S7" s="1096"/>
    </row>
    <row r="8" spans="1:28" ht="27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47" t="s">
        <v>180</v>
      </c>
      <c r="P8" s="937" t="s">
        <v>179</v>
      </c>
      <c r="Q8" s="937" t="s">
        <v>175</v>
      </c>
      <c r="R8" s="1075"/>
      <c r="S8" s="1075"/>
      <c r="AB8" s="91" t="s">
        <v>339</v>
      </c>
    </row>
    <row r="9" spans="1:28" ht="18.75" customHeight="1">
      <c r="A9" s="1137" t="s">
        <v>52</v>
      </c>
      <c r="B9" s="1137"/>
      <c r="C9" s="621">
        <v>10</v>
      </c>
      <c r="D9" s="644">
        <v>7</v>
      </c>
      <c r="E9" s="621">
        <v>76</v>
      </c>
      <c r="F9" s="644">
        <v>54</v>
      </c>
      <c r="G9" s="621">
        <v>89</v>
      </c>
      <c r="H9" s="644">
        <v>69</v>
      </c>
      <c r="I9" s="621">
        <v>21</v>
      </c>
      <c r="J9" s="644">
        <v>18</v>
      </c>
      <c r="K9" s="621">
        <v>13</v>
      </c>
      <c r="L9" s="644">
        <v>13</v>
      </c>
      <c r="M9" s="621">
        <v>2</v>
      </c>
      <c r="N9" s="644">
        <v>4</v>
      </c>
      <c r="O9" s="621">
        <f>SUM(C9,E9,G9,I9,K9,M9)</f>
        <v>211</v>
      </c>
      <c r="P9" s="621">
        <f>SUM(D9,F9,H9,J9,L9,N9)</f>
        <v>165</v>
      </c>
      <c r="Q9" s="621">
        <f>SUM(O9:P9)</f>
        <v>376</v>
      </c>
      <c r="R9" s="1058" t="s">
        <v>671</v>
      </c>
      <c r="S9" s="1058"/>
    </row>
    <row r="10" spans="1:28" ht="18.75" customHeight="1">
      <c r="A10" s="1081" t="s">
        <v>53</v>
      </c>
      <c r="B10" s="1081"/>
      <c r="C10" s="329">
        <v>0</v>
      </c>
      <c r="D10" s="329">
        <v>0</v>
      </c>
      <c r="E10" s="329">
        <v>0</v>
      </c>
      <c r="F10" s="329">
        <v>0</v>
      </c>
      <c r="G10" s="329">
        <v>0</v>
      </c>
      <c r="H10" s="329">
        <v>0</v>
      </c>
      <c r="I10" s="329">
        <v>0</v>
      </c>
      <c r="J10" s="329">
        <v>0</v>
      </c>
      <c r="K10" s="329">
        <v>0</v>
      </c>
      <c r="L10" s="329">
        <v>0</v>
      </c>
      <c r="M10" s="329">
        <v>0</v>
      </c>
      <c r="N10" s="329">
        <v>0</v>
      </c>
      <c r="O10" s="382">
        <f t="shared" ref="O10:O28" si="0">SUM(C10,E10,G10,I10,K10,M10)</f>
        <v>0</v>
      </c>
      <c r="P10" s="382">
        <f t="shared" ref="P10:P28" si="1">SUM(D10,F10,H10,J10,L10,N10)</f>
        <v>0</v>
      </c>
      <c r="Q10" s="382">
        <f t="shared" ref="Q10:Q28" si="2">SUM(O10:P10)</f>
        <v>0</v>
      </c>
      <c r="R10" s="1059" t="s">
        <v>302</v>
      </c>
      <c r="S10" s="1059"/>
    </row>
    <row r="11" spans="1:28" ht="18.75" customHeight="1">
      <c r="A11" s="1081" t="s">
        <v>54</v>
      </c>
      <c r="B11" s="1081"/>
      <c r="C11" s="329">
        <v>5</v>
      </c>
      <c r="D11" s="329">
        <v>19</v>
      </c>
      <c r="E11" s="329">
        <v>42</v>
      </c>
      <c r="F11" s="329">
        <v>41</v>
      </c>
      <c r="G11" s="329">
        <v>16</v>
      </c>
      <c r="H11" s="329">
        <v>17</v>
      </c>
      <c r="I11" s="329">
        <v>6</v>
      </c>
      <c r="J11" s="329">
        <v>2</v>
      </c>
      <c r="K11" s="329">
        <v>5</v>
      </c>
      <c r="L11" s="329">
        <v>1</v>
      </c>
      <c r="M11" s="329">
        <v>1</v>
      </c>
      <c r="N11" s="329">
        <v>1</v>
      </c>
      <c r="O11" s="382">
        <f t="shared" si="0"/>
        <v>75</v>
      </c>
      <c r="P11" s="382">
        <f t="shared" si="1"/>
        <v>81</v>
      </c>
      <c r="Q11" s="382">
        <f t="shared" si="2"/>
        <v>156</v>
      </c>
      <c r="R11" s="1056" t="s">
        <v>184</v>
      </c>
      <c r="S11" s="1056"/>
    </row>
    <row r="12" spans="1:28" ht="18.75" customHeight="1">
      <c r="A12" s="1081" t="s">
        <v>55</v>
      </c>
      <c r="B12" s="1081"/>
      <c r="C12" s="329">
        <v>0</v>
      </c>
      <c r="D12" s="329">
        <v>0</v>
      </c>
      <c r="E12" s="329">
        <v>54</v>
      </c>
      <c r="F12" s="329">
        <v>71</v>
      </c>
      <c r="G12" s="329">
        <v>27</v>
      </c>
      <c r="H12" s="329">
        <v>13</v>
      </c>
      <c r="I12" s="329">
        <v>6</v>
      </c>
      <c r="J12" s="329">
        <v>5</v>
      </c>
      <c r="K12" s="329">
        <v>2</v>
      </c>
      <c r="L12" s="329">
        <v>0</v>
      </c>
      <c r="M12" s="329">
        <v>0</v>
      </c>
      <c r="N12" s="329">
        <v>0</v>
      </c>
      <c r="O12" s="382">
        <f t="shared" si="0"/>
        <v>89</v>
      </c>
      <c r="P12" s="382">
        <f t="shared" si="1"/>
        <v>89</v>
      </c>
      <c r="Q12" s="382">
        <f t="shared" si="2"/>
        <v>178</v>
      </c>
      <c r="R12" s="1056" t="s">
        <v>185</v>
      </c>
      <c r="S12" s="1056"/>
    </row>
    <row r="13" spans="1:28" ht="18.75" customHeight="1">
      <c r="A13" s="1106" t="s">
        <v>295</v>
      </c>
      <c r="B13" s="655" t="s">
        <v>273</v>
      </c>
      <c r="C13" s="329">
        <v>10</v>
      </c>
      <c r="D13" s="329">
        <v>0</v>
      </c>
      <c r="E13" s="329">
        <v>38</v>
      </c>
      <c r="F13" s="329">
        <v>43</v>
      </c>
      <c r="G13" s="329">
        <v>26</v>
      </c>
      <c r="H13" s="329">
        <v>15</v>
      </c>
      <c r="I13" s="329">
        <v>5</v>
      </c>
      <c r="J13" s="329">
        <v>4</v>
      </c>
      <c r="K13" s="329">
        <v>3</v>
      </c>
      <c r="L13" s="329">
        <v>0</v>
      </c>
      <c r="M13" s="329">
        <v>0</v>
      </c>
      <c r="N13" s="329">
        <v>0</v>
      </c>
      <c r="O13" s="382">
        <f t="shared" si="0"/>
        <v>82</v>
      </c>
      <c r="P13" s="382">
        <f t="shared" si="1"/>
        <v>62</v>
      </c>
      <c r="Q13" s="382">
        <f t="shared" si="2"/>
        <v>144</v>
      </c>
      <c r="R13" s="683" t="s">
        <v>306</v>
      </c>
      <c r="S13" s="1087" t="s">
        <v>173</v>
      </c>
    </row>
    <row r="14" spans="1:28" ht="18.75" customHeight="1">
      <c r="A14" s="1107"/>
      <c r="B14" s="655" t="s">
        <v>275</v>
      </c>
      <c r="C14" s="329">
        <v>0</v>
      </c>
      <c r="D14" s="329">
        <v>0</v>
      </c>
      <c r="E14" s="329">
        <v>54</v>
      </c>
      <c r="F14" s="329">
        <v>27</v>
      </c>
      <c r="G14" s="329">
        <v>6</v>
      </c>
      <c r="H14" s="329">
        <v>13</v>
      </c>
      <c r="I14" s="329">
        <v>11</v>
      </c>
      <c r="J14" s="329">
        <v>2</v>
      </c>
      <c r="K14" s="329">
        <v>5</v>
      </c>
      <c r="L14" s="329">
        <v>0</v>
      </c>
      <c r="M14" s="329">
        <v>2</v>
      </c>
      <c r="N14" s="329">
        <v>0</v>
      </c>
      <c r="O14" s="382">
        <f t="shared" si="0"/>
        <v>78</v>
      </c>
      <c r="P14" s="382">
        <f t="shared" si="1"/>
        <v>42</v>
      </c>
      <c r="Q14" s="382">
        <f t="shared" si="2"/>
        <v>120</v>
      </c>
      <c r="R14" s="683" t="s">
        <v>307</v>
      </c>
      <c r="S14" s="1088"/>
    </row>
    <row r="15" spans="1:28" ht="18.75" customHeight="1">
      <c r="A15" s="1107"/>
      <c r="B15" s="655" t="s">
        <v>274</v>
      </c>
      <c r="C15" s="329">
        <v>0</v>
      </c>
      <c r="D15" s="329">
        <v>0</v>
      </c>
      <c r="E15" s="329">
        <v>117</v>
      </c>
      <c r="F15" s="329">
        <v>42</v>
      </c>
      <c r="G15" s="329">
        <v>56</v>
      </c>
      <c r="H15" s="329">
        <v>7</v>
      </c>
      <c r="I15" s="329">
        <v>24</v>
      </c>
      <c r="J15" s="329">
        <v>12</v>
      </c>
      <c r="K15" s="329">
        <v>16</v>
      </c>
      <c r="L15" s="329">
        <v>6</v>
      </c>
      <c r="M15" s="329">
        <v>10</v>
      </c>
      <c r="N15" s="329">
        <v>4</v>
      </c>
      <c r="O15" s="382">
        <f t="shared" si="0"/>
        <v>223</v>
      </c>
      <c r="P15" s="382">
        <f t="shared" si="1"/>
        <v>71</v>
      </c>
      <c r="Q15" s="382">
        <f t="shared" si="2"/>
        <v>294</v>
      </c>
      <c r="R15" s="683" t="s">
        <v>308</v>
      </c>
      <c r="S15" s="1088"/>
    </row>
    <row r="16" spans="1:28" ht="18.75" customHeight="1">
      <c r="A16" s="1107"/>
      <c r="B16" s="655" t="s">
        <v>276</v>
      </c>
      <c r="C16" s="329">
        <v>1</v>
      </c>
      <c r="D16" s="329">
        <v>0</v>
      </c>
      <c r="E16" s="329">
        <v>19</v>
      </c>
      <c r="F16" s="329">
        <v>21</v>
      </c>
      <c r="G16" s="329">
        <v>24</v>
      </c>
      <c r="H16" s="329">
        <v>19</v>
      </c>
      <c r="I16" s="329">
        <v>6</v>
      </c>
      <c r="J16" s="329">
        <v>5</v>
      </c>
      <c r="K16" s="329">
        <v>2</v>
      </c>
      <c r="L16" s="329">
        <v>0</v>
      </c>
      <c r="M16" s="329">
        <v>1</v>
      </c>
      <c r="N16" s="329">
        <v>0</v>
      </c>
      <c r="O16" s="382">
        <f t="shared" si="0"/>
        <v>53</v>
      </c>
      <c r="P16" s="382">
        <f t="shared" si="1"/>
        <v>45</v>
      </c>
      <c r="Q16" s="382">
        <f t="shared" si="2"/>
        <v>98</v>
      </c>
      <c r="R16" s="683" t="s">
        <v>309</v>
      </c>
      <c r="S16" s="1088"/>
    </row>
    <row r="17" spans="1:19" ht="18.75" customHeight="1">
      <c r="A17" s="1107"/>
      <c r="B17" s="655" t="s">
        <v>278</v>
      </c>
      <c r="C17" s="329">
        <v>0</v>
      </c>
      <c r="D17" s="329">
        <v>0</v>
      </c>
      <c r="E17" s="329">
        <v>95</v>
      </c>
      <c r="F17" s="329">
        <v>35</v>
      </c>
      <c r="G17" s="329">
        <v>115</v>
      </c>
      <c r="H17" s="329">
        <v>34</v>
      </c>
      <c r="I17" s="329">
        <v>16</v>
      </c>
      <c r="J17" s="329">
        <v>15</v>
      </c>
      <c r="K17" s="329">
        <v>7</v>
      </c>
      <c r="L17" s="329">
        <v>13</v>
      </c>
      <c r="M17" s="329">
        <v>4</v>
      </c>
      <c r="N17" s="329">
        <v>9</v>
      </c>
      <c r="O17" s="382">
        <f t="shared" si="0"/>
        <v>237</v>
      </c>
      <c r="P17" s="382">
        <f t="shared" si="1"/>
        <v>106</v>
      </c>
      <c r="Q17" s="382">
        <f t="shared" si="2"/>
        <v>343</v>
      </c>
      <c r="R17" s="683" t="s">
        <v>310</v>
      </c>
      <c r="S17" s="1088"/>
    </row>
    <row r="18" spans="1:19" ht="18.75" customHeight="1">
      <c r="A18" s="1108"/>
      <c r="B18" s="655" t="s">
        <v>277</v>
      </c>
      <c r="C18" s="329">
        <v>10</v>
      </c>
      <c r="D18" s="329">
        <v>3</v>
      </c>
      <c r="E18" s="329">
        <v>35</v>
      </c>
      <c r="F18" s="329">
        <v>25</v>
      </c>
      <c r="G18" s="329">
        <v>27</v>
      </c>
      <c r="H18" s="329">
        <v>23</v>
      </c>
      <c r="I18" s="329">
        <v>15</v>
      </c>
      <c r="J18" s="329">
        <v>6</v>
      </c>
      <c r="K18" s="329">
        <v>9</v>
      </c>
      <c r="L18" s="329">
        <v>5</v>
      </c>
      <c r="M18" s="329">
        <v>3</v>
      </c>
      <c r="N18" s="329">
        <v>1</v>
      </c>
      <c r="O18" s="382">
        <f t="shared" si="0"/>
        <v>99</v>
      </c>
      <c r="P18" s="382">
        <f t="shared" si="1"/>
        <v>63</v>
      </c>
      <c r="Q18" s="382">
        <f t="shared" si="2"/>
        <v>162</v>
      </c>
      <c r="R18" s="683" t="s">
        <v>311</v>
      </c>
      <c r="S18" s="1088"/>
    </row>
    <row r="19" spans="1:19" ht="18.75" customHeight="1">
      <c r="A19" s="1081" t="s">
        <v>63</v>
      </c>
      <c r="B19" s="1081"/>
      <c r="C19" s="647">
        <v>0</v>
      </c>
      <c r="D19" s="647">
        <v>0</v>
      </c>
      <c r="E19" s="647">
        <v>79</v>
      </c>
      <c r="F19" s="78">
        <v>94</v>
      </c>
      <c r="G19" s="647">
        <v>53</v>
      </c>
      <c r="H19" s="647">
        <v>69</v>
      </c>
      <c r="I19" s="78">
        <v>0</v>
      </c>
      <c r="J19" s="647">
        <v>0</v>
      </c>
      <c r="K19" s="647">
        <v>0</v>
      </c>
      <c r="L19" s="78">
        <v>0</v>
      </c>
      <c r="M19" s="78">
        <v>0</v>
      </c>
      <c r="N19" s="78">
        <v>0</v>
      </c>
      <c r="O19" s="382">
        <f t="shared" si="0"/>
        <v>132</v>
      </c>
      <c r="P19" s="382">
        <f t="shared" si="1"/>
        <v>163</v>
      </c>
      <c r="Q19" s="382">
        <f t="shared" si="2"/>
        <v>295</v>
      </c>
      <c r="R19" s="1056" t="s">
        <v>322</v>
      </c>
      <c r="S19" s="1056"/>
    </row>
    <row r="20" spans="1:19" ht="18.75" customHeight="1">
      <c r="A20" s="1081" t="s">
        <v>64</v>
      </c>
      <c r="B20" s="1081"/>
      <c r="C20" s="329">
        <v>3</v>
      </c>
      <c r="D20" s="329">
        <v>7</v>
      </c>
      <c r="E20" s="329">
        <v>164</v>
      </c>
      <c r="F20" s="329">
        <v>149</v>
      </c>
      <c r="G20" s="329">
        <v>93</v>
      </c>
      <c r="H20" s="329">
        <v>82</v>
      </c>
      <c r="I20" s="329">
        <v>39</v>
      </c>
      <c r="J20" s="329">
        <v>35</v>
      </c>
      <c r="K20" s="329">
        <v>7</v>
      </c>
      <c r="L20" s="329">
        <v>13</v>
      </c>
      <c r="M20" s="329">
        <v>1</v>
      </c>
      <c r="N20" s="329">
        <v>2</v>
      </c>
      <c r="O20" s="382">
        <f t="shared" si="0"/>
        <v>307</v>
      </c>
      <c r="P20" s="382">
        <f t="shared" si="1"/>
        <v>288</v>
      </c>
      <c r="Q20" s="382">
        <f t="shared" si="2"/>
        <v>595</v>
      </c>
      <c r="R20" s="1056" t="s">
        <v>186</v>
      </c>
      <c r="S20" s="1056"/>
    </row>
    <row r="21" spans="1:19" ht="18.75" customHeight="1">
      <c r="A21" s="1081" t="s">
        <v>65</v>
      </c>
      <c r="B21" s="1081"/>
      <c r="C21" s="329">
        <v>3</v>
      </c>
      <c r="D21" s="329">
        <v>5</v>
      </c>
      <c r="E21" s="329">
        <v>45</v>
      </c>
      <c r="F21" s="329">
        <v>62</v>
      </c>
      <c r="G21" s="329">
        <v>75</v>
      </c>
      <c r="H21" s="329">
        <v>103</v>
      </c>
      <c r="I21" s="329">
        <v>37</v>
      </c>
      <c r="J21" s="329">
        <v>59</v>
      </c>
      <c r="K21" s="329">
        <v>13</v>
      </c>
      <c r="L21" s="329">
        <v>20</v>
      </c>
      <c r="M21" s="329">
        <v>8</v>
      </c>
      <c r="N21" s="329">
        <v>2</v>
      </c>
      <c r="O21" s="382">
        <f t="shared" si="0"/>
        <v>181</v>
      </c>
      <c r="P21" s="382">
        <f t="shared" si="1"/>
        <v>251</v>
      </c>
      <c r="Q21" s="382">
        <f t="shared" si="2"/>
        <v>432</v>
      </c>
      <c r="R21" s="1056" t="s">
        <v>187</v>
      </c>
      <c r="S21" s="1056"/>
    </row>
    <row r="22" spans="1:19" ht="18.75" customHeight="1">
      <c r="A22" s="1081" t="s">
        <v>66</v>
      </c>
      <c r="B22" s="1081"/>
      <c r="C22" s="329">
        <v>5</v>
      </c>
      <c r="D22" s="329">
        <v>0</v>
      </c>
      <c r="E22" s="329">
        <v>111</v>
      </c>
      <c r="F22" s="329">
        <v>140</v>
      </c>
      <c r="G22" s="329">
        <v>58</v>
      </c>
      <c r="H22" s="329">
        <v>73</v>
      </c>
      <c r="I22" s="329">
        <v>29</v>
      </c>
      <c r="J22" s="329">
        <v>55</v>
      </c>
      <c r="K22" s="329">
        <v>10</v>
      </c>
      <c r="L22" s="329">
        <v>23</v>
      </c>
      <c r="M22" s="329">
        <v>2</v>
      </c>
      <c r="N22" s="329">
        <v>3</v>
      </c>
      <c r="O22" s="382">
        <f t="shared" si="0"/>
        <v>215</v>
      </c>
      <c r="P22" s="382">
        <f t="shared" si="1"/>
        <v>294</v>
      </c>
      <c r="Q22" s="382">
        <f t="shared" si="2"/>
        <v>509</v>
      </c>
      <c r="R22" s="1056" t="s">
        <v>303</v>
      </c>
      <c r="S22" s="1056"/>
    </row>
    <row r="23" spans="1:19" ht="18.75" customHeight="1">
      <c r="A23" s="1081" t="s">
        <v>134</v>
      </c>
      <c r="B23" s="1081"/>
      <c r="C23" s="329">
        <v>1</v>
      </c>
      <c r="D23" s="329">
        <v>5</v>
      </c>
      <c r="E23" s="329">
        <v>30</v>
      </c>
      <c r="F23" s="329">
        <v>65</v>
      </c>
      <c r="G23" s="329">
        <v>10</v>
      </c>
      <c r="H23" s="329">
        <v>29</v>
      </c>
      <c r="I23" s="329">
        <v>2</v>
      </c>
      <c r="J23" s="329">
        <v>9</v>
      </c>
      <c r="K23" s="329">
        <v>4</v>
      </c>
      <c r="L23" s="329">
        <v>3</v>
      </c>
      <c r="M23" s="329">
        <v>3</v>
      </c>
      <c r="N23" s="329">
        <v>5</v>
      </c>
      <c r="O23" s="382">
        <f t="shared" si="0"/>
        <v>50</v>
      </c>
      <c r="P23" s="382">
        <f t="shared" si="1"/>
        <v>116</v>
      </c>
      <c r="Q23" s="382">
        <f t="shared" si="2"/>
        <v>166</v>
      </c>
      <c r="R23" s="1056" t="s">
        <v>304</v>
      </c>
      <c r="S23" s="1056"/>
    </row>
    <row r="24" spans="1:19" ht="18.75" customHeight="1">
      <c r="A24" s="1081" t="s">
        <v>68</v>
      </c>
      <c r="B24" s="1081"/>
      <c r="C24" s="329">
        <v>0</v>
      </c>
      <c r="D24" s="329">
        <v>5</v>
      </c>
      <c r="E24" s="329">
        <v>34</v>
      </c>
      <c r="F24" s="329">
        <v>30</v>
      </c>
      <c r="G24" s="329">
        <v>40</v>
      </c>
      <c r="H24" s="329">
        <v>27</v>
      </c>
      <c r="I24" s="329">
        <v>24</v>
      </c>
      <c r="J24" s="329">
        <v>16</v>
      </c>
      <c r="K24" s="329">
        <v>3</v>
      </c>
      <c r="L24" s="329">
        <v>5</v>
      </c>
      <c r="M24" s="329">
        <v>0</v>
      </c>
      <c r="N24" s="329">
        <v>5</v>
      </c>
      <c r="O24" s="382">
        <f t="shared" si="0"/>
        <v>101</v>
      </c>
      <c r="P24" s="382">
        <f t="shared" si="1"/>
        <v>88</v>
      </c>
      <c r="Q24" s="382">
        <f t="shared" si="2"/>
        <v>189</v>
      </c>
      <c r="R24" s="1056" t="s">
        <v>305</v>
      </c>
      <c r="S24" s="1056"/>
    </row>
    <row r="25" spans="1:19" ht="18.75" customHeight="1">
      <c r="A25" s="1081" t="s">
        <v>69</v>
      </c>
      <c r="B25" s="1081"/>
      <c r="C25" s="329">
        <v>0</v>
      </c>
      <c r="D25" s="329">
        <v>0</v>
      </c>
      <c r="E25" s="329">
        <v>18</v>
      </c>
      <c r="F25" s="329">
        <v>13</v>
      </c>
      <c r="G25" s="329">
        <v>15</v>
      </c>
      <c r="H25" s="329">
        <v>22</v>
      </c>
      <c r="I25" s="329">
        <v>21</v>
      </c>
      <c r="J25" s="329">
        <v>14</v>
      </c>
      <c r="K25" s="329">
        <v>15</v>
      </c>
      <c r="L25" s="329">
        <v>19</v>
      </c>
      <c r="M25" s="329">
        <v>10</v>
      </c>
      <c r="N25" s="329">
        <v>7</v>
      </c>
      <c r="O25" s="382">
        <f t="shared" si="0"/>
        <v>79</v>
      </c>
      <c r="P25" s="382">
        <f t="shared" si="1"/>
        <v>75</v>
      </c>
      <c r="Q25" s="382">
        <f t="shared" si="2"/>
        <v>154</v>
      </c>
      <c r="R25" s="1056" t="s">
        <v>191</v>
      </c>
      <c r="S25" s="1056"/>
    </row>
    <row r="26" spans="1:19" ht="18.75" customHeight="1">
      <c r="A26" s="1081" t="s">
        <v>70</v>
      </c>
      <c r="B26" s="1081"/>
      <c r="C26" s="329">
        <v>0</v>
      </c>
      <c r="D26" s="329">
        <v>0</v>
      </c>
      <c r="E26" s="329">
        <v>78</v>
      </c>
      <c r="F26" s="329">
        <v>74</v>
      </c>
      <c r="G26" s="329">
        <v>51</v>
      </c>
      <c r="H26" s="329">
        <v>84</v>
      </c>
      <c r="I26" s="329">
        <v>17</v>
      </c>
      <c r="J26" s="329">
        <v>35</v>
      </c>
      <c r="K26" s="329">
        <v>16</v>
      </c>
      <c r="L26" s="329">
        <v>18</v>
      </c>
      <c r="M26" s="329">
        <v>5</v>
      </c>
      <c r="N26" s="329">
        <v>5</v>
      </c>
      <c r="O26" s="382">
        <f t="shared" si="0"/>
        <v>167</v>
      </c>
      <c r="P26" s="382">
        <f t="shared" si="1"/>
        <v>216</v>
      </c>
      <c r="Q26" s="382">
        <f t="shared" si="2"/>
        <v>383</v>
      </c>
      <c r="R26" s="1056" t="s">
        <v>192</v>
      </c>
      <c r="S26" s="1056"/>
    </row>
    <row r="27" spans="1:19" ht="18.75" customHeight="1">
      <c r="A27" s="1081" t="s">
        <v>71</v>
      </c>
      <c r="B27" s="1081"/>
      <c r="C27" s="329">
        <v>75</v>
      </c>
      <c r="D27" s="329">
        <v>60</v>
      </c>
      <c r="E27" s="329">
        <v>26</v>
      </c>
      <c r="F27" s="329">
        <v>70</v>
      </c>
      <c r="G27" s="329">
        <v>4</v>
      </c>
      <c r="H27" s="329">
        <v>52</v>
      </c>
      <c r="I27" s="329">
        <v>3</v>
      </c>
      <c r="J27" s="329">
        <v>0</v>
      </c>
      <c r="K27" s="329">
        <v>0</v>
      </c>
      <c r="L27" s="329">
        <v>0</v>
      </c>
      <c r="M27" s="329">
        <v>0</v>
      </c>
      <c r="N27" s="329">
        <v>0</v>
      </c>
      <c r="O27" s="382">
        <f t="shared" si="0"/>
        <v>108</v>
      </c>
      <c r="P27" s="382">
        <f t="shared" si="1"/>
        <v>182</v>
      </c>
      <c r="Q27" s="382">
        <f t="shared" si="2"/>
        <v>290</v>
      </c>
      <c r="R27" s="1056" t="s">
        <v>193</v>
      </c>
      <c r="S27" s="1056"/>
    </row>
    <row r="28" spans="1:19" ht="18.75" customHeight="1" thickBot="1">
      <c r="A28" s="1202" t="s">
        <v>72</v>
      </c>
      <c r="B28" s="1202"/>
      <c r="C28" s="480">
        <v>7</v>
      </c>
      <c r="D28" s="480">
        <v>1</v>
      </c>
      <c r="E28" s="480">
        <v>30</v>
      </c>
      <c r="F28" s="480">
        <v>19</v>
      </c>
      <c r="G28" s="480">
        <v>24</v>
      </c>
      <c r="H28" s="480">
        <v>13</v>
      </c>
      <c r="I28" s="480">
        <v>1</v>
      </c>
      <c r="J28" s="480">
        <v>0</v>
      </c>
      <c r="K28" s="480">
        <v>10</v>
      </c>
      <c r="L28" s="480">
        <v>0</v>
      </c>
      <c r="M28" s="480">
        <v>3</v>
      </c>
      <c r="N28" s="480">
        <v>0</v>
      </c>
      <c r="O28" s="625">
        <f t="shared" si="0"/>
        <v>75</v>
      </c>
      <c r="P28" s="625">
        <f t="shared" si="1"/>
        <v>33</v>
      </c>
      <c r="Q28" s="625">
        <f t="shared" si="2"/>
        <v>108</v>
      </c>
      <c r="R28" s="1193" t="s">
        <v>361</v>
      </c>
      <c r="S28" s="1193"/>
    </row>
    <row r="29" spans="1:19" ht="18.75" customHeight="1" thickBot="1">
      <c r="A29" s="1201" t="s">
        <v>32</v>
      </c>
      <c r="B29" s="1201"/>
      <c r="C29" s="678">
        <f>SUM(C9:C28)</f>
        <v>130</v>
      </c>
      <c r="D29" s="678">
        <f t="shared" ref="D29:Q29" si="3">SUM(D9:D28)</f>
        <v>112</v>
      </c>
      <c r="E29" s="678">
        <f t="shared" si="3"/>
        <v>1145</v>
      </c>
      <c r="F29" s="678">
        <f t="shared" si="3"/>
        <v>1075</v>
      </c>
      <c r="G29" s="678">
        <f t="shared" si="3"/>
        <v>809</v>
      </c>
      <c r="H29" s="678">
        <f t="shared" si="3"/>
        <v>764</v>
      </c>
      <c r="I29" s="678">
        <f t="shared" si="3"/>
        <v>283</v>
      </c>
      <c r="J29" s="678">
        <f t="shared" si="3"/>
        <v>292</v>
      </c>
      <c r="K29" s="678">
        <f t="shared" si="3"/>
        <v>140</v>
      </c>
      <c r="L29" s="678">
        <f t="shared" si="3"/>
        <v>139</v>
      </c>
      <c r="M29" s="678">
        <f t="shared" si="3"/>
        <v>55</v>
      </c>
      <c r="N29" s="678">
        <f t="shared" si="3"/>
        <v>48</v>
      </c>
      <c r="O29" s="284">
        <f t="shared" si="3"/>
        <v>2562</v>
      </c>
      <c r="P29" s="284">
        <f t="shared" si="3"/>
        <v>2430</v>
      </c>
      <c r="Q29" s="284">
        <f t="shared" si="3"/>
        <v>4992</v>
      </c>
      <c r="R29" s="1187" t="s">
        <v>175</v>
      </c>
      <c r="S29" s="1187"/>
    </row>
    <row r="30" spans="1:19" ht="13.5" thickTop="1">
      <c r="R30" s="459"/>
      <c r="S30" s="459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</sheetData>
  <protectedRanges>
    <protectedRange sqref="C10:N19" name="نطاق1"/>
    <protectedRange sqref="C20:N28" name="نطاق1_1"/>
  </protectedRanges>
  <mergeCells count="52">
    <mergeCell ref="A9:B9"/>
    <mergeCell ref="A29:B29"/>
    <mergeCell ref="R29:S29"/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  <mergeCell ref="R20:S20"/>
    <mergeCell ref="A21:B21"/>
    <mergeCell ref="R21:S21"/>
    <mergeCell ref="A22:B22"/>
    <mergeCell ref="R22:S22"/>
    <mergeCell ref="R11:S11"/>
    <mergeCell ref="A13:A18"/>
    <mergeCell ref="S13:S18"/>
    <mergeCell ref="A19:B19"/>
    <mergeCell ref="R19:S19"/>
    <mergeCell ref="A12:B12"/>
    <mergeCell ref="R12:S12"/>
    <mergeCell ref="R5:S8"/>
    <mergeCell ref="C6:D6"/>
    <mergeCell ref="E6:F6"/>
    <mergeCell ref="G6:H6"/>
    <mergeCell ref="I6:J6"/>
    <mergeCell ref="K6:L6"/>
    <mergeCell ref="M6:N6"/>
    <mergeCell ref="O6:Q6"/>
    <mergeCell ref="R9:S9"/>
    <mergeCell ref="A10:B10"/>
    <mergeCell ref="R10:S10"/>
    <mergeCell ref="A11:B11"/>
    <mergeCell ref="A1:S2"/>
    <mergeCell ref="A3:S3"/>
    <mergeCell ref="A4:C4"/>
    <mergeCell ref="R4:S4"/>
    <mergeCell ref="A5:B8"/>
    <mergeCell ref="C5:D5"/>
    <mergeCell ref="E5:F5"/>
    <mergeCell ref="G5:H5"/>
    <mergeCell ref="I5:J5"/>
    <mergeCell ref="K5:L5"/>
    <mergeCell ref="M5:N5"/>
    <mergeCell ref="O5:Q5"/>
  </mergeCells>
  <printOptions horizontalCentered="1"/>
  <pageMargins left="1" right="1" top="1" bottom="0.75" header="1" footer="0.75"/>
  <pageSetup paperSize="9" scale="80" firstPageNumber="34" orientation="landscape" useFirstPageNumber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FFFF00"/>
  </sheetPr>
  <dimension ref="A1:Z117"/>
  <sheetViews>
    <sheetView rightToLeft="1" view="pageBreakPreview" zoomScale="75" zoomScaleNormal="75" zoomScaleSheetLayoutView="75" workbookViewId="0">
      <selection activeCell="C7" sqref="C7:O8"/>
    </sheetView>
  </sheetViews>
  <sheetFormatPr defaultRowHeight="12.75"/>
  <cols>
    <col min="1" max="1" width="3.7109375" style="91" customWidth="1"/>
    <col min="2" max="2" width="12.42578125" style="91" customWidth="1"/>
    <col min="3" max="15" width="9.140625" style="91" customWidth="1"/>
    <col min="16" max="16" width="15.42578125" style="91" customWidth="1"/>
    <col min="17" max="17" width="4.7109375" style="91" customWidth="1"/>
    <col min="18" max="16384" width="9.140625" style="91"/>
  </cols>
  <sheetData>
    <row r="1" spans="1:26" ht="14.25" customHeight="1">
      <c r="A1" s="1138" t="s">
        <v>1004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</row>
    <row r="2" spans="1:26" ht="13.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</row>
    <row r="3" spans="1:26" ht="33" customHeight="1">
      <c r="A3" s="1139" t="s">
        <v>827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</row>
    <row r="4" spans="1:26" ht="22.5" customHeight="1" thickBot="1">
      <c r="A4" s="1115" t="s">
        <v>1173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1116" t="s">
        <v>1174</v>
      </c>
      <c r="Q4" s="1116"/>
    </row>
    <row r="5" spans="1:26" ht="21" customHeight="1" thickTop="1">
      <c r="A5" s="1072" t="s">
        <v>40</v>
      </c>
      <c r="B5" s="1072"/>
      <c r="C5" s="1102" t="s">
        <v>43</v>
      </c>
      <c r="D5" s="1102"/>
      <c r="E5" s="1102" t="s">
        <v>73</v>
      </c>
      <c r="F5" s="1102"/>
      <c r="G5" s="1102" t="s">
        <v>673</v>
      </c>
      <c r="H5" s="1102"/>
      <c r="I5" s="1102" t="s">
        <v>76</v>
      </c>
      <c r="J5" s="1102"/>
      <c r="K5" s="1102" t="s">
        <v>674</v>
      </c>
      <c r="L5" s="1102"/>
      <c r="M5" s="1102" t="s">
        <v>375</v>
      </c>
      <c r="N5" s="1102"/>
      <c r="O5" s="1102"/>
      <c r="P5" s="1074" t="s">
        <v>174</v>
      </c>
      <c r="Q5" s="1074"/>
    </row>
    <row r="6" spans="1:26" ht="18.75" customHeight="1">
      <c r="A6" s="1092"/>
      <c r="B6" s="1092"/>
      <c r="C6" s="1094" t="s">
        <v>220</v>
      </c>
      <c r="D6" s="1094"/>
      <c r="E6" s="1094" t="s">
        <v>212</v>
      </c>
      <c r="F6" s="1094"/>
      <c r="G6" s="1094" t="s">
        <v>213</v>
      </c>
      <c r="H6" s="1094"/>
      <c r="I6" s="1094" t="s">
        <v>214</v>
      </c>
      <c r="J6" s="1094"/>
      <c r="K6" s="1094" t="s">
        <v>215</v>
      </c>
      <c r="L6" s="1094"/>
      <c r="M6" s="1094" t="s">
        <v>175</v>
      </c>
      <c r="N6" s="1094"/>
      <c r="O6" s="1094"/>
      <c r="P6" s="1096"/>
      <c r="Q6" s="1096"/>
    </row>
    <row r="7" spans="1:26" ht="18.7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32</v>
      </c>
      <c r="P7" s="1096"/>
      <c r="Q7" s="1096"/>
    </row>
    <row r="8" spans="1:26" ht="23.2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37" t="s">
        <v>175</v>
      </c>
      <c r="P8" s="1075"/>
      <c r="Q8" s="1075"/>
    </row>
    <row r="9" spans="1:26" ht="18.95" customHeight="1">
      <c r="A9" s="1137" t="s">
        <v>52</v>
      </c>
      <c r="B9" s="1137"/>
      <c r="C9" s="621">
        <v>86</v>
      </c>
      <c r="D9" s="644">
        <v>63</v>
      </c>
      <c r="E9" s="621">
        <v>79</v>
      </c>
      <c r="F9" s="644">
        <v>58</v>
      </c>
      <c r="G9" s="621">
        <v>22</v>
      </c>
      <c r="H9" s="644">
        <v>29</v>
      </c>
      <c r="I9" s="621">
        <v>9</v>
      </c>
      <c r="J9" s="644">
        <v>15</v>
      </c>
      <c r="K9" s="621">
        <v>7</v>
      </c>
      <c r="L9" s="644">
        <v>4</v>
      </c>
      <c r="M9" s="621">
        <f>SUM(C9,E9,G9,I9,K9)</f>
        <v>203</v>
      </c>
      <c r="N9" s="621">
        <f>SUM(D9,F9,H9,J9,L9)</f>
        <v>169</v>
      </c>
      <c r="O9" s="621">
        <f>SUM(M9:N9)</f>
        <v>372</v>
      </c>
      <c r="P9" s="1058" t="s">
        <v>671</v>
      </c>
      <c r="Q9" s="1058"/>
    </row>
    <row r="10" spans="1:26" ht="18.95" customHeight="1">
      <c r="A10" s="1081" t="s">
        <v>53</v>
      </c>
      <c r="B10" s="1081"/>
      <c r="C10" s="397">
        <v>0</v>
      </c>
      <c r="D10" s="397">
        <v>0</v>
      </c>
      <c r="E10" s="397">
        <v>0</v>
      </c>
      <c r="F10" s="397">
        <v>0</v>
      </c>
      <c r="G10" s="397">
        <v>0</v>
      </c>
      <c r="H10" s="397">
        <v>0</v>
      </c>
      <c r="I10" s="397">
        <v>0</v>
      </c>
      <c r="J10" s="397">
        <v>0</v>
      </c>
      <c r="K10" s="397">
        <v>0</v>
      </c>
      <c r="L10" s="397">
        <v>0</v>
      </c>
      <c r="M10" s="382">
        <f t="shared" ref="M10:M28" si="0">SUM(C10,E10,G10,I10,K10)</f>
        <v>0</v>
      </c>
      <c r="N10" s="382">
        <f t="shared" ref="N10:N28" si="1">SUM(D10,F10,H10,J10,L10)</f>
        <v>0</v>
      </c>
      <c r="O10" s="382">
        <f t="shared" ref="O10:O28" si="2">SUM(M10:N10)</f>
        <v>0</v>
      </c>
      <c r="P10" s="1059" t="s">
        <v>302</v>
      </c>
      <c r="Q10" s="1059"/>
    </row>
    <row r="11" spans="1:26" ht="18.95" customHeight="1">
      <c r="A11" s="1081" t="s">
        <v>54</v>
      </c>
      <c r="B11" s="1081"/>
      <c r="C11" s="397">
        <v>33</v>
      </c>
      <c r="D11" s="397">
        <v>25</v>
      </c>
      <c r="E11" s="397">
        <v>20</v>
      </c>
      <c r="F11" s="397">
        <v>15</v>
      </c>
      <c r="G11" s="397">
        <v>15</v>
      </c>
      <c r="H11" s="397">
        <v>14</v>
      </c>
      <c r="I11" s="397">
        <v>7</v>
      </c>
      <c r="J11" s="397">
        <v>7</v>
      </c>
      <c r="K11" s="397">
        <v>14</v>
      </c>
      <c r="L11" s="397">
        <v>10</v>
      </c>
      <c r="M11" s="382">
        <f t="shared" si="0"/>
        <v>89</v>
      </c>
      <c r="N11" s="382">
        <f t="shared" si="1"/>
        <v>71</v>
      </c>
      <c r="O11" s="382">
        <f t="shared" si="2"/>
        <v>160</v>
      </c>
      <c r="P11" s="1056" t="s">
        <v>184</v>
      </c>
      <c r="Q11" s="1056"/>
    </row>
    <row r="12" spans="1:26" ht="18.95" customHeight="1">
      <c r="A12" s="1081" t="s">
        <v>55</v>
      </c>
      <c r="B12" s="1081"/>
      <c r="C12" s="397">
        <v>30</v>
      </c>
      <c r="D12" s="397">
        <v>22</v>
      </c>
      <c r="E12" s="397">
        <v>20</v>
      </c>
      <c r="F12" s="397">
        <v>25</v>
      </c>
      <c r="G12" s="397">
        <v>5</v>
      </c>
      <c r="H12" s="397">
        <v>0</v>
      </c>
      <c r="I12" s="397">
        <v>2</v>
      </c>
      <c r="J12" s="397">
        <v>0</v>
      </c>
      <c r="K12" s="397">
        <v>1</v>
      </c>
      <c r="L12" s="397">
        <v>0</v>
      </c>
      <c r="M12" s="382">
        <f t="shared" si="0"/>
        <v>58</v>
      </c>
      <c r="N12" s="382">
        <f t="shared" si="1"/>
        <v>47</v>
      </c>
      <c r="O12" s="382">
        <f t="shared" si="2"/>
        <v>105</v>
      </c>
      <c r="P12" s="1056" t="s">
        <v>185</v>
      </c>
      <c r="Q12" s="1056"/>
    </row>
    <row r="13" spans="1:26" ht="18.95" customHeight="1">
      <c r="A13" s="1086" t="s">
        <v>295</v>
      </c>
      <c r="B13" s="433" t="s">
        <v>273</v>
      </c>
      <c r="C13" s="397">
        <v>97</v>
      </c>
      <c r="D13" s="397">
        <v>76</v>
      </c>
      <c r="E13" s="397">
        <v>39</v>
      </c>
      <c r="F13" s="397">
        <v>11</v>
      </c>
      <c r="G13" s="397">
        <v>6</v>
      </c>
      <c r="H13" s="397">
        <v>3</v>
      </c>
      <c r="I13" s="397">
        <v>5</v>
      </c>
      <c r="J13" s="397">
        <v>0</v>
      </c>
      <c r="K13" s="397">
        <v>1</v>
      </c>
      <c r="L13" s="397">
        <v>1</v>
      </c>
      <c r="M13" s="382">
        <f t="shared" si="0"/>
        <v>148</v>
      </c>
      <c r="N13" s="382">
        <f t="shared" si="1"/>
        <v>91</v>
      </c>
      <c r="O13" s="382">
        <f t="shared" si="2"/>
        <v>239</v>
      </c>
      <c r="P13" s="683" t="s">
        <v>306</v>
      </c>
      <c r="Q13" s="1061" t="s">
        <v>173</v>
      </c>
    </row>
    <row r="14" spans="1:26" ht="18.95" customHeight="1">
      <c r="A14" s="1086"/>
      <c r="B14" s="433" t="s">
        <v>275</v>
      </c>
      <c r="C14" s="397">
        <v>19</v>
      </c>
      <c r="D14" s="397">
        <v>6</v>
      </c>
      <c r="E14" s="397">
        <v>8</v>
      </c>
      <c r="F14" s="397">
        <v>2</v>
      </c>
      <c r="G14" s="397">
        <v>6</v>
      </c>
      <c r="H14" s="397">
        <v>0</v>
      </c>
      <c r="I14" s="397">
        <v>0</v>
      </c>
      <c r="J14" s="397">
        <v>0</v>
      </c>
      <c r="K14" s="397">
        <v>0</v>
      </c>
      <c r="L14" s="397">
        <v>0</v>
      </c>
      <c r="M14" s="382">
        <f t="shared" si="0"/>
        <v>33</v>
      </c>
      <c r="N14" s="382">
        <f t="shared" si="1"/>
        <v>8</v>
      </c>
      <c r="O14" s="382">
        <f t="shared" si="2"/>
        <v>41</v>
      </c>
      <c r="P14" s="683" t="s">
        <v>307</v>
      </c>
      <c r="Q14" s="1061"/>
    </row>
    <row r="15" spans="1:26" ht="18.95" customHeight="1">
      <c r="A15" s="1086"/>
      <c r="B15" s="433" t="s">
        <v>274</v>
      </c>
      <c r="C15" s="397">
        <v>87</v>
      </c>
      <c r="D15" s="397">
        <v>29</v>
      </c>
      <c r="E15" s="397">
        <v>60</v>
      </c>
      <c r="F15" s="397">
        <v>22</v>
      </c>
      <c r="G15" s="397">
        <v>27</v>
      </c>
      <c r="H15" s="397">
        <v>11</v>
      </c>
      <c r="I15" s="397">
        <v>7</v>
      </c>
      <c r="J15" s="397">
        <v>7</v>
      </c>
      <c r="K15" s="397">
        <v>6</v>
      </c>
      <c r="L15" s="397">
        <v>5</v>
      </c>
      <c r="M15" s="382">
        <f t="shared" si="0"/>
        <v>187</v>
      </c>
      <c r="N15" s="382">
        <f t="shared" si="1"/>
        <v>74</v>
      </c>
      <c r="O15" s="382">
        <f t="shared" si="2"/>
        <v>261</v>
      </c>
      <c r="P15" s="683" t="s">
        <v>308</v>
      </c>
      <c r="Q15" s="1061"/>
    </row>
    <row r="16" spans="1:26" ht="18.95" customHeight="1">
      <c r="A16" s="1086"/>
      <c r="B16" s="433" t="s">
        <v>276</v>
      </c>
      <c r="C16" s="397">
        <v>37</v>
      </c>
      <c r="D16" s="397">
        <v>37</v>
      </c>
      <c r="E16" s="397">
        <v>24</v>
      </c>
      <c r="F16" s="397">
        <v>11</v>
      </c>
      <c r="G16" s="397">
        <v>1</v>
      </c>
      <c r="H16" s="397">
        <v>4</v>
      </c>
      <c r="I16" s="397">
        <v>0</v>
      </c>
      <c r="J16" s="397">
        <v>4</v>
      </c>
      <c r="K16" s="397">
        <v>2</v>
      </c>
      <c r="L16" s="397">
        <v>0</v>
      </c>
      <c r="M16" s="382">
        <f t="shared" si="0"/>
        <v>64</v>
      </c>
      <c r="N16" s="382">
        <f t="shared" si="1"/>
        <v>56</v>
      </c>
      <c r="O16" s="382">
        <f t="shared" si="2"/>
        <v>120</v>
      </c>
      <c r="P16" s="683" t="s">
        <v>309</v>
      </c>
      <c r="Q16" s="1061"/>
    </row>
    <row r="17" spans="1:17" ht="18.95" customHeight="1">
      <c r="A17" s="1086"/>
      <c r="B17" s="433" t="s">
        <v>278</v>
      </c>
      <c r="C17" s="397">
        <v>109</v>
      </c>
      <c r="D17" s="397">
        <v>71</v>
      </c>
      <c r="E17" s="397">
        <v>57</v>
      </c>
      <c r="F17" s="397">
        <v>24</v>
      </c>
      <c r="G17" s="397">
        <v>77</v>
      </c>
      <c r="H17" s="397">
        <v>22</v>
      </c>
      <c r="I17" s="397">
        <v>40</v>
      </c>
      <c r="J17" s="397">
        <v>12</v>
      </c>
      <c r="K17" s="397">
        <v>22</v>
      </c>
      <c r="L17" s="397">
        <v>3</v>
      </c>
      <c r="M17" s="382">
        <f t="shared" si="0"/>
        <v>305</v>
      </c>
      <c r="N17" s="382">
        <f t="shared" si="1"/>
        <v>132</v>
      </c>
      <c r="O17" s="382">
        <f t="shared" si="2"/>
        <v>437</v>
      </c>
      <c r="P17" s="683" t="s">
        <v>310</v>
      </c>
      <c r="Q17" s="1061"/>
    </row>
    <row r="18" spans="1:17" ht="18.95" customHeight="1">
      <c r="A18" s="1086"/>
      <c r="B18" s="433" t="s">
        <v>277</v>
      </c>
      <c r="C18" s="397">
        <v>66</v>
      </c>
      <c r="D18" s="397">
        <v>28</v>
      </c>
      <c r="E18" s="397">
        <v>31</v>
      </c>
      <c r="F18" s="397">
        <v>22</v>
      </c>
      <c r="G18" s="397">
        <v>18</v>
      </c>
      <c r="H18" s="397">
        <v>11</v>
      </c>
      <c r="I18" s="397">
        <v>21</v>
      </c>
      <c r="J18" s="397">
        <v>7</v>
      </c>
      <c r="K18" s="397">
        <v>4</v>
      </c>
      <c r="L18" s="397">
        <v>3</v>
      </c>
      <c r="M18" s="382">
        <f t="shared" si="0"/>
        <v>140</v>
      </c>
      <c r="N18" s="382">
        <f t="shared" si="1"/>
        <v>71</v>
      </c>
      <c r="O18" s="382">
        <f t="shared" si="2"/>
        <v>211</v>
      </c>
      <c r="P18" s="683" t="s">
        <v>311</v>
      </c>
      <c r="Q18" s="1061"/>
    </row>
    <row r="19" spans="1:17" ht="18.95" customHeight="1">
      <c r="A19" s="1081" t="s">
        <v>63</v>
      </c>
      <c r="B19" s="1081"/>
      <c r="C19" s="645">
        <v>10</v>
      </c>
      <c r="D19" s="645">
        <v>33</v>
      </c>
      <c r="E19" s="645">
        <v>38</v>
      </c>
      <c r="F19" s="200">
        <v>80</v>
      </c>
      <c r="G19" s="645">
        <v>0</v>
      </c>
      <c r="H19" s="645">
        <v>0</v>
      </c>
      <c r="I19" s="200">
        <v>0</v>
      </c>
      <c r="J19" s="645">
        <v>0</v>
      </c>
      <c r="K19" s="645">
        <v>0</v>
      </c>
      <c r="L19" s="200">
        <v>0</v>
      </c>
      <c r="M19" s="382">
        <f t="shared" si="0"/>
        <v>48</v>
      </c>
      <c r="N19" s="382">
        <f t="shared" si="1"/>
        <v>113</v>
      </c>
      <c r="O19" s="382">
        <f t="shared" si="2"/>
        <v>161</v>
      </c>
      <c r="P19" s="1056" t="s">
        <v>322</v>
      </c>
      <c r="Q19" s="1056"/>
    </row>
    <row r="20" spans="1:17" ht="18.95" customHeight="1">
      <c r="A20" s="1081" t="s">
        <v>64</v>
      </c>
      <c r="B20" s="1081"/>
      <c r="C20" s="397">
        <v>121</v>
      </c>
      <c r="D20" s="397">
        <v>104</v>
      </c>
      <c r="E20" s="397">
        <v>140</v>
      </c>
      <c r="F20" s="397">
        <v>107</v>
      </c>
      <c r="G20" s="397">
        <v>83</v>
      </c>
      <c r="H20" s="397">
        <v>48</v>
      </c>
      <c r="I20" s="397">
        <v>20</v>
      </c>
      <c r="J20" s="397">
        <v>7</v>
      </c>
      <c r="K20" s="397">
        <v>3</v>
      </c>
      <c r="L20" s="397">
        <v>3</v>
      </c>
      <c r="M20" s="382">
        <f t="shared" si="0"/>
        <v>367</v>
      </c>
      <c r="N20" s="382">
        <f t="shared" si="1"/>
        <v>269</v>
      </c>
      <c r="O20" s="382">
        <f t="shared" si="2"/>
        <v>636</v>
      </c>
      <c r="P20" s="1056" t="s">
        <v>186</v>
      </c>
      <c r="Q20" s="1056"/>
    </row>
    <row r="21" spans="1:17" ht="18.95" customHeight="1">
      <c r="A21" s="1081" t="s">
        <v>65</v>
      </c>
      <c r="B21" s="1081"/>
      <c r="C21" s="397">
        <v>71</v>
      </c>
      <c r="D21" s="397">
        <v>63</v>
      </c>
      <c r="E21" s="397">
        <v>90</v>
      </c>
      <c r="F21" s="397">
        <v>124</v>
      </c>
      <c r="G21" s="397">
        <v>59</v>
      </c>
      <c r="H21" s="397">
        <v>47</v>
      </c>
      <c r="I21" s="397">
        <v>26</v>
      </c>
      <c r="J21" s="397">
        <v>15</v>
      </c>
      <c r="K21" s="397">
        <v>15</v>
      </c>
      <c r="L21" s="397">
        <v>18</v>
      </c>
      <c r="M21" s="382">
        <f t="shared" si="0"/>
        <v>261</v>
      </c>
      <c r="N21" s="382">
        <f t="shared" si="1"/>
        <v>267</v>
      </c>
      <c r="O21" s="382">
        <f t="shared" si="2"/>
        <v>528</v>
      </c>
      <c r="P21" s="1056" t="s">
        <v>187</v>
      </c>
      <c r="Q21" s="1056"/>
    </row>
    <row r="22" spans="1:17" ht="18.95" customHeight="1">
      <c r="A22" s="1081" t="s">
        <v>66</v>
      </c>
      <c r="B22" s="1081"/>
      <c r="C22" s="397">
        <v>98</v>
      </c>
      <c r="D22" s="397">
        <v>124</v>
      </c>
      <c r="E22" s="397">
        <v>44</v>
      </c>
      <c r="F22" s="397">
        <v>57</v>
      </c>
      <c r="G22" s="397">
        <v>42</v>
      </c>
      <c r="H22" s="397">
        <v>31</v>
      </c>
      <c r="I22" s="397">
        <v>24</v>
      </c>
      <c r="J22" s="397">
        <v>8</v>
      </c>
      <c r="K22" s="397">
        <v>8</v>
      </c>
      <c r="L22" s="397">
        <v>3</v>
      </c>
      <c r="M22" s="382">
        <f t="shared" si="0"/>
        <v>216</v>
      </c>
      <c r="N22" s="382">
        <f t="shared" si="1"/>
        <v>223</v>
      </c>
      <c r="O22" s="382">
        <f t="shared" si="2"/>
        <v>439</v>
      </c>
      <c r="P22" s="1056" t="s">
        <v>303</v>
      </c>
      <c r="Q22" s="1056"/>
    </row>
    <row r="23" spans="1:17" ht="18.95" customHeight="1">
      <c r="A23" s="1081" t="s">
        <v>134</v>
      </c>
      <c r="B23" s="1081"/>
      <c r="C23" s="397">
        <v>17</v>
      </c>
      <c r="D23" s="397">
        <v>10</v>
      </c>
      <c r="E23" s="397">
        <v>3</v>
      </c>
      <c r="F23" s="397">
        <v>20</v>
      </c>
      <c r="G23" s="397">
        <v>1</v>
      </c>
      <c r="H23" s="397">
        <v>1</v>
      </c>
      <c r="I23" s="397">
        <v>0</v>
      </c>
      <c r="J23" s="397">
        <v>0</v>
      </c>
      <c r="K23" s="397">
        <v>0</v>
      </c>
      <c r="L23" s="397">
        <v>14</v>
      </c>
      <c r="M23" s="382">
        <f t="shared" si="0"/>
        <v>21</v>
      </c>
      <c r="N23" s="382">
        <f t="shared" si="1"/>
        <v>45</v>
      </c>
      <c r="O23" s="382">
        <f t="shared" si="2"/>
        <v>66</v>
      </c>
      <c r="P23" s="1056" t="s">
        <v>304</v>
      </c>
      <c r="Q23" s="1056"/>
    </row>
    <row r="24" spans="1:17" ht="18.95" customHeight="1">
      <c r="A24" s="1081" t="s">
        <v>68</v>
      </c>
      <c r="B24" s="1081"/>
      <c r="C24" s="397">
        <v>17</v>
      </c>
      <c r="D24" s="397">
        <v>2</v>
      </c>
      <c r="E24" s="397">
        <v>14</v>
      </c>
      <c r="F24" s="397">
        <v>16</v>
      </c>
      <c r="G24" s="397">
        <v>2</v>
      </c>
      <c r="H24" s="397">
        <v>4</v>
      </c>
      <c r="I24" s="397">
        <v>3</v>
      </c>
      <c r="J24" s="397">
        <v>2</v>
      </c>
      <c r="K24" s="397">
        <v>1</v>
      </c>
      <c r="L24" s="397">
        <v>1</v>
      </c>
      <c r="M24" s="382">
        <f t="shared" si="0"/>
        <v>37</v>
      </c>
      <c r="N24" s="382">
        <f t="shared" si="1"/>
        <v>25</v>
      </c>
      <c r="O24" s="382">
        <f t="shared" si="2"/>
        <v>62</v>
      </c>
      <c r="P24" s="1056" t="s">
        <v>305</v>
      </c>
      <c r="Q24" s="1056"/>
    </row>
    <row r="25" spans="1:17" ht="18.95" customHeight="1">
      <c r="A25" s="1081" t="s">
        <v>69</v>
      </c>
      <c r="B25" s="1081"/>
      <c r="C25" s="397">
        <v>12</v>
      </c>
      <c r="D25" s="397">
        <v>11</v>
      </c>
      <c r="E25" s="397">
        <v>14</v>
      </c>
      <c r="F25" s="397">
        <v>21</v>
      </c>
      <c r="G25" s="397">
        <v>23</v>
      </c>
      <c r="H25" s="397">
        <v>17</v>
      </c>
      <c r="I25" s="397">
        <v>16</v>
      </c>
      <c r="J25" s="397">
        <v>3</v>
      </c>
      <c r="K25" s="397">
        <v>0</v>
      </c>
      <c r="L25" s="397">
        <v>2</v>
      </c>
      <c r="M25" s="382">
        <f t="shared" si="0"/>
        <v>65</v>
      </c>
      <c r="N25" s="382">
        <f t="shared" si="1"/>
        <v>54</v>
      </c>
      <c r="O25" s="382">
        <f t="shared" si="2"/>
        <v>119</v>
      </c>
      <c r="P25" s="1056" t="s">
        <v>191</v>
      </c>
      <c r="Q25" s="1056"/>
    </row>
    <row r="26" spans="1:17" ht="18.95" customHeight="1">
      <c r="A26" s="1081" t="s">
        <v>70</v>
      </c>
      <c r="B26" s="1081"/>
      <c r="C26" s="397">
        <v>27</v>
      </c>
      <c r="D26" s="397">
        <v>11</v>
      </c>
      <c r="E26" s="397">
        <v>24</v>
      </c>
      <c r="F26" s="397">
        <v>32</v>
      </c>
      <c r="G26" s="397">
        <v>17</v>
      </c>
      <c r="H26" s="397">
        <v>21</v>
      </c>
      <c r="I26" s="397">
        <v>4</v>
      </c>
      <c r="J26" s="397">
        <v>6</v>
      </c>
      <c r="K26" s="397">
        <v>5</v>
      </c>
      <c r="L26" s="397">
        <v>4</v>
      </c>
      <c r="M26" s="382">
        <f t="shared" si="0"/>
        <v>77</v>
      </c>
      <c r="N26" s="382">
        <f t="shared" si="1"/>
        <v>74</v>
      </c>
      <c r="O26" s="382">
        <f t="shared" si="2"/>
        <v>151</v>
      </c>
      <c r="P26" s="1056" t="s">
        <v>192</v>
      </c>
      <c r="Q26" s="1056"/>
    </row>
    <row r="27" spans="1:17" ht="18.95" customHeight="1">
      <c r="A27" s="1081" t="s">
        <v>71</v>
      </c>
      <c r="B27" s="1081"/>
      <c r="C27" s="397">
        <v>81</v>
      </c>
      <c r="D27" s="397">
        <v>60</v>
      </c>
      <c r="E27" s="397">
        <v>53</v>
      </c>
      <c r="F27" s="397">
        <v>15</v>
      </c>
      <c r="G27" s="397">
        <v>51</v>
      </c>
      <c r="H27" s="397">
        <v>10</v>
      </c>
      <c r="I27" s="397">
        <v>0</v>
      </c>
      <c r="J27" s="397">
        <v>0</v>
      </c>
      <c r="K27" s="397">
        <v>0</v>
      </c>
      <c r="L27" s="397">
        <v>0</v>
      </c>
      <c r="M27" s="382">
        <f t="shared" si="0"/>
        <v>185</v>
      </c>
      <c r="N27" s="382">
        <f t="shared" si="1"/>
        <v>85</v>
      </c>
      <c r="O27" s="382">
        <f t="shared" si="2"/>
        <v>270</v>
      </c>
      <c r="P27" s="1056" t="s">
        <v>193</v>
      </c>
      <c r="Q27" s="1056"/>
    </row>
    <row r="28" spans="1:17" ht="18.95" customHeight="1" thickBot="1">
      <c r="A28" s="1202" t="s">
        <v>72</v>
      </c>
      <c r="B28" s="1202"/>
      <c r="C28" s="799">
        <v>119</v>
      </c>
      <c r="D28" s="799">
        <v>125</v>
      </c>
      <c r="E28" s="799">
        <v>56</v>
      </c>
      <c r="F28" s="799">
        <v>23</v>
      </c>
      <c r="G28" s="799">
        <v>4</v>
      </c>
      <c r="H28" s="799">
        <v>9</v>
      </c>
      <c r="I28" s="799">
        <v>5</v>
      </c>
      <c r="J28" s="799">
        <v>3</v>
      </c>
      <c r="K28" s="799">
        <v>4</v>
      </c>
      <c r="L28" s="799">
        <v>0</v>
      </c>
      <c r="M28" s="625">
        <f t="shared" si="0"/>
        <v>188</v>
      </c>
      <c r="N28" s="625">
        <f t="shared" si="1"/>
        <v>160</v>
      </c>
      <c r="O28" s="625">
        <f t="shared" si="2"/>
        <v>348</v>
      </c>
      <c r="P28" s="1185" t="s">
        <v>361</v>
      </c>
      <c r="Q28" s="1185"/>
    </row>
    <row r="29" spans="1:17" ht="18.95" customHeight="1" thickBot="1">
      <c r="A29" s="1201" t="s">
        <v>32</v>
      </c>
      <c r="B29" s="1201"/>
      <c r="C29" s="284">
        <f>SUM(C9:C28)</f>
        <v>1137</v>
      </c>
      <c r="D29" s="284">
        <f t="shared" ref="D29:O29" si="3">SUM(D9:D28)</f>
        <v>900</v>
      </c>
      <c r="E29" s="284">
        <f t="shared" si="3"/>
        <v>814</v>
      </c>
      <c r="F29" s="284">
        <f t="shared" si="3"/>
        <v>685</v>
      </c>
      <c r="G29" s="284">
        <f t="shared" si="3"/>
        <v>459</v>
      </c>
      <c r="H29" s="284">
        <f t="shared" si="3"/>
        <v>282</v>
      </c>
      <c r="I29" s="284">
        <f t="shared" si="3"/>
        <v>189</v>
      </c>
      <c r="J29" s="284">
        <f t="shared" si="3"/>
        <v>96</v>
      </c>
      <c r="K29" s="284">
        <f t="shared" si="3"/>
        <v>93</v>
      </c>
      <c r="L29" s="284">
        <f t="shared" si="3"/>
        <v>71</v>
      </c>
      <c r="M29" s="284">
        <f t="shared" si="3"/>
        <v>2692</v>
      </c>
      <c r="N29" s="284">
        <f t="shared" si="3"/>
        <v>2034</v>
      </c>
      <c r="O29" s="284">
        <f t="shared" si="3"/>
        <v>4726</v>
      </c>
      <c r="P29" s="1187" t="s">
        <v>175</v>
      </c>
      <c r="Q29" s="1187"/>
    </row>
    <row r="30" spans="1:17" ht="13.5" thickTop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459"/>
      <c r="Q30" s="459"/>
    </row>
    <row r="31" spans="1:17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459"/>
      <c r="Q31" s="459"/>
    </row>
    <row r="32" spans="1:17">
      <c r="P32" s="459"/>
      <c r="Q32" s="459"/>
    </row>
    <row r="33" spans="16:17">
      <c r="P33" s="459"/>
      <c r="Q33" s="459"/>
    </row>
    <row r="34" spans="16:17">
      <c r="P34" s="459"/>
      <c r="Q34" s="459"/>
    </row>
    <row r="35" spans="16:17">
      <c r="P35" s="459"/>
      <c r="Q35" s="459"/>
    </row>
    <row r="36" spans="16:17">
      <c r="P36" s="459"/>
      <c r="Q36" s="459"/>
    </row>
    <row r="37" spans="16:17">
      <c r="P37" s="459"/>
      <c r="Q37" s="459"/>
    </row>
    <row r="38" spans="16:17">
      <c r="P38" s="459"/>
      <c r="Q38" s="459"/>
    </row>
    <row r="39" spans="16:17">
      <c r="P39" s="459"/>
      <c r="Q39" s="459"/>
    </row>
    <row r="40" spans="16:17">
      <c r="P40" s="459"/>
      <c r="Q40" s="459"/>
    </row>
    <row r="41" spans="16:17">
      <c r="P41" s="459"/>
      <c r="Q41" s="459"/>
    </row>
    <row r="42" spans="16:17">
      <c r="P42" s="459"/>
      <c r="Q42" s="459"/>
    </row>
    <row r="43" spans="16:17">
      <c r="P43" s="459"/>
      <c r="Q43" s="459"/>
    </row>
    <row r="44" spans="16:17">
      <c r="P44" s="459"/>
      <c r="Q44" s="459"/>
    </row>
    <row r="45" spans="16:17">
      <c r="P45" s="459"/>
      <c r="Q45" s="459"/>
    </row>
    <row r="46" spans="16:17">
      <c r="P46" s="459"/>
      <c r="Q46" s="459"/>
    </row>
    <row r="47" spans="16:17">
      <c r="P47" s="459"/>
      <c r="Q47" s="459"/>
    </row>
    <row r="48" spans="16:17">
      <c r="P48" s="459"/>
      <c r="Q48" s="459"/>
    </row>
    <row r="49" spans="16:17">
      <c r="P49" s="459"/>
      <c r="Q49" s="459"/>
    </row>
    <row r="50" spans="16:17">
      <c r="P50" s="459"/>
      <c r="Q50" s="459"/>
    </row>
    <row r="51" spans="16:17">
      <c r="P51" s="459"/>
      <c r="Q51" s="459"/>
    </row>
    <row r="52" spans="16:17">
      <c r="P52" s="459"/>
      <c r="Q52" s="459"/>
    </row>
    <row r="53" spans="16:17">
      <c r="P53" s="459"/>
      <c r="Q53" s="459"/>
    </row>
    <row r="54" spans="16:17">
      <c r="P54" s="459"/>
      <c r="Q54" s="459"/>
    </row>
    <row r="55" spans="16:17">
      <c r="P55" s="459"/>
      <c r="Q55" s="459"/>
    </row>
    <row r="56" spans="16:17">
      <c r="P56" s="459"/>
      <c r="Q56" s="459"/>
    </row>
    <row r="57" spans="16:17">
      <c r="P57" s="459"/>
      <c r="Q57" s="459"/>
    </row>
    <row r="58" spans="16:17">
      <c r="P58" s="459"/>
      <c r="Q58" s="459"/>
    </row>
    <row r="59" spans="16:17">
      <c r="P59" s="459"/>
      <c r="Q59" s="459"/>
    </row>
    <row r="60" spans="16:17">
      <c r="P60" s="459"/>
      <c r="Q60" s="459"/>
    </row>
    <row r="61" spans="16:17">
      <c r="P61" s="459"/>
      <c r="Q61" s="459"/>
    </row>
    <row r="62" spans="16:17">
      <c r="P62" s="459"/>
      <c r="Q62" s="459"/>
    </row>
    <row r="63" spans="16:17">
      <c r="P63" s="459"/>
      <c r="Q63" s="459"/>
    </row>
    <row r="64" spans="16:17">
      <c r="P64" s="459"/>
      <c r="Q64" s="459"/>
    </row>
    <row r="65" spans="16:17">
      <c r="P65" s="459"/>
      <c r="Q65" s="459"/>
    </row>
    <row r="66" spans="16:17">
      <c r="P66" s="459"/>
      <c r="Q66" s="459"/>
    </row>
    <row r="67" spans="16:17">
      <c r="P67" s="459"/>
      <c r="Q67" s="459"/>
    </row>
    <row r="68" spans="16:17">
      <c r="P68" s="459"/>
      <c r="Q68" s="459"/>
    </row>
    <row r="69" spans="16:17">
      <c r="P69" s="459"/>
      <c r="Q69" s="459"/>
    </row>
    <row r="70" spans="16:17">
      <c r="P70" s="459"/>
      <c r="Q70" s="459"/>
    </row>
    <row r="71" spans="16:17">
      <c r="P71" s="459"/>
      <c r="Q71" s="459"/>
    </row>
    <row r="72" spans="16:17">
      <c r="P72" s="459"/>
      <c r="Q72" s="459"/>
    </row>
    <row r="73" spans="16:17">
      <c r="P73" s="459"/>
      <c r="Q73" s="459"/>
    </row>
    <row r="74" spans="16:17">
      <c r="P74" s="459"/>
      <c r="Q74" s="459"/>
    </row>
    <row r="75" spans="16:17">
      <c r="P75" s="459"/>
      <c r="Q75" s="459"/>
    </row>
    <row r="114" spans="3:13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</row>
    <row r="115" spans="3:13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</row>
    <row r="116" spans="3:13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</row>
    <row r="117" spans="3:13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</row>
  </sheetData>
  <protectedRanges>
    <protectedRange sqref="C10:L19" name="نطاق1"/>
    <protectedRange sqref="C20:L28" name="نطاق1_1"/>
  </protectedRanges>
  <mergeCells count="50"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12:B12"/>
    <mergeCell ref="P12:Q12"/>
    <mergeCell ref="M5:O5"/>
    <mergeCell ref="P5:Q8"/>
    <mergeCell ref="C6:D6"/>
    <mergeCell ref="E6:F6"/>
    <mergeCell ref="G6:H6"/>
    <mergeCell ref="I6:J6"/>
    <mergeCell ref="K6:L6"/>
    <mergeCell ref="M6:O6"/>
    <mergeCell ref="P9:Q9"/>
    <mergeCell ref="A10:B10"/>
    <mergeCell ref="P10:Q10"/>
    <mergeCell ref="A11:B11"/>
    <mergeCell ref="P11:Q11"/>
    <mergeCell ref="A9:B9"/>
    <mergeCell ref="A1:Q2"/>
    <mergeCell ref="A3:Q3"/>
    <mergeCell ref="A4:C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FFFF00"/>
  </sheetPr>
  <dimension ref="A1:Z118"/>
  <sheetViews>
    <sheetView rightToLeft="1" view="pageBreakPreview" topLeftCell="A2" zoomScale="80" zoomScaleNormal="75" zoomScaleSheetLayoutView="80" workbookViewId="0">
      <selection activeCell="C7" sqref="C7:O8"/>
    </sheetView>
  </sheetViews>
  <sheetFormatPr defaultRowHeight="12.75"/>
  <cols>
    <col min="1" max="1" width="4.42578125" style="91" customWidth="1"/>
    <col min="2" max="2" width="12.140625" style="91" customWidth="1"/>
    <col min="3" max="12" width="8.140625" style="91" customWidth="1"/>
    <col min="13" max="15" width="10.140625" style="91" customWidth="1"/>
    <col min="16" max="16" width="15.85546875" style="91" customWidth="1"/>
    <col min="17" max="17" width="6.140625" style="91" customWidth="1"/>
    <col min="18" max="16384" width="9.140625" style="91"/>
  </cols>
  <sheetData>
    <row r="1" spans="1:26" ht="14.25" customHeight="1">
      <c r="A1" s="1138" t="s">
        <v>1005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</row>
    <row r="2" spans="1:26" ht="14.2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</row>
    <row r="3" spans="1:26" ht="36.75" customHeight="1">
      <c r="A3" s="1099" t="s">
        <v>828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</row>
    <row r="4" spans="1:26" ht="22.5" customHeight="1" thickBot="1">
      <c r="A4" s="1115" t="s">
        <v>1175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1116" t="s">
        <v>1176</v>
      </c>
      <c r="Q4" s="1116"/>
    </row>
    <row r="5" spans="1:26" ht="20.25" customHeight="1" thickTop="1">
      <c r="A5" s="1072" t="s">
        <v>40</v>
      </c>
      <c r="B5" s="1072"/>
      <c r="C5" s="1102" t="s">
        <v>73</v>
      </c>
      <c r="D5" s="1102"/>
      <c r="E5" s="1102" t="s">
        <v>44</v>
      </c>
      <c r="F5" s="1102"/>
      <c r="G5" s="1102" t="s">
        <v>74</v>
      </c>
      <c r="H5" s="1102"/>
      <c r="I5" s="1102" t="s">
        <v>46</v>
      </c>
      <c r="J5" s="1102"/>
      <c r="K5" s="1102" t="s">
        <v>47</v>
      </c>
      <c r="L5" s="1102"/>
      <c r="M5" s="1102" t="s">
        <v>375</v>
      </c>
      <c r="N5" s="1102"/>
      <c r="O5" s="1102"/>
      <c r="P5" s="1074" t="s">
        <v>174</v>
      </c>
      <c r="Q5" s="1074"/>
    </row>
    <row r="6" spans="1:26" ht="18" customHeight="1">
      <c r="A6" s="1092"/>
      <c r="B6" s="1092"/>
      <c r="C6" s="1094" t="s">
        <v>212</v>
      </c>
      <c r="D6" s="1094"/>
      <c r="E6" s="1094" t="s">
        <v>213</v>
      </c>
      <c r="F6" s="1094"/>
      <c r="G6" s="1094" t="s">
        <v>214</v>
      </c>
      <c r="H6" s="1094"/>
      <c r="I6" s="1094" t="s">
        <v>215</v>
      </c>
      <c r="J6" s="1094"/>
      <c r="K6" s="1094" t="s">
        <v>216</v>
      </c>
      <c r="L6" s="1094"/>
      <c r="M6" s="1094" t="s">
        <v>175</v>
      </c>
      <c r="N6" s="1094"/>
      <c r="O6" s="1094"/>
      <c r="P6" s="1096"/>
      <c r="Q6" s="1096"/>
    </row>
    <row r="7" spans="1:26" ht="16.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32</v>
      </c>
      <c r="P7" s="1096"/>
      <c r="Q7" s="1096"/>
    </row>
    <row r="8" spans="1:26" ht="21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37" t="s">
        <v>175</v>
      </c>
      <c r="P8" s="1075"/>
      <c r="Q8" s="1075"/>
      <c r="Z8" s="91" t="s">
        <v>339</v>
      </c>
    </row>
    <row r="9" spans="1:26" ht="18.95" customHeight="1">
      <c r="A9" s="1137" t="s">
        <v>52</v>
      </c>
      <c r="B9" s="1137"/>
      <c r="C9" s="621">
        <v>63</v>
      </c>
      <c r="D9" s="644">
        <v>59</v>
      </c>
      <c r="E9" s="621">
        <v>45</v>
      </c>
      <c r="F9" s="644">
        <v>53</v>
      </c>
      <c r="G9" s="621">
        <v>23</v>
      </c>
      <c r="H9" s="644">
        <v>25</v>
      </c>
      <c r="I9" s="621">
        <v>7</v>
      </c>
      <c r="J9" s="644">
        <v>7</v>
      </c>
      <c r="K9" s="621">
        <v>1</v>
      </c>
      <c r="L9" s="644">
        <v>1</v>
      </c>
      <c r="M9" s="621">
        <f>SUM(C9,E9,G9,I9,K9)</f>
        <v>139</v>
      </c>
      <c r="N9" s="621">
        <f>SUM(D9,F9,H9,J9,L9)</f>
        <v>145</v>
      </c>
      <c r="O9" s="621">
        <f>SUM(M9:N9)</f>
        <v>284</v>
      </c>
      <c r="P9" s="1058" t="s">
        <v>671</v>
      </c>
      <c r="Q9" s="1058"/>
    </row>
    <row r="10" spans="1:26" ht="18.95" customHeight="1">
      <c r="A10" s="1081" t="s">
        <v>53</v>
      </c>
      <c r="B10" s="1081"/>
      <c r="C10" s="329">
        <v>0</v>
      </c>
      <c r="D10" s="329">
        <v>0</v>
      </c>
      <c r="E10" s="329">
        <v>0</v>
      </c>
      <c r="F10" s="329">
        <v>0</v>
      </c>
      <c r="G10" s="329">
        <v>0</v>
      </c>
      <c r="H10" s="329">
        <v>0</v>
      </c>
      <c r="I10" s="329">
        <v>0</v>
      </c>
      <c r="J10" s="329">
        <v>0</v>
      </c>
      <c r="K10" s="329">
        <v>0</v>
      </c>
      <c r="L10" s="329">
        <v>0</v>
      </c>
      <c r="M10" s="382">
        <f t="shared" ref="M10:M28" si="0">SUM(C10,E10,G10,I10,K10)</f>
        <v>0</v>
      </c>
      <c r="N10" s="382">
        <f t="shared" ref="N10:N28" si="1">SUM(D10,F10,H10,J10,L10)</f>
        <v>0</v>
      </c>
      <c r="O10" s="382">
        <f t="shared" ref="O10:O28" si="2">SUM(M10:N10)</f>
        <v>0</v>
      </c>
      <c r="P10" s="1059" t="s">
        <v>302</v>
      </c>
      <c r="Q10" s="1059"/>
    </row>
    <row r="11" spans="1:26" ht="18.95" customHeight="1">
      <c r="A11" s="1081" t="s">
        <v>54</v>
      </c>
      <c r="B11" s="1081"/>
      <c r="C11" s="329">
        <v>41</v>
      </c>
      <c r="D11" s="329">
        <v>17</v>
      </c>
      <c r="E11" s="329">
        <v>31</v>
      </c>
      <c r="F11" s="329">
        <v>8</v>
      </c>
      <c r="G11" s="329">
        <v>11</v>
      </c>
      <c r="H11" s="329">
        <v>6</v>
      </c>
      <c r="I11" s="329">
        <v>1</v>
      </c>
      <c r="J11" s="329">
        <v>4</v>
      </c>
      <c r="K11" s="329">
        <v>1</v>
      </c>
      <c r="L11" s="329">
        <v>0</v>
      </c>
      <c r="M11" s="382">
        <f t="shared" si="0"/>
        <v>85</v>
      </c>
      <c r="N11" s="382">
        <f t="shared" si="1"/>
        <v>35</v>
      </c>
      <c r="O11" s="382">
        <f t="shared" si="2"/>
        <v>120</v>
      </c>
      <c r="P11" s="1056" t="s">
        <v>184</v>
      </c>
      <c r="Q11" s="1056"/>
    </row>
    <row r="12" spans="1:26" ht="18.95" customHeight="1">
      <c r="A12" s="1081" t="s">
        <v>55</v>
      </c>
      <c r="B12" s="1081"/>
      <c r="C12" s="329">
        <v>25</v>
      </c>
      <c r="D12" s="329">
        <v>35</v>
      </c>
      <c r="E12" s="329">
        <v>11</v>
      </c>
      <c r="F12" s="329">
        <v>21</v>
      </c>
      <c r="G12" s="329">
        <v>5</v>
      </c>
      <c r="H12" s="329">
        <v>2</v>
      </c>
      <c r="I12" s="329">
        <v>2</v>
      </c>
      <c r="J12" s="329">
        <v>0</v>
      </c>
      <c r="K12" s="329">
        <v>0</v>
      </c>
      <c r="L12" s="329">
        <v>0</v>
      </c>
      <c r="M12" s="382">
        <f t="shared" si="0"/>
        <v>43</v>
      </c>
      <c r="N12" s="382">
        <f t="shared" si="1"/>
        <v>58</v>
      </c>
      <c r="O12" s="382">
        <f t="shared" si="2"/>
        <v>101</v>
      </c>
      <c r="P12" s="1056" t="s">
        <v>185</v>
      </c>
      <c r="Q12" s="1056"/>
    </row>
    <row r="13" spans="1:26" ht="18.95" customHeight="1">
      <c r="A13" s="1086" t="s">
        <v>295</v>
      </c>
      <c r="B13" s="433" t="s">
        <v>273</v>
      </c>
      <c r="C13" s="329">
        <v>182</v>
      </c>
      <c r="D13" s="329">
        <v>96</v>
      </c>
      <c r="E13" s="329">
        <v>16</v>
      </c>
      <c r="F13" s="329">
        <v>30</v>
      </c>
      <c r="G13" s="329">
        <v>12</v>
      </c>
      <c r="H13" s="329">
        <v>0</v>
      </c>
      <c r="I13" s="329">
        <v>0</v>
      </c>
      <c r="J13" s="329">
        <v>0</v>
      </c>
      <c r="K13" s="329">
        <v>0</v>
      </c>
      <c r="L13" s="329">
        <v>0</v>
      </c>
      <c r="M13" s="382">
        <f t="shared" si="0"/>
        <v>210</v>
      </c>
      <c r="N13" s="382">
        <f t="shared" si="1"/>
        <v>126</v>
      </c>
      <c r="O13" s="382">
        <f t="shared" si="2"/>
        <v>336</v>
      </c>
      <c r="P13" s="683" t="s">
        <v>306</v>
      </c>
      <c r="Q13" s="1061" t="s">
        <v>173</v>
      </c>
    </row>
    <row r="14" spans="1:26" ht="18.95" customHeight="1">
      <c r="A14" s="1086"/>
      <c r="B14" s="433" t="s">
        <v>275</v>
      </c>
      <c r="C14" s="329">
        <v>37</v>
      </c>
      <c r="D14" s="329">
        <v>29</v>
      </c>
      <c r="E14" s="329">
        <v>10</v>
      </c>
      <c r="F14" s="329">
        <v>2</v>
      </c>
      <c r="G14" s="329">
        <v>4</v>
      </c>
      <c r="H14" s="329">
        <v>3</v>
      </c>
      <c r="I14" s="329">
        <v>4</v>
      </c>
      <c r="J14" s="329">
        <v>0</v>
      </c>
      <c r="K14" s="329">
        <v>0</v>
      </c>
      <c r="L14" s="329">
        <v>1</v>
      </c>
      <c r="M14" s="382">
        <f t="shared" si="0"/>
        <v>55</v>
      </c>
      <c r="N14" s="382">
        <f t="shared" si="1"/>
        <v>35</v>
      </c>
      <c r="O14" s="382">
        <f t="shared" si="2"/>
        <v>90</v>
      </c>
      <c r="P14" s="683" t="s">
        <v>307</v>
      </c>
      <c r="Q14" s="1061"/>
    </row>
    <row r="15" spans="1:26" ht="18.95" customHeight="1">
      <c r="A15" s="1086"/>
      <c r="B15" s="433" t="s">
        <v>274</v>
      </c>
      <c r="C15" s="329">
        <v>0</v>
      </c>
      <c r="D15" s="329">
        <v>0</v>
      </c>
      <c r="E15" s="329">
        <v>0</v>
      </c>
      <c r="F15" s="329">
        <v>0</v>
      </c>
      <c r="G15" s="329">
        <v>83</v>
      </c>
      <c r="H15" s="329">
        <v>69</v>
      </c>
      <c r="I15" s="329">
        <v>23</v>
      </c>
      <c r="J15" s="329">
        <v>13</v>
      </c>
      <c r="K15" s="329">
        <v>13</v>
      </c>
      <c r="L15" s="329">
        <v>10</v>
      </c>
      <c r="M15" s="382">
        <f t="shared" si="0"/>
        <v>119</v>
      </c>
      <c r="N15" s="382">
        <f t="shared" si="1"/>
        <v>92</v>
      </c>
      <c r="O15" s="382">
        <f t="shared" si="2"/>
        <v>211</v>
      </c>
      <c r="P15" s="683" t="s">
        <v>308</v>
      </c>
      <c r="Q15" s="1061"/>
    </row>
    <row r="16" spans="1:26" ht="18.95" customHeight="1">
      <c r="A16" s="1086"/>
      <c r="B16" s="433" t="s">
        <v>276</v>
      </c>
      <c r="C16" s="329">
        <v>43</v>
      </c>
      <c r="D16" s="329">
        <v>15</v>
      </c>
      <c r="E16" s="329">
        <v>21</v>
      </c>
      <c r="F16" s="329">
        <v>14</v>
      </c>
      <c r="G16" s="329">
        <v>4</v>
      </c>
      <c r="H16" s="329">
        <v>2</v>
      </c>
      <c r="I16" s="329">
        <v>3</v>
      </c>
      <c r="J16" s="329">
        <v>1</v>
      </c>
      <c r="K16" s="329">
        <v>6</v>
      </c>
      <c r="L16" s="329">
        <v>1</v>
      </c>
      <c r="M16" s="382">
        <f t="shared" si="0"/>
        <v>77</v>
      </c>
      <c r="N16" s="382">
        <f t="shared" si="1"/>
        <v>33</v>
      </c>
      <c r="O16" s="382">
        <f t="shared" si="2"/>
        <v>110</v>
      </c>
      <c r="P16" s="683" t="s">
        <v>309</v>
      </c>
      <c r="Q16" s="1061"/>
    </row>
    <row r="17" spans="1:17" ht="18.95" customHeight="1">
      <c r="A17" s="1086"/>
      <c r="B17" s="433" t="s">
        <v>278</v>
      </c>
      <c r="C17" s="329">
        <v>66</v>
      </c>
      <c r="D17" s="329">
        <v>63</v>
      </c>
      <c r="E17" s="329">
        <v>30</v>
      </c>
      <c r="F17" s="329">
        <v>19</v>
      </c>
      <c r="G17" s="329">
        <v>12</v>
      </c>
      <c r="H17" s="329">
        <v>5</v>
      </c>
      <c r="I17" s="329">
        <v>7</v>
      </c>
      <c r="J17" s="329">
        <v>10</v>
      </c>
      <c r="K17" s="329">
        <v>5</v>
      </c>
      <c r="L17" s="329">
        <v>9</v>
      </c>
      <c r="M17" s="382">
        <f t="shared" si="0"/>
        <v>120</v>
      </c>
      <c r="N17" s="382">
        <f t="shared" si="1"/>
        <v>106</v>
      </c>
      <c r="O17" s="382">
        <f t="shared" si="2"/>
        <v>226</v>
      </c>
      <c r="P17" s="683" t="s">
        <v>310</v>
      </c>
      <c r="Q17" s="1061"/>
    </row>
    <row r="18" spans="1:17" ht="18.95" customHeight="1">
      <c r="A18" s="1086"/>
      <c r="B18" s="433" t="s">
        <v>277</v>
      </c>
      <c r="C18" s="329">
        <v>46</v>
      </c>
      <c r="D18" s="329">
        <v>21</v>
      </c>
      <c r="E18" s="329">
        <v>31</v>
      </c>
      <c r="F18" s="329">
        <v>22</v>
      </c>
      <c r="G18" s="329">
        <v>7</v>
      </c>
      <c r="H18" s="329">
        <v>6</v>
      </c>
      <c r="I18" s="329">
        <v>9</v>
      </c>
      <c r="J18" s="329">
        <v>3</v>
      </c>
      <c r="K18" s="329">
        <v>3</v>
      </c>
      <c r="L18" s="329">
        <v>1</v>
      </c>
      <c r="M18" s="382">
        <f t="shared" si="0"/>
        <v>96</v>
      </c>
      <c r="N18" s="382">
        <f t="shared" si="1"/>
        <v>53</v>
      </c>
      <c r="O18" s="382">
        <f t="shared" si="2"/>
        <v>149</v>
      </c>
      <c r="P18" s="683" t="s">
        <v>311</v>
      </c>
      <c r="Q18" s="1061"/>
    </row>
    <row r="19" spans="1:17" ht="18.95" customHeight="1">
      <c r="A19" s="1081" t="s">
        <v>63</v>
      </c>
      <c r="B19" s="1081"/>
      <c r="C19" s="647">
        <v>18</v>
      </c>
      <c r="D19" s="647">
        <v>39</v>
      </c>
      <c r="E19" s="647">
        <v>16</v>
      </c>
      <c r="F19" s="78">
        <v>52</v>
      </c>
      <c r="G19" s="647">
        <v>0</v>
      </c>
      <c r="H19" s="647">
        <v>0</v>
      </c>
      <c r="I19" s="78">
        <v>0</v>
      </c>
      <c r="J19" s="647">
        <v>0</v>
      </c>
      <c r="K19" s="647">
        <v>0</v>
      </c>
      <c r="L19" s="78">
        <v>0</v>
      </c>
      <c r="M19" s="382">
        <f t="shared" si="0"/>
        <v>34</v>
      </c>
      <c r="N19" s="382">
        <f t="shared" si="1"/>
        <v>91</v>
      </c>
      <c r="O19" s="382">
        <f t="shared" si="2"/>
        <v>125</v>
      </c>
      <c r="P19" s="1056" t="s">
        <v>322</v>
      </c>
      <c r="Q19" s="1056"/>
    </row>
    <row r="20" spans="1:17" ht="18.95" customHeight="1">
      <c r="A20" s="1081" t="s">
        <v>64</v>
      </c>
      <c r="B20" s="1081"/>
      <c r="C20" s="329">
        <v>79</v>
      </c>
      <c r="D20" s="329">
        <v>44</v>
      </c>
      <c r="E20" s="329">
        <v>80</v>
      </c>
      <c r="F20" s="329">
        <v>59</v>
      </c>
      <c r="G20" s="329">
        <v>46</v>
      </c>
      <c r="H20" s="329">
        <v>51</v>
      </c>
      <c r="I20" s="329">
        <v>11</v>
      </c>
      <c r="J20" s="329">
        <v>5</v>
      </c>
      <c r="K20" s="329">
        <v>0</v>
      </c>
      <c r="L20" s="329">
        <v>0</v>
      </c>
      <c r="M20" s="382">
        <f t="shared" si="0"/>
        <v>216</v>
      </c>
      <c r="N20" s="382">
        <f t="shared" si="1"/>
        <v>159</v>
      </c>
      <c r="O20" s="382">
        <f t="shared" si="2"/>
        <v>375</v>
      </c>
      <c r="P20" s="1056" t="s">
        <v>186</v>
      </c>
      <c r="Q20" s="1056"/>
    </row>
    <row r="21" spans="1:17" ht="18.95" customHeight="1">
      <c r="A21" s="1081" t="s">
        <v>65</v>
      </c>
      <c r="B21" s="1081"/>
      <c r="C21" s="329">
        <v>57</v>
      </c>
      <c r="D21" s="329">
        <v>45</v>
      </c>
      <c r="E21" s="329">
        <v>56</v>
      </c>
      <c r="F21" s="329">
        <v>78</v>
      </c>
      <c r="G21" s="329">
        <v>39</v>
      </c>
      <c r="H21" s="329">
        <v>38</v>
      </c>
      <c r="I21" s="329">
        <v>18</v>
      </c>
      <c r="J21" s="329">
        <v>28</v>
      </c>
      <c r="K21" s="329">
        <v>7</v>
      </c>
      <c r="L21" s="329">
        <v>10</v>
      </c>
      <c r="M21" s="382">
        <f t="shared" si="0"/>
        <v>177</v>
      </c>
      <c r="N21" s="382">
        <f t="shared" si="1"/>
        <v>199</v>
      </c>
      <c r="O21" s="382">
        <f t="shared" si="2"/>
        <v>376</v>
      </c>
      <c r="P21" s="1056" t="s">
        <v>187</v>
      </c>
      <c r="Q21" s="1056"/>
    </row>
    <row r="22" spans="1:17" ht="18.95" customHeight="1">
      <c r="A22" s="1081" t="s">
        <v>66</v>
      </c>
      <c r="B22" s="1081"/>
      <c r="C22" s="329">
        <v>95</v>
      </c>
      <c r="D22" s="329">
        <v>103</v>
      </c>
      <c r="E22" s="329">
        <v>48</v>
      </c>
      <c r="F22" s="329">
        <v>52</v>
      </c>
      <c r="G22" s="329">
        <v>33</v>
      </c>
      <c r="H22" s="329">
        <v>47</v>
      </c>
      <c r="I22" s="329">
        <v>16</v>
      </c>
      <c r="J22" s="329">
        <v>30</v>
      </c>
      <c r="K22" s="329">
        <v>10</v>
      </c>
      <c r="L22" s="329">
        <v>9</v>
      </c>
      <c r="M22" s="382">
        <f t="shared" si="0"/>
        <v>202</v>
      </c>
      <c r="N22" s="382">
        <f t="shared" si="1"/>
        <v>241</v>
      </c>
      <c r="O22" s="382">
        <f t="shared" si="2"/>
        <v>443</v>
      </c>
      <c r="P22" s="1056" t="s">
        <v>303</v>
      </c>
      <c r="Q22" s="1056"/>
    </row>
    <row r="23" spans="1:17" ht="18.95" customHeight="1">
      <c r="A23" s="1081" t="s">
        <v>134</v>
      </c>
      <c r="B23" s="1081"/>
      <c r="C23" s="329">
        <v>19</v>
      </c>
      <c r="D23" s="329">
        <v>25</v>
      </c>
      <c r="E23" s="329">
        <v>8</v>
      </c>
      <c r="F23" s="329">
        <v>28</v>
      </c>
      <c r="G23" s="329">
        <v>12</v>
      </c>
      <c r="H23" s="329">
        <v>5</v>
      </c>
      <c r="I23" s="329">
        <v>2</v>
      </c>
      <c r="J23" s="329">
        <v>1</v>
      </c>
      <c r="K23" s="329">
        <v>1</v>
      </c>
      <c r="L23" s="329">
        <v>4</v>
      </c>
      <c r="M23" s="382">
        <f t="shared" si="0"/>
        <v>42</v>
      </c>
      <c r="N23" s="382">
        <f t="shared" si="1"/>
        <v>63</v>
      </c>
      <c r="O23" s="382">
        <f t="shared" si="2"/>
        <v>105</v>
      </c>
      <c r="P23" s="1056" t="s">
        <v>304</v>
      </c>
      <c r="Q23" s="1056"/>
    </row>
    <row r="24" spans="1:17" ht="18.95" customHeight="1">
      <c r="A24" s="1081" t="s">
        <v>68</v>
      </c>
      <c r="B24" s="1081"/>
      <c r="C24" s="329">
        <v>5</v>
      </c>
      <c r="D24" s="329">
        <v>2</v>
      </c>
      <c r="E24" s="329">
        <v>4</v>
      </c>
      <c r="F24" s="329">
        <v>3</v>
      </c>
      <c r="G24" s="329">
        <v>10</v>
      </c>
      <c r="H24" s="329">
        <v>2</v>
      </c>
      <c r="I24" s="329">
        <v>2</v>
      </c>
      <c r="J24" s="329">
        <v>0</v>
      </c>
      <c r="K24" s="329">
        <v>0</v>
      </c>
      <c r="L24" s="329">
        <v>0</v>
      </c>
      <c r="M24" s="382">
        <f t="shared" si="0"/>
        <v>21</v>
      </c>
      <c r="N24" s="382">
        <f t="shared" si="1"/>
        <v>7</v>
      </c>
      <c r="O24" s="382">
        <f t="shared" si="2"/>
        <v>28</v>
      </c>
      <c r="P24" s="1056" t="s">
        <v>305</v>
      </c>
      <c r="Q24" s="1056"/>
    </row>
    <row r="25" spans="1:17" ht="18.95" customHeight="1">
      <c r="A25" s="1081" t="s">
        <v>69</v>
      </c>
      <c r="B25" s="1081"/>
      <c r="C25" s="329">
        <v>38</v>
      </c>
      <c r="D25" s="329">
        <v>24</v>
      </c>
      <c r="E25" s="329">
        <v>33</v>
      </c>
      <c r="F25" s="329">
        <v>15</v>
      </c>
      <c r="G25" s="329">
        <v>19</v>
      </c>
      <c r="H25" s="329">
        <v>13</v>
      </c>
      <c r="I25" s="329">
        <v>5</v>
      </c>
      <c r="J25" s="329">
        <v>9</v>
      </c>
      <c r="K25" s="329">
        <v>3</v>
      </c>
      <c r="L25" s="329">
        <v>8</v>
      </c>
      <c r="M25" s="382">
        <f t="shared" si="0"/>
        <v>98</v>
      </c>
      <c r="N25" s="382">
        <f t="shared" si="1"/>
        <v>69</v>
      </c>
      <c r="O25" s="382">
        <f t="shared" si="2"/>
        <v>167</v>
      </c>
      <c r="P25" s="1056" t="s">
        <v>191</v>
      </c>
      <c r="Q25" s="1056"/>
    </row>
    <row r="26" spans="1:17" ht="18.95" customHeight="1">
      <c r="A26" s="1081" t="s">
        <v>70</v>
      </c>
      <c r="B26" s="1081"/>
      <c r="C26" s="329">
        <v>5</v>
      </c>
      <c r="D26" s="329">
        <v>11</v>
      </c>
      <c r="E26" s="329">
        <v>12</v>
      </c>
      <c r="F26" s="329">
        <v>22</v>
      </c>
      <c r="G26" s="329">
        <v>9</v>
      </c>
      <c r="H26" s="329">
        <v>12</v>
      </c>
      <c r="I26" s="329">
        <v>7</v>
      </c>
      <c r="J26" s="329">
        <v>8</v>
      </c>
      <c r="K26" s="329">
        <v>5</v>
      </c>
      <c r="L26" s="329">
        <v>6</v>
      </c>
      <c r="M26" s="382">
        <f t="shared" si="0"/>
        <v>38</v>
      </c>
      <c r="N26" s="382">
        <f t="shared" si="1"/>
        <v>59</v>
      </c>
      <c r="O26" s="382">
        <f t="shared" si="2"/>
        <v>97</v>
      </c>
      <c r="P26" s="1056" t="s">
        <v>192</v>
      </c>
      <c r="Q26" s="1056"/>
    </row>
    <row r="27" spans="1:17" ht="18.95" customHeight="1">
      <c r="A27" s="1081" t="s">
        <v>71</v>
      </c>
      <c r="B27" s="1081"/>
      <c r="C27" s="329">
        <v>40</v>
      </c>
      <c r="D27" s="329">
        <v>31</v>
      </c>
      <c r="E27" s="329">
        <v>10</v>
      </c>
      <c r="F27" s="329">
        <v>22</v>
      </c>
      <c r="G27" s="329">
        <v>8</v>
      </c>
      <c r="H27" s="329">
        <v>13</v>
      </c>
      <c r="I27" s="329">
        <v>0</v>
      </c>
      <c r="J27" s="329">
        <v>0</v>
      </c>
      <c r="K27" s="329">
        <v>0</v>
      </c>
      <c r="L27" s="329">
        <v>0</v>
      </c>
      <c r="M27" s="382">
        <f t="shared" si="0"/>
        <v>58</v>
      </c>
      <c r="N27" s="382">
        <f t="shared" si="1"/>
        <v>66</v>
      </c>
      <c r="O27" s="382">
        <f t="shared" si="2"/>
        <v>124</v>
      </c>
      <c r="P27" s="1056" t="s">
        <v>193</v>
      </c>
      <c r="Q27" s="1056"/>
    </row>
    <row r="28" spans="1:17" ht="18.95" customHeight="1" thickBot="1">
      <c r="A28" s="1202" t="s">
        <v>72</v>
      </c>
      <c r="B28" s="1202"/>
      <c r="C28" s="480">
        <v>44</v>
      </c>
      <c r="D28" s="480">
        <v>56</v>
      </c>
      <c r="E28" s="480">
        <v>50</v>
      </c>
      <c r="F28" s="480">
        <v>14</v>
      </c>
      <c r="G28" s="480">
        <v>25</v>
      </c>
      <c r="H28" s="480">
        <v>5</v>
      </c>
      <c r="I28" s="480">
        <v>5</v>
      </c>
      <c r="J28" s="480">
        <v>0</v>
      </c>
      <c r="K28" s="480">
        <v>0</v>
      </c>
      <c r="L28" s="480">
        <v>0</v>
      </c>
      <c r="M28" s="625">
        <f t="shared" si="0"/>
        <v>124</v>
      </c>
      <c r="N28" s="625">
        <f t="shared" si="1"/>
        <v>75</v>
      </c>
      <c r="O28" s="625">
        <f t="shared" si="2"/>
        <v>199</v>
      </c>
      <c r="P28" s="1185" t="s">
        <v>361</v>
      </c>
      <c r="Q28" s="1185"/>
    </row>
    <row r="29" spans="1:17" ht="18.95" customHeight="1" thickBot="1">
      <c r="A29" s="1201" t="s">
        <v>32</v>
      </c>
      <c r="B29" s="1201"/>
      <c r="C29" s="678">
        <f>SUM(C9:C28)</f>
        <v>903</v>
      </c>
      <c r="D29" s="678">
        <f t="shared" ref="D29:O29" si="3">SUM(D9:D28)</f>
        <v>715</v>
      </c>
      <c r="E29" s="678">
        <f t="shared" si="3"/>
        <v>512</v>
      </c>
      <c r="F29" s="678">
        <f t="shared" si="3"/>
        <v>514</v>
      </c>
      <c r="G29" s="678">
        <f t="shared" si="3"/>
        <v>362</v>
      </c>
      <c r="H29" s="678">
        <f t="shared" si="3"/>
        <v>304</v>
      </c>
      <c r="I29" s="678">
        <f t="shared" si="3"/>
        <v>122</v>
      </c>
      <c r="J29" s="678">
        <f t="shared" si="3"/>
        <v>119</v>
      </c>
      <c r="K29" s="678">
        <f t="shared" si="3"/>
        <v>55</v>
      </c>
      <c r="L29" s="678">
        <f t="shared" si="3"/>
        <v>60</v>
      </c>
      <c r="M29" s="284">
        <f t="shared" si="3"/>
        <v>1954</v>
      </c>
      <c r="N29" s="284">
        <f t="shared" si="3"/>
        <v>1712</v>
      </c>
      <c r="O29" s="284">
        <f t="shared" si="3"/>
        <v>3666</v>
      </c>
      <c r="P29" s="1187" t="s">
        <v>175</v>
      </c>
      <c r="Q29" s="1187"/>
    </row>
    <row r="30" spans="1:17" ht="13.5" thickTop="1">
      <c r="P30" s="459"/>
      <c r="Q30" s="459"/>
    </row>
    <row r="115" spans="3:13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</row>
    <row r="116" spans="3:13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</row>
    <row r="117" spans="3:13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</row>
    <row r="118" spans="3:13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</row>
  </sheetData>
  <protectedRanges>
    <protectedRange sqref="C10:L19" name="نطاق1"/>
    <protectedRange sqref="C20:L28" name="نطاق1_1"/>
  </protectedRanges>
  <mergeCells count="50"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12:B12"/>
    <mergeCell ref="P12:Q12"/>
    <mergeCell ref="M5:O5"/>
    <mergeCell ref="P5:Q8"/>
    <mergeCell ref="C6:D6"/>
    <mergeCell ref="E6:F6"/>
    <mergeCell ref="G6:H6"/>
    <mergeCell ref="I6:J6"/>
    <mergeCell ref="K6:L6"/>
    <mergeCell ref="M6:O6"/>
    <mergeCell ref="P9:Q9"/>
    <mergeCell ref="A10:B10"/>
    <mergeCell ref="P10:Q10"/>
    <mergeCell ref="A11:B11"/>
    <mergeCell ref="P11:Q11"/>
    <mergeCell ref="A9:B9"/>
    <mergeCell ref="A1:Q2"/>
    <mergeCell ref="A3:Q3"/>
    <mergeCell ref="A4:C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2060"/>
  </sheetPr>
  <dimension ref="A1:V31"/>
  <sheetViews>
    <sheetView rightToLeft="1" view="pageBreakPreview" zoomScale="80" zoomScaleNormal="75" zoomScaleSheetLayoutView="80" workbookViewId="0">
      <selection activeCell="A2" sqref="A2:U2"/>
    </sheetView>
  </sheetViews>
  <sheetFormatPr defaultRowHeight="12.75"/>
  <cols>
    <col min="1" max="1" width="4.140625" style="91" customWidth="1"/>
    <col min="2" max="2" width="9.7109375" style="91" customWidth="1"/>
    <col min="3" max="6" width="7.7109375" style="91" customWidth="1"/>
    <col min="7" max="7" width="9" style="91" customWidth="1"/>
    <col min="8" max="8" width="8.42578125" style="91" customWidth="1"/>
    <col min="9" max="9" width="12.140625" style="91" customWidth="1"/>
    <col min="10" max="12" width="10.140625" style="91" customWidth="1"/>
    <col min="13" max="13" width="7.7109375" style="91" customWidth="1"/>
    <col min="14" max="14" width="8.5703125" style="91" customWidth="1"/>
    <col min="15" max="15" width="8.85546875" style="91" customWidth="1"/>
    <col min="16" max="16" width="7.7109375" style="91" customWidth="1"/>
    <col min="17" max="17" width="9.85546875" style="91" customWidth="1"/>
    <col min="18" max="18" width="7.7109375" style="91" customWidth="1"/>
    <col min="19" max="19" width="8.85546875" style="91" customWidth="1"/>
    <col min="20" max="20" width="15.7109375" style="91" customWidth="1"/>
    <col min="21" max="21" width="4.7109375" style="91" customWidth="1"/>
    <col min="22" max="16384" width="9.140625" style="91"/>
  </cols>
  <sheetData>
    <row r="1" spans="1:22" ht="27" customHeight="1">
      <c r="A1" s="1098" t="s">
        <v>1344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</row>
    <row r="2" spans="1:22" ht="39.75" customHeight="1">
      <c r="A2" s="1098" t="s">
        <v>728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  <c r="Q2" s="1098"/>
      <c r="R2" s="1098"/>
      <c r="S2" s="1098"/>
      <c r="T2" s="1098"/>
      <c r="U2" s="1098"/>
    </row>
    <row r="3" spans="1:22" ht="22.5" customHeight="1" thickBot="1">
      <c r="A3" s="1115" t="s">
        <v>725</v>
      </c>
      <c r="B3" s="1115"/>
      <c r="C3" s="1115"/>
      <c r="D3" s="1115"/>
      <c r="E3" s="129"/>
      <c r="F3" s="129"/>
      <c r="G3" s="129"/>
      <c r="H3" s="129"/>
      <c r="I3" s="129"/>
      <c r="J3" s="129"/>
      <c r="K3" s="129"/>
      <c r="L3" s="129"/>
      <c r="M3" s="129"/>
      <c r="N3" s="1129"/>
      <c r="O3" s="1129"/>
      <c r="P3" s="1129"/>
      <c r="Q3" s="129" t="s">
        <v>256</v>
      </c>
      <c r="R3" s="130"/>
      <c r="S3" s="130"/>
      <c r="T3" s="1101" t="s">
        <v>959</v>
      </c>
      <c r="U3" s="1101"/>
    </row>
    <row r="4" spans="1:22" ht="16.5" customHeight="1" thickTop="1">
      <c r="A4" s="1072" t="s">
        <v>40</v>
      </c>
      <c r="B4" s="1072"/>
      <c r="C4" s="1072" t="s">
        <v>107</v>
      </c>
      <c r="D4" s="1072"/>
      <c r="E4" s="1072"/>
      <c r="F4" s="1072"/>
      <c r="G4" s="1072" t="s">
        <v>108</v>
      </c>
      <c r="H4" s="1072"/>
      <c r="I4" s="1072"/>
      <c r="J4" s="1072" t="s">
        <v>109</v>
      </c>
      <c r="K4" s="1072"/>
      <c r="L4" s="1072"/>
      <c r="M4" s="1072" t="s">
        <v>658</v>
      </c>
      <c r="N4" s="1072"/>
      <c r="O4" s="1072"/>
      <c r="P4" s="1072" t="s">
        <v>115</v>
      </c>
      <c r="Q4" s="1072"/>
      <c r="R4" s="1072"/>
      <c r="S4" s="883"/>
      <c r="T4" s="1072" t="s">
        <v>174</v>
      </c>
      <c r="U4" s="1072"/>
    </row>
    <row r="5" spans="1:22" ht="23.25" customHeight="1">
      <c r="A5" s="1092"/>
      <c r="B5" s="1092"/>
      <c r="C5" s="1126" t="s">
        <v>196</v>
      </c>
      <c r="D5" s="1126"/>
      <c r="E5" s="1126"/>
      <c r="F5" s="1126"/>
      <c r="G5" s="1127" t="s">
        <v>301</v>
      </c>
      <c r="H5" s="1127"/>
      <c r="I5" s="1127"/>
      <c r="J5" s="1128" t="s">
        <v>300</v>
      </c>
      <c r="K5" s="1128"/>
      <c r="L5" s="1128"/>
      <c r="M5" s="1092" t="s">
        <v>195</v>
      </c>
      <c r="N5" s="1092"/>
      <c r="O5" s="1092"/>
      <c r="P5" s="1126" t="s">
        <v>183</v>
      </c>
      <c r="Q5" s="1126"/>
      <c r="R5" s="1126"/>
      <c r="S5" s="1126"/>
      <c r="T5" s="1092"/>
      <c r="U5" s="1092"/>
    </row>
    <row r="6" spans="1:22" ht="20.25" customHeight="1">
      <c r="A6" s="1092"/>
      <c r="B6" s="1092"/>
      <c r="C6" s="884" t="s">
        <v>128</v>
      </c>
      <c r="D6" s="884" t="s">
        <v>34</v>
      </c>
      <c r="E6" s="884" t="s">
        <v>110</v>
      </c>
      <c r="F6" s="884" t="s">
        <v>32</v>
      </c>
      <c r="G6" s="884" t="s">
        <v>102</v>
      </c>
      <c r="H6" s="884" t="s">
        <v>103</v>
      </c>
      <c r="I6" s="884" t="s">
        <v>32</v>
      </c>
      <c r="J6" s="884" t="s">
        <v>102</v>
      </c>
      <c r="K6" s="884" t="s">
        <v>103</v>
      </c>
      <c r="L6" s="884" t="s">
        <v>32</v>
      </c>
      <c r="M6" s="884" t="s">
        <v>102</v>
      </c>
      <c r="N6" s="884" t="s">
        <v>103</v>
      </c>
      <c r="O6" s="884" t="s">
        <v>32</v>
      </c>
      <c r="P6" s="884" t="s">
        <v>128</v>
      </c>
      <c r="Q6" s="884" t="s">
        <v>34</v>
      </c>
      <c r="R6" s="884" t="s">
        <v>110</v>
      </c>
      <c r="S6" s="884" t="s">
        <v>32</v>
      </c>
      <c r="T6" s="1092"/>
      <c r="U6" s="1092"/>
    </row>
    <row r="7" spans="1:22" ht="23.25" customHeight="1" thickBot="1">
      <c r="A7" s="1073"/>
      <c r="B7" s="1073"/>
      <c r="C7" s="888" t="s">
        <v>180</v>
      </c>
      <c r="D7" s="885" t="s">
        <v>179</v>
      </c>
      <c r="E7" s="885" t="s">
        <v>178</v>
      </c>
      <c r="F7" s="885" t="s">
        <v>175</v>
      </c>
      <c r="G7" s="885" t="s">
        <v>182</v>
      </c>
      <c r="H7" s="885" t="s">
        <v>181</v>
      </c>
      <c r="I7" s="885" t="s">
        <v>175</v>
      </c>
      <c r="J7" s="885" t="s">
        <v>182</v>
      </c>
      <c r="K7" s="885" t="s">
        <v>181</v>
      </c>
      <c r="L7" s="885" t="s">
        <v>175</v>
      </c>
      <c r="M7" s="885" t="s">
        <v>182</v>
      </c>
      <c r="N7" s="885" t="s">
        <v>181</v>
      </c>
      <c r="O7" s="885" t="s">
        <v>175</v>
      </c>
      <c r="P7" s="888" t="s">
        <v>180</v>
      </c>
      <c r="Q7" s="885" t="s">
        <v>179</v>
      </c>
      <c r="R7" s="885" t="s">
        <v>178</v>
      </c>
      <c r="S7" s="885" t="s">
        <v>175</v>
      </c>
      <c r="T7" s="1073"/>
      <c r="U7" s="1073"/>
    </row>
    <row r="8" spans="1:22" ht="21" customHeight="1">
      <c r="A8" s="1083" t="s">
        <v>52</v>
      </c>
      <c r="B8" s="1083"/>
      <c r="C8" s="116">
        <v>378</v>
      </c>
      <c r="D8" s="117">
        <v>262</v>
      </c>
      <c r="E8" s="117">
        <v>869</v>
      </c>
      <c r="F8" s="117">
        <v>1509</v>
      </c>
      <c r="G8" s="116">
        <v>62226</v>
      </c>
      <c r="H8" s="117">
        <v>58319</v>
      </c>
      <c r="I8" s="117">
        <v>120545</v>
      </c>
      <c r="J8" s="116">
        <v>309449</v>
      </c>
      <c r="K8" s="117">
        <v>266143</v>
      </c>
      <c r="L8" s="117">
        <v>575592</v>
      </c>
      <c r="M8" s="117">
        <v>7133</v>
      </c>
      <c r="N8" s="117">
        <v>9015</v>
      </c>
      <c r="O8" s="117">
        <v>16148</v>
      </c>
      <c r="P8" s="116">
        <v>5153</v>
      </c>
      <c r="Q8" s="117">
        <v>4270</v>
      </c>
      <c r="R8" s="117">
        <v>4204</v>
      </c>
      <c r="S8" s="117">
        <v>13627</v>
      </c>
      <c r="T8" s="1118" t="s">
        <v>671</v>
      </c>
      <c r="U8" s="1118"/>
    </row>
    <row r="9" spans="1:22" ht="21" customHeight="1">
      <c r="A9" s="1122" t="s">
        <v>53</v>
      </c>
      <c r="B9" s="1123"/>
      <c r="C9" s="108">
        <v>375</v>
      </c>
      <c r="D9" s="108">
        <v>361</v>
      </c>
      <c r="E9" s="108">
        <v>574</v>
      </c>
      <c r="F9" s="102">
        <v>1310</v>
      </c>
      <c r="G9" s="108">
        <v>36007</v>
      </c>
      <c r="H9" s="108">
        <v>34688</v>
      </c>
      <c r="I9" s="102">
        <v>70695</v>
      </c>
      <c r="J9" s="108">
        <v>178428</v>
      </c>
      <c r="K9" s="108">
        <v>161114</v>
      </c>
      <c r="L9" s="102">
        <v>339542</v>
      </c>
      <c r="M9" s="108">
        <v>5645</v>
      </c>
      <c r="N9" s="108">
        <v>8854</v>
      </c>
      <c r="O9" s="102">
        <v>14499</v>
      </c>
      <c r="P9" s="108">
        <v>3620</v>
      </c>
      <c r="Q9" s="108">
        <v>3629</v>
      </c>
      <c r="R9" s="108">
        <v>3309</v>
      </c>
      <c r="S9" s="102">
        <v>10558</v>
      </c>
      <c r="T9" s="1091" t="s">
        <v>302</v>
      </c>
      <c r="U9" s="1091"/>
      <c r="V9" s="131"/>
    </row>
    <row r="10" spans="1:22" ht="21" customHeight="1">
      <c r="A10" s="1122" t="s">
        <v>293</v>
      </c>
      <c r="B10" s="1123"/>
      <c r="C10" s="108">
        <v>107</v>
      </c>
      <c r="D10" s="108">
        <v>95</v>
      </c>
      <c r="E10" s="108">
        <v>811</v>
      </c>
      <c r="F10" s="102">
        <v>1013</v>
      </c>
      <c r="G10" s="108">
        <v>25059</v>
      </c>
      <c r="H10" s="108">
        <v>24631</v>
      </c>
      <c r="I10" s="102">
        <v>49690</v>
      </c>
      <c r="J10" s="108">
        <v>134378</v>
      </c>
      <c r="K10" s="108">
        <v>123241</v>
      </c>
      <c r="L10" s="102">
        <v>257619</v>
      </c>
      <c r="M10" s="108">
        <v>3769</v>
      </c>
      <c r="N10" s="108">
        <v>6908</v>
      </c>
      <c r="O10" s="102">
        <v>10677</v>
      </c>
      <c r="P10" s="108">
        <v>1458</v>
      </c>
      <c r="Q10" s="108">
        <v>973</v>
      </c>
      <c r="R10" s="108">
        <v>6327</v>
      </c>
      <c r="S10" s="102">
        <v>8758</v>
      </c>
      <c r="T10" s="1082" t="s">
        <v>184</v>
      </c>
      <c r="U10" s="1082"/>
      <c r="V10" s="131"/>
    </row>
    <row r="11" spans="1:22" ht="21" customHeight="1">
      <c r="A11" s="1122" t="s">
        <v>55</v>
      </c>
      <c r="B11" s="1123"/>
      <c r="C11" s="108">
        <v>138</v>
      </c>
      <c r="D11" s="108">
        <v>140</v>
      </c>
      <c r="E11" s="108">
        <v>712</v>
      </c>
      <c r="F11" s="102">
        <v>990</v>
      </c>
      <c r="G11" s="108">
        <v>26506</v>
      </c>
      <c r="H11" s="108">
        <v>25303</v>
      </c>
      <c r="I11" s="102">
        <v>51809</v>
      </c>
      <c r="J11" s="108">
        <v>159820</v>
      </c>
      <c r="K11" s="108">
        <v>144606</v>
      </c>
      <c r="L11" s="102">
        <v>304426</v>
      </c>
      <c r="M11" s="108">
        <v>6646</v>
      </c>
      <c r="N11" s="108">
        <v>11968</v>
      </c>
      <c r="O11" s="102">
        <v>18614</v>
      </c>
      <c r="P11" s="108">
        <v>2113</v>
      </c>
      <c r="Q11" s="108">
        <v>2039</v>
      </c>
      <c r="R11" s="108">
        <v>4765</v>
      </c>
      <c r="S11" s="102">
        <v>8917</v>
      </c>
      <c r="T11" s="1082" t="s">
        <v>185</v>
      </c>
      <c r="U11" s="1082"/>
      <c r="V11" s="131"/>
    </row>
    <row r="12" spans="1:22" ht="21" customHeight="1">
      <c r="A12" s="1086" t="s">
        <v>295</v>
      </c>
      <c r="B12" s="120" t="s">
        <v>262</v>
      </c>
      <c r="C12" s="108">
        <v>85</v>
      </c>
      <c r="D12" s="108">
        <v>90</v>
      </c>
      <c r="E12" s="108">
        <v>299</v>
      </c>
      <c r="F12" s="102">
        <v>474</v>
      </c>
      <c r="G12" s="108">
        <v>22059</v>
      </c>
      <c r="H12" s="108">
        <v>21108</v>
      </c>
      <c r="I12" s="102">
        <v>43167</v>
      </c>
      <c r="J12" s="108">
        <v>128314</v>
      </c>
      <c r="K12" s="108">
        <v>120909</v>
      </c>
      <c r="L12" s="102">
        <v>249223</v>
      </c>
      <c r="M12" s="108">
        <v>2051</v>
      </c>
      <c r="N12" s="108">
        <v>10605</v>
      </c>
      <c r="O12" s="102">
        <v>12656</v>
      </c>
      <c r="P12" s="108">
        <v>1667</v>
      </c>
      <c r="Q12" s="108">
        <v>1637</v>
      </c>
      <c r="R12" s="108">
        <v>2957</v>
      </c>
      <c r="S12" s="102">
        <v>6261</v>
      </c>
      <c r="T12" s="132" t="s">
        <v>290</v>
      </c>
      <c r="U12" s="1125" t="s">
        <v>173</v>
      </c>
      <c r="V12" s="131"/>
    </row>
    <row r="13" spans="1:22" ht="21" customHeight="1">
      <c r="A13" s="1124"/>
      <c r="B13" s="120" t="s">
        <v>263</v>
      </c>
      <c r="C13" s="108">
        <v>137</v>
      </c>
      <c r="D13" s="108">
        <v>78</v>
      </c>
      <c r="E13" s="108">
        <v>541</v>
      </c>
      <c r="F13" s="102">
        <v>756</v>
      </c>
      <c r="G13" s="108">
        <v>43482</v>
      </c>
      <c r="H13" s="108">
        <v>41328</v>
      </c>
      <c r="I13" s="102">
        <v>84810</v>
      </c>
      <c r="J13" s="108">
        <v>252654</v>
      </c>
      <c r="K13" s="108">
        <v>228607</v>
      </c>
      <c r="L13" s="102">
        <v>481261</v>
      </c>
      <c r="M13" s="108">
        <v>3089</v>
      </c>
      <c r="N13" s="108">
        <v>12583</v>
      </c>
      <c r="O13" s="102">
        <v>15672</v>
      </c>
      <c r="P13" s="108">
        <v>3317</v>
      </c>
      <c r="Q13" s="108">
        <v>2440</v>
      </c>
      <c r="R13" s="108">
        <v>4609</v>
      </c>
      <c r="S13" s="102">
        <v>10366</v>
      </c>
      <c r="T13" s="132" t="s">
        <v>291</v>
      </c>
      <c r="U13" s="1125"/>
      <c r="V13" s="131"/>
    </row>
    <row r="14" spans="1:22" ht="21" customHeight="1">
      <c r="A14" s="1124"/>
      <c r="B14" s="120" t="s">
        <v>264</v>
      </c>
      <c r="C14" s="108">
        <v>158</v>
      </c>
      <c r="D14" s="108">
        <v>139</v>
      </c>
      <c r="E14" s="108">
        <v>81</v>
      </c>
      <c r="F14" s="102">
        <v>378</v>
      </c>
      <c r="G14" s="108">
        <v>17664</v>
      </c>
      <c r="H14" s="108">
        <v>17867</v>
      </c>
      <c r="I14" s="102">
        <v>35531</v>
      </c>
      <c r="J14" s="108">
        <v>109267</v>
      </c>
      <c r="K14" s="108">
        <v>102794</v>
      </c>
      <c r="L14" s="102">
        <v>212061</v>
      </c>
      <c r="M14" s="108">
        <v>2592</v>
      </c>
      <c r="N14" s="108">
        <v>5704</v>
      </c>
      <c r="O14" s="102">
        <v>8296</v>
      </c>
      <c r="P14" s="108">
        <v>2315</v>
      </c>
      <c r="Q14" s="108">
        <v>2141</v>
      </c>
      <c r="R14" s="108">
        <v>815</v>
      </c>
      <c r="S14" s="102">
        <v>5271</v>
      </c>
      <c r="T14" s="132" t="s">
        <v>292</v>
      </c>
      <c r="U14" s="1125"/>
      <c r="V14" s="131"/>
    </row>
    <row r="15" spans="1:22" ht="21" customHeight="1">
      <c r="A15" s="1124"/>
      <c r="B15" s="120" t="s">
        <v>265</v>
      </c>
      <c r="C15" s="108">
        <v>37</v>
      </c>
      <c r="D15" s="108">
        <v>36</v>
      </c>
      <c r="E15" s="108">
        <v>311</v>
      </c>
      <c r="F15" s="102">
        <v>384</v>
      </c>
      <c r="G15" s="108">
        <v>14352</v>
      </c>
      <c r="H15" s="108">
        <v>13721</v>
      </c>
      <c r="I15" s="102">
        <v>28073</v>
      </c>
      <c r="J15" s="108">
        <v>83592</v>
      </c>
      <c r="K15" s="108">
        <v>76095</v>
      </c>
      <c r="L15" s="102">
        <v>159687</v>
      </c>
      <c r="M15" s="108">
        <v>2114</v>
      </c>
      <c r="N15" s="108">
        <v>8677</v>
      </c>
      <c r="O15" s="102">
        <v>10791</v>
      </c>
      <c r="P15" s="108">
        <v>745</v>
      </c>
      <c r="Q15" s="108">
        <v>714</v>
      </c>
      <c r="R15" s="108">
        <v>3006</v>
      </c>
      <c r="S15" s="102">
        <v>4465</v>
      </c>
      <c r="T15" s="132" t="s">
        <v>268</v>
      </c>
      <c r="U15" s="1125"/>
      <c r="V15" s="131"/>
    </row>
    <row r="16" spans="1:22" ht="21" customHeight="1">
      <c r="A16" s="1124"/>
      <c r="B16" s="120" t="s">
        <v>266</v>
      </c>
      <c r="C16" s="108">
        <v>60</v>
      </c>
      <c r="D16" s="108">
        <v>35</v>
      </c>
      <c r="E16" s="108">
        <v>538</v>
      </c>
      <c r="F16" s="102">
        <v>633</v>
      </c>
      <c r="G16" s="108">
        <v>26119</v>
      </c>
      <c r="H16" s="108">
        <v>24691</v>
      </c>
      <c r="I16" s="102">
        <v>50810</v>
      </c>
      <c r="J16" s="108">
        <v>154546</v>
      </c>
      <c r="K16" s="108">
        <v>141545</v>
      </c>
      <c r="L16" s="102">
        <v>296091</v>
      </c>
      <c r="M16" s="108">
        <v>2916</v>
      </c>
      <c r="N16" s="108">
        <v>12199</v>
      </c>
      <c r="O16" s="102">
        <v>15115</v>
      </c>
      <c r="P16" s="108">
        <v>1272</v>
      </c>
      <c r="Q16" s="108">
        <v>948</v>
      </c>
      <c r="R16" s="108">
        <v>5692</v>
      </c>
      <c r="S16" s="102">
        <v>7912</v>
      </c>
      <c r="T16" s="132" t="s">
        <v>269</v>
      </c>
      <c r="U16" s="1125"/>
      <c r="V16" s="131"/>
    </row>
    <row r="17" spans="1:22" ht="21" customHeight="1">
      <c r="A17" s="1124"/>
      <c r="B17" s="120" t="s">
        <v>267</v>
      </c>
      <c r="C17" s="108">
        <v>73</v>
      </c>
      <c r="D17" s="108">
        <v>76</v>
      </c>
      <c r="E17" s="108">
        <v>208</v>
      </c>
      <c r="F17" s="102">
        <v>357</v>
      </c>
      <c r="G17" s="108">
        <v>18148</v>
      </c>
      <c r="H17" s="108">
        <v>17484</v>
      </c>
      <c r="I17" s="102">
        <v>35632</v>
      </c>
      <c r="J17" s="108">
        <v>110648</v>
      </c>
      <c r="K17" s="108">
        <v>102860</v>
      </c>
      <c r="L17" s="102">
        <v>213508</v>
      </c>
      <c r="M17" s="108">
        <v>2524</v>
      </c>
      <c r="N17" s="108">
        <v>7123</v>
      </c>
      <c r="O17" s="102">
        <v>9647</v>
      </c>
      <c r="P17" s="108">
        <v>1882</v>
      </c>
      <c r="Q17" s="108">
        <v>1809</v>
      </c>
      <c r="R17" s="108">
        <v>1618</v>
      </c>
      <c r="S17" s="102">
        <v>5309</v>
      </c>
      <c r="T17" s="132" t="s">
        <v>270</v>
      </c>
      <c r="U17" s="1125"/>
      <c r="V17" s="131"/>
    </row>
    <row r="18" spans="1:22" ht="21" customHeight="1">
      <c r="A18" s="94" t="s">
        <v>63</v>
      </c>
      <c r="B18" s="94"/>
      <c r="C18" s="108">
        <v>453</v>
      </c>
      <c r="D18" s="108">
        <v>410</v>
      </c>
      <c r="E18" s="108">
        <v>371</v>
      </c>
      <c r="F18" s="102">
        <v>1234</v>
      </c>
      <c r="G18" s="108">
        <v>39209</v>
      </c>
      <c r="H18" s="108">
        <v>36672</v>
      </c>
      <c r="I18" s="102">
        <v>75881</v>
      </c>
      <c r="J18" s="108">
        <v>204694</v>
      </c>
      <c r="K18" s="108">
        <v>183835</v>
      </c>
      <c r="L18" s="102">
        <v>388529</v>
      </c>
      <c r="M18" s="108">
        <v>7695</v>
      </c>
      <c r="N18" s="108">
        <v>10763</v>
      </c>
      <c r="O18" s="102">
        <v>18458</v>
      </c>
      <c r="P18" s="108">
        <v>4693</v>
      </c>
      <c r="Q18" s="108">
        <v>4025</v>
      </c>
      <c r="R18" s="108">
        <v>2325</v>
      </c>
      <c r="S18" s="102">
        <v>11043</v>
      </c>
      <c r="T18" s="1082" t="s">
        <v>297</v>
      </c>
      <c r="U18" s="1082"/>
      <c r="V18" s="131"/>
    </row>
    <row r="19" spans="1:22" ht="21" customHeight="1">
      <c r="A19" s="1122" t="s">
        <v>64</v>
      </c>
      <c r="B19" s="1123"/>
      <c r="C19" s="108">
        <v>304</v>
      </c>
      <c r="D19" s="108">
        <v>285</v>
      </c>
      <c r="E19" s="108">
        <v>389</v>
      </c>
      <c r="F19" s="102">
        <v>978</v>
      </c>
      <c r="G19" s="108">
        <v>38958</v>
      </c>
      <c r="H19" s="108">
        <v>34417</v>
      </c>
      <c r="I19" s="102">
        <v>73375</v>
      </c>
      <c r="J19" s="108">
        <v>225677</v>
      </c>
      <c r="K19" s="108">
        <v>198056</v>
      </c>
      <c r="L19" s="102">
        <v>423733</v>
      </c>
      <c r="M19" s="108">
        <v>6238</v>
      </c>
      <c r="N19" s="108">
        <v>12430</v>
      </c>
      <c r="O19" s="102">
        <v>18668</v>
      </c>
      <c r="P19" s="108">
        <v>3812</v>
      </c>
      <c r="Q19" s="108">
        <v>3540</v>
      </c>
      <c r="R19" s="108">
        <v>3186</v>
      </c>
      <c r="S19" s="102">
        <v>10538</v>
      </c>
      <c r="T19" s="1082" t="s">
        <v>186</v>
      </c>
      <c r="U19" s="1082"/>
      <c r="V19" s="131"/>
    </row>
    <row r="20" spans="1:22" ht="21" customHeight="1">
      <c r="A20" s="1122" t="s">
        <v>65</v>
      </c>
      <c r="B20" s="1123"/>
      <c r="C20" s="108">
        <v>264</v>
      </c>
      <c r="D20" s="108">
        <v>242</v>
      </c>
      <c r="E20" s="108">
        <v>108</v>
      </c>
      <c r="F20" s="102">
        <v>614</v>
      </c>
      <c r="G20" s="108">
        <v>22148</v>
      </c>
      <c r="H20" s="108">
        <v>21809</v>
      </c>
      <c r="I20" s="102">
        <v>43957</v>
      </c>
      <c r="J20" s="108">
        <v>144644</v>
      </c>
      <c r="K20" s="108">
        <v>131439</v>
      </c>
      <c r="L20" s="102">
        <v>276083</v>
      </c>
      <c r="M20" s="108">
        <v>4385</v>
      </c>
      <c r="N20" s="108">
        <v>9006</v>
      </c>
      <c r="O20" s="102">
        <v>13391</v>
      </c>
      <c r="P20" s="108">
        <v>3435</v>
      </c>
      <c r="Q20" s="108">
        <v>3200</v>
      </c>
      <c r="R20" s="108">
        <v>684</v>
      </c>
      <c r="S20" s="102">
        <v>7319</v>
      </c>
      <c r="T20" s="1082" t="s">
        <v>187</v>
      </c>
      <c r="U20" s="1082"/>
      <c r="V20" s="131"/>
    </row>
    <row r="21" spans="1:22" ht="21" customHeight="1">
      <c r="A21" s="1122" t="s">
        <v>66</v>
      </c>
      <c r="B21" s="1123"/>
      <c r="C21" s="108">
        <v>293</v>
      </c>
      <c r="D21" s="108">
        <v>275</v>
      </c>
      <c r="E21" s="108">
        <v>202</v>
      </c>
      <c r="F21" s="102">
        <v>770</v>
      </c>
      <c r="G21" s="108">
        <v>27178</v>
      </c>
      <c r="H21" s="108">
        <v>26124</v>
      </c>
      <c r="I21" s="102">
        <v>53302</v>
      </c>
      <c r="J21" s="108">
        <v>169829</v>
      </c>
      <c r="K21" s="108">
        <v>152625</v>
      </c>
      <c r="L21" s="102">
        <v>322454</v>
      </c>
      <c r="M21" s="108">
        <v>4703</v>
      </c>
      <c r="N21" s="108">
        <v>9671</v>
      </c>
      <c r="O21" s="102">
        <v>14374</v>
      </c>
      <c r="P21" s="108">
        <v>3957</v>
      </c>
      <c r="Q21" s="108">
        <v>3622</v>
      </c>
      <c r="R21" s="108">
        <v>1369</v>
      </c>
      <c r="S21" s="102">
        <v>8948</v>
      </c>
      <c r="T21" s="1082" t="s">
        <v>303</v>
      </c>
      <c r="U21" s="1082"/>
      <c r="V21" s="131"/>
    </row>
    <row r="22" spans="1:22" ht="21" customHeight="1">
      <c r="A22" s="1122" t="s">
        <v>134</v>
      </c>
      <c r="B22" s="1123"/>
      <c r="C22" s="108">
        <v>193</v>
      </c>
      <c r="D22" s="108">
        <v>151</v>
      </c>
      <c r="E22" s="108">
        <v>451</v>
      </c>
      <c r="F22" s="102">
        <v>795</v>
      </c>
      <c r="G22" s="108">
        <v>22552</v>
      </c>
      <c r="H22" s="108">
        <v>20503</v>
      </c>
      <c r="I22" s="102">
        <v>43055</v>
      </c>
      <c r="J22" s="108">
        <v>138224</v>
      </c>
      <c r="K22" s="108">
        <v>119984</v>
      </c>
      <c r="L22" s="102">
        <v>258208</v>
      </c>
      <c r="M22" s="108">
        <v>5254</v>
      </c>
      <c r="N22" s="108">
        <v>8725</v>
      </c>
      <c r="O22" s="102">
        <v>13979</v>
      </c>
      <c r="P22" s="108">
        <v>2346</v>
      </c>
      <c r="Q22" s="108">
        <v>1564</v>
      </c>
      <c r="R22" s="108">
        <v>3375</v>
      </c>
      <c r="S22" s="102">
        <v>7285</v>
      </c>
      <c r="T22" s="1082" t="s">
        <v>304</v>
      </c>
      <c r="U22" s="1082"/>
      <c r="V22" s="131"/>
    </row>
    <row r="23" spans="1:22" ht="21" customHeight="1">
      <c r="A23" s="1122" t="s">
        <v>68</v>
      </c>
      <c r="B23" s="1123"/>
      <c r="C23" s="108">
        <v>107</v>
      </c>
      <c r="D23" s="108">
        <v>96</v>
      </c>
      <c r="E23" s="108">
        <v>327</v>
      </c>
      <c r="F23" s="102">
        <v>530</v>
      </c>
      <c r="G23" s="108">
        <v>14866</v>
      </c>
      <c r="H23" s="108">
        <v>13554</v>
      </c>
      <c r="I23" s="102">
        <v>28420</v>
      </c>
      <c r="J23" s="108">
        <v>93045</v>
      </c>
      <c r="K23" s="108">
        <v>82045</v>
      </c>
      <c r="L23" s="102">
        <v>175090</v>
      </c>
      <c r="M23" s="108">
        <v>2798</v>
      </c>
      <c r="N23" s="108">
        <v>4879</v>
      </c>
      <c r="O23" s="102">
        <v>7677</v>
      </c>
      <c r="P23" s="108">
        <v>1300</v>
      </c>
      <c r="Q23" s="108">
        <v>1148</v>
      </c>
      <c r="R23" s="108">
        <v>2490</v>
      </c>
      <c r="S23" s="102">
        <v>4938</v>
      </c>
      <c r="T23" s="1082" t="s">
        <v>305</v>
      </c>
      <c r="U23" s="1082"/>
      <c r="V23" s="131"/>
    </row>
    <row r="24" spans="1:22" ht="21" customHeight="1">
      <c r="A24" s="1122" t="s">
        <v>69</v>
      </c>
      <c r="B24" s="1123"/>
      <c r="C24" s="108">
        <v>229</v>
      </c>
      <c r="D24" s="108">
        <v>204</v>
      </c>
      <c r="E24" s="108">
        <v>507</v>
      </c>
      <c r="F24" s="102">
        <v>940</v>
      </c>
      <c r="G24" s="108">
        <v>24924</v>
      </c>
      <c r="H24" s="108">
        <v>23337</v>
      </c>
      <c r="I24" s="102">
        <v>48261</v>
      </c>
      <c r="J24" s="108">
        <v>148750</v>
      </c>
      <c r="K24" s="108">
        <v>126905</v>
      </c>
      <c r="L24" s="102">
        <v>275655</v>
      </c>
      <c r="M24" s="108">
        <v>5826</v>
      </c>
      <c r="N24" s="108">
        <v>8894</v>
      </c>
      <c r="O24" s="102">
        <v>14720</v>
      </c>
      <c r="P24" s="108">
        <v>2759</v>
      </c>
      <c r="Q24" s="108">
        <v>2403</v>
      </c>
      <c r="R24" s="108">
        <v>3615</v>
      </c>
      <c r="S24" s="102">
        <v>8777</v>
      </c>
      <c r="T24" s="1082" t="s">
        <v>191</v>
      </c>
      <c r="U24" s="1082"/>
      <c r="V24" s="131"/>
    </row>
    <row r="25" spans="1:22" ht="21" customHeight="1">
      <c r="A25" s="1122" t="s">
        <v>70</v>
      </c>
      <c r="B25" s="1123"/>
      <c r="C25" s="108">
        <v>380</v>
      </c>
      <c r="D25" s="108">
        <v>325</v>
      </c>
      <c r="E25" s="108">
        <v>725</v>
      </c>
      <c r="F25" s="102">
        <v>1430</v>
      </c>
      <c r="G25" s="108">
        <v>37752</v>
      </c>
      <c r="H25" s="108">
        <v>35953</v>
      </c>
      <c r="I25" s="102">
        <v>73705</v>
      </c>
      <c r="J25" s="108">
        <v>231847</v>
      </c>
      <c r="K25" s="108">
        <v>200874</v>
      </c>
      <c r="L25" s="102">
        <v>432721</v>
      </c>
      <c r="M25" s="108">
        <v>9663</v>
      </c>
      <c r="N25" s="108">
        <v>13050</v>
      </c>
      <c r="O25" s="102">
        <v>22713</v>
      </c>
      <c r="P25" s="108">
        <v>4145</v>
      </c>
      <c r="Q25" s="108">
        <v>4284</v>
      </c>
      <c r="R25" s="108">
        <v>4866</v>
      </c>
      <c r="S25" s="102">
        <v>13295</v>
      </c>
      <c r="T25" s="1082" t="s">
        <v>192</v>
      </c>
      <c r="U25" s="1082"/>
      <c r="V25" s="131"/>
    </row>
    <row r="26" spans="1:22" ht="21" customHeight="1">
      <c r="A26" s="1122" t="s">
        <v>71</v>
      </c>
      <c r="B26" s="1123"/>
      <c r="C26" s="108">
        <v>199</v>
      </c>
      <c r="D26" s="108">
        <v>177</v>
      </c>
      <c r="E26" s="108">
        <v>325</v>
      </c>
      <c r="F26" s="102">
        <v>701</v>
      </c>
      <c r="G26" s="108">
        <v>32891</v>
      </c>
      <c r="H26" s="108">
        <v>26863</v>
      </c>
      <c r="I26" s="102">
        <v>59754</v>
      </c>
      <c r="J26" s="108">
        <v>141335</v>
      </c>
      <c r="K26" s="108">
        <v>106548</v>
      </c>
      <c r="L26" s="102">
        <v>247883</v>
      </c>
      <c r="M26" s="108">
        <v>5138</v>
      </c>
      <c r="N26" s="108">
        <v>7417</v>
      </c>
      <c r="O26" s="102">
        <v>12555</v>
      </c>
      <c r="P26" s="108">
        <v>2912</v>
      </c>
      <c r="Q26" s="108">
        <v>2411</v>
      </c>
      <c r="R26" s="108">
        <v>2053</v>
      </c>
      <c r="S26" s="102">
        <v>7376</v>
      </c>
      <c r="T26" s="1082" t="s">
        <v>193</v>
      </c>
      <c r="U26" s="1082"/>
      <c r="V26" s="131"/>
    </row>
    <row r="27" spans="1:22" ht="21" customHeight="1" thickBot="1">
      <c r="A27" s="1119" t="s">
        <v>72</v>
      </c>
      <c r="B27" s="1120"/>
      <c r="C27" s="904">
        <v>490</v>
      </c>
      <c r="D27" s="904">
        <v>391</v>
      </c>
      <c r="E27" s="904">
        <v>558</v>
      </c>
      <c r="F27" s="117">
        <v>1439</v>
      </c>
      <c r="G27" s="904">
        <v>53394</v>
      </c>
      <c r="H27" s="904">
        <v>52461</v>
      </c>
      <c r="I27" s="117">
        <v>105855</v>
      </c>
      <c r="J27" s="904">
        <v>316706</v>
      </c>
      <c r="K27" s="904">
        <v>294981</v>
      </c>
      <c r="L27" s="117">
        <v>611687</v>
      </c>
      <c r="M27" s="904">
        <v>5518</v>
      </c>
      <c r="N27" s="904">
        <v>16496</v>
      </c>
      <c r="O27" s="117">
        <v>22014</v>
      </c>
      <c r="P27" s="133">
        <v>6270</v>
      </c>
      <c r="Q27" s="133">
        <v>5264</v>
      </c>
      <c r="R27" s="133">
        <v>4041</v>
      </c>
      <c r="S27" s="117">
        <v>15575</v>
      </c>
      <c r="T27" s="1118" t="s">
        <v>298</v>
      </c>
      <c r="U27" s="1118"/>
      <c r="V27" s="131"/>
    </row>
    <row r="28" spans="1:22" ht="21" customHeight="1" thickBot="1">
      <c r="A28" s="1076" t="s">
        <v>32</v>
      </c>
      <c r="B28" s="1076"/>
      <c r="C28" s="905">
        <v>4460</v>
      </c>
      <c r="D28" s="905">
        <v>3868</v>
      </c>
      <c r="E28" s="905">
        <v>8907</v>
      </c>
      <c r="F28" s="905">
        <v>17235</v>
      </c>
      <c r="G28" s="905">
        <v>605494</v>
      </c>
      <c r="H28" s="905">
        <v>570833</v>
      </c>
      <c r="I28" s="905">
        <v>1176327</v>
      </c>
      <c r="J28" s="905">
        <v>3435847</v>
      </c>
      <c r="K28" s="905">
        <v>3065206</v>
      </c>
      <c r="L28" s="905">
        <v>6501053</v>
      </c>
      <c r="M28" s="905">
        <v>95697</v>
      </c>
      <c r="N28" s="905">
        <v>194967</v>
      </c>
      <c r="O28" s="905">
        <v>290664</v>
      </c>
      <c r="P28" s="905">
        <v>59171</v>
      </c>
      <c r="Q28" s="905">
        <v>52061</v>
      </c>
      <c r="R28" s="905">
        <v>65306</v>
      </c>
      <c r="S28" s="905">
        <v>176538</v>
      </c>
      <c r="T28" s="1121" t="s">
        <v>175</v>
      </c>
      <c r="U28" s="1121"/>
      <c r="V28" s="131"/>
    </row>
    <row r="29" spans="1:22" ht="15.75" thickTop="1">
      <c r="V29" s="131"/>
    </row>
    <row r="31" spans="1:22">
      <c r="I31" s="134"/>
    </row>
  </sheetData>
  <mergeCells count="48">
    <mergeCell ref="A4:B7"/>
    <mergeCell ref="C4:F4"/>
    <mergeCell ref="G4:I4"/>
    <mergeCell ref="J4:L4"/>
    <mergeCell ref="M4:O4"/>
    <mergeCell ref="A1:U1"/>
    <mergeCell ref="A2:U2"/>
    <mergeCell ref="A3:D3"/>
    <mergeCell ref="N3:P3"/>
    <mergeCell ref="T3:U3"/>
    <mergeCell ref="P4:R4"/>
    <mergeCell ref="T4:U7"/>
    <mergeCell ref="C5:F5"/>
    <mergeCell ref="G5:I5"/>
    <mergeCell ref="J5:L5"/>
    <mergeCell ref="M5:O5"/>
    <mergeCell ref="P5:S5"/>
    <mergeCell ref="A23:B23"/>
    <mergeCell ref="T23:U23"/>
    <mergeCell ref="A20:B20"/>
    <mergeCell ref="T20:U20"/>
    <mergeCell ref="A9:B9"/>
    <mergeCell ref="T9:U9"/>
    <mergeCell ref="A10:B10"/>
    <mergeCell ref="T10:U10"/>
    <mergeCell ref="A11:B11"/>
    <mergeCell ref="T11:U11"/>
    <mergeCell ref="A12:A17"/>
    <mergeCell ref="U12:U17"/>
    <mergeCell ref="T18:U18"/>
    <mergeCell ref="A19:B19"/>
    <mergeCell ref="T19:U19"/>
    <mergeCell ref="A8:B8"/>
    <mergeCell ref="T8:U8"/>
    <mergeCell ref="A27:B27"/>
    <mergeCell ref="T27:U27"/>
    <mergeCell ref="A28:B28"/>
    <mergeCell ref="T28:U28"/>
    <mergeCell ref="A24:B24"/>
    <mergeCell ref="T24:U24"/>
    <mergeCell ref="A25:B25"/>
    <mergeCell ref="T25:U25"/>
    <mergeCell ref="A26:B26"/>
    <mergeCell ref="T26:U26"/>
    <mergeCell ref="A21:B21"/>
    <mergeCell ref="T21:U21"/>
    <mergeCell ref="A22:B22"/>
    <mergeCell ref="T22:U22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9" orientation="landscape" useFirstPageNumber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FF00"/>
  </sheetPr>
  <dimension ref="A1:Z117"/>
  <sheetViews>
    <sheetView rightToLeft="1" view="pageBreakPreview" zoomScale="90" zoomScaleNormal="75" zoomScaleSheetLayoutView="90" workbookViewId="0">
      <selection sqref="A1:Q2"/>
    </sheetView>
  </sheetViews>
  <sheetFormatPr defaultRowHeight="12.75"/>
  <cols>
    <col min="1" max="1" width="4.85546875" style="91" customWidth="1"/>
    <col min="2" max="2" width="11.140625" style="91" customWidth="1"/>
    <col min="3" max="15" width="9" style="91" customWidth="1"/>
    <col min="16" max="16" width="15.85546875" style="91" customWidth="1"/>
    <col min="17" max="17" width="4.5703125" style="91" customWidth="1"/>
    <col min="18" max="16384" width="9.140625" style="91"/>
  </cols>
  <sheetData>
    <row r="1" spans="1:26" ht="14.25" customHeight="1">
      <c r="A1" s="1138" t="s">
        <v>1006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</row>
    <row r="2" spans="1:26" ht="14.2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</row>
    <row r="3" spans="1:26" ht="36.75" customHeight="1">
      <c r="A3" s="1099" t="s">
        <v>829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</row>
    <row r="4" spans="1:26" ht="18.75" customHeight="1" thickBot="1">
      <c r="A4" s="1115" t="s">
        <v>1177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1116" t="s">
        <v>1178</v>
      </c>
      <c r="Q4" s="1116"/>
    </row>
    <row r="5" spans="1:26" ht="22.5" customHeight="1" thickTop="1">
      <c r="A5" s="1072" t="s">
        <v>40</v>
      </c>
      <c r="B5" s="1072"/>
      <c r="C5" s="1102" t="s">
        <v>44</v>
      </c>
      <c r="D5" s="1102"/>
      <c r="E5" s="1102" t="s">
        <v>675</v>
      </c>
      <c r="F5" s="1102"/>
      <c r="G5" s="1102" t="s">
        <v>46</v>
      </c>
      <c r="H5" s="1102"/>
      <c r="I5" s="1102" t="s">
        <v>47</v>
      </c>
      <c r="J5" s="1102"/>
      <c r="K5" s="1102" t="s">
        <v>48</v>
      </c>
      <c r="L5" s="1102"/>
      <c r="M5" s="1102" t="s">
        <v>375</v>
      </c>
      <c r="N5" s="1102"/>
      <c r="O5" s="1102"/>
      <c r="P5" s="1074" t="s">
        <v>174</v>
      </c>
      <c r="Q5" s="1074"/>
      <c r="R5" s="595"/>
    </row>
    <row r="6" spans="1:26" ht="18.75" customHeight="1">
      <c r="A6" s="1092"/>
      <c r="B6" s="1092"/>
      <c r="C6" s="1094" t="s">
        <v>213</v>
      </c>
      <c r="D6" s="1094"/>
      <c r="E6" s="1094" t="s">
        <v>214</v>
      </c>
      <c r="F6" s="1094"/>
      <c r="G6" s="1094" t="s">
        <v>215</v>
      </c>
      <c r="H6" s="1094"/>
      <c r="I6" s="1094" t="s">
        <v>216</v>
      </c>
      <c r="J6" s="1094"/>
      <c r="K6" s="1094" t="s">
        <v>217</v>
      </c>
      <c r="L6" s="1094"/>
      <c r="M6" s="1094" t="s">
        <v>175</v>
      </c>
      <c r="N6" s="1094"/>
      <c r="O6" s="1094"/>
      <c r="P6" s="1096"/>
      <c r="Q6" s="1096"/>
      <c r="R6" s="595"/>
    </row>
    <row r="7" spans="1:26" ht="19.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32</v>
      </c>
      <c r="P7" s="1096"/>
      <c r="Q7" s="1096"/>
      <c r="R7" s="595"/>
    </row>
    <row r="8" spans="1:26" ht="21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37" t="s">
        <v>175</v>
      </c>
      <c r="P8" s="1075"/>
      <c r="Q8" s="1075"/>
      <c r="R8" s="595"/>
      <c r="Z8" s="91" t="s">
        <v>339</v>
      </c>
    </row>
    <row r="9" spans="1:26" ht="18.95" customHeight="1">
      <c r="A9" s="1137" t="s">
        <v>52</v>
      </c>
      <c r="B9" s="1137"/>
      <c r="C9" s="800">
        <v>39</v>
      </c>
      <c r="D9" s="801">
        <v>28</v>
      </c>
      <c r="E9" s="800">
        <v>20</v>
      </c>
      <c r="F9" s="801">
        <v>34</v>
      </c>
      <c r="G9" s="800">
        <v>20</v>
      </c>
      <c r="H9" s="801">
        <v>18</v>
      </c>
      <c r="I9" s="800">
        <v>6</v>
      </c>
      <c r="J9" s="801">
        <v>6</v>
      </c>
      <c r="K9" s="800">
        <v>4</v>
      </c>
      <c r="L9" s="801">
        <v>1</v>
      </c>
      <c r="M9" s="621">
        <f>SUM(C9,E9,G9,I9,K9)</f>
        <v>89</v>
      </c>
      <c r="N9" s="621">
        <f>SUM(D9,F9,H9,J9,L9)</f>
        <v>87</v>
      </c>
      <c r="O9" s="621">
        <f>SUM(M9:N9)</f>
        <v>176</v>
      </c>
      <c r="P9" s="1058" t="s">
        <v>671</v>
      </c>
      <c r="Q9" s="1058"/>
      <c r="R9" s="595"/>
    </row>
    <row r="10" spans="1:26" ht="18.95" customHeight="1">
      <c r="A10" s="1081" t="s">
        <v>53</v>
      </c>
      <c r="B10" s="1081"/>
      <c r="C10" s="397">
        <v>0</v>
      </c>
      <c r="D10" s="397">
        <v>0</v>
      </c>
      <c r="E10" s="397">
        <v>0</v>
      </c>
      <c r="F10" s="397">
        <v>0</v>
      </c>
      <c r="G10" s="397">
        <v>0</v>
      </c>
      <c r="H10" s="397">
        <v>0</v>
      </c>
      <c r="I10" s="397">
        <v>0</v>
      </c>
      <c r="J10" s="397">
        <v>0</v>
      </c>
      <c r="K10" s="397">
        <v>0</v>
      </c>
      <c r="L10" s="397">
        <v>0</v>
      </c>
      <c r="M10" s="382">
        <f t="shared" ref="M10:M28" si="0">SUM(C10,E10,G10,I10,K10)</f>
        <v>0</v>
      </c>
      <c r="N10" s="382">
        <f t="shared" ref="N10:N28" si="1">SUM(D10,F10,H10,J10,L10)</f>
        <v>0</v>
      </c>
      <c r="O10" s="382">
        <f t="shared" ref="O10:O28" si="2">SUM(M10:N10)</f>
        <v>0</v>
      </c>
      <c r="P10" s="1059" t="s">
        <v>302</v>
      </c>
      <c r="Q10" s="1059"/>
      <c r="R10" s="595"/>
    </row>
    <row r="11" spans="1:26" ht="18.95" customHeight="1">
      <c r="A11" s="1081" t="s">
        <v>54</v>
      </c>
      <c r="B11" s="1081"/>
      <c r="C11" s="397">
        <v>45</v>
      </c>
      <c r="D11" s="397">
        <v>18</v>
      </c>
      <c r="E11" s="397">
        <v>26</v>
      </c>
      <c r="F11" s="397">
        <v>17</v>
      </c>
      <c r="G11" s="397">
        <v>27</v>
      </c>
      <c r="H11" s="397">
        <v>11</v>
      </c>
      <c r="I11" s="397">
        <v>2</v>
      </c>
      <c r="J11" s="397">
        <v>1</v>
      </c>
      <c r="K11" s="397">
        <v>1</v>
      </c>
      <c r="L11" s="397">
        <v>2</v>
      </c>
      <c r="M11" s="382">
        <f t="shared" si="0"/>
        <v>101</v>
      </c>
      <c r="N11" s="382">
        <f t="shared" si="1"/>
        <v>49</v>
      </c>
      <c r="O11" s="382">
        <f t="shared" si="2"/>
        <v>150</v>
      </c>
      <c r="P11" s="1056" t="s">
        <v>184</v>
      </c>
      <c r="Q11" s="1056"/>
      <c r="R11" s="595"/>
    </row>
    <row r="12" spans="1:26" ht="18.95" customHeight="1">
      <c r="A12" s="1081" t="s">
        <v>55</v>
      </c>
      <c r="B12" s="1081"/>
      <c r="C12" s="397">
        <v>2</v>
      </c>
      <c r="D12" s="397">
        <v>4</v>
      </c>
      <c r="E12" s="397">
        <v>3</v>
      </c>
      <c r="F12" s="397">
        <v>13</v>
      </c>
      <c r="G12" s="397">
        <v>3</v>
      </c>
      <c r="H12" s="397">
        <v>4</v>
      </c>
      <c r="I12" s="397">
        <v>2</v>
      </c>
      <c r="J12" s="397">
        <v>0</v>
      </c>
      <c r="K12" s="397">
        <v>0</v>
      </c>
      <c r="L12" s="397">
        <v>0</v>
      </c>
      <c r="M12" s="382">
        <f t="shared" si="0"/>
        <v>10</v>
      </c>
      <c r="N12" s="382">
        <f t="shared" si="1"/>
        <v>21</v>
      </c>
      <c r="O12" s="382">
        <f t="shared" si="2"/>
        <v>31</v>
      </c>
      <c r="P12" s="1056" t="s">
        <v>185</v>
      </c>
      <c r="Q12" s="1056"/>
      <c r="R12" s="595"/>
    </row>
    <row r="13" spans="1:26" ht="18.95" customHeight="1">
      <c r="A13" s="1106" t="s">
        <v>295</v>
      </c>
      <c r="B13" s="229" t="s">
        <v>273</v>
      </c>
      <c r="C13" s="397">
        <v>84</v>
      </c>
      <c r="D13" s="397">
        <v>27</v>
      </c>
      <c r="E13" s="397">
        <v>14</v>
      </c>
      <c r="F13" s="397">
        <v>15</v>
      </c>
      <c r="G13" s="397">
        <v>1</v>
      </c>
      <c r="H13" s="397">
        <v>0</v>
      </c>
      <c r="I13" s="397">
        <v>0</v>
      </c>
      <c r="J13" s="397">
        <v>0</v>
      </c>
      <c r="K13" s="397">
        <v>0</v>
      </c>
      <c r="L13" s="397">
        <v>0</v>
      </c>
      <c r="M13" s="382">
        <f t="shared" si="0"/>
        <v>99</v>
      </c>
      <c r="N13" s="382">
        <f t="shared" si="1"/>
        <v>42</v>
      </c>
      <c r="O13" s="382">
        <f t="shared" si="2"/>
        <v>141</v>
      </c>
      <c r="P13" s="683" t="s">
        <v>306</v>
      </c>
      <c r="Q13" s="1087" t="s">
        <v>173</v>
      </c>
      <c r="R13" s="595"/>
    </row>
    <row r="14" spans="1:26" ht="18.95" customHeight="1">
      <c r="A14" s="1107"/>
      <c r="B14" s="229" t="s">
        <v>275</v>
      </c>
      <c r="C14" s="397">
        <v>19</v>
      </c>
      <c r="D14" s="397">
        <v>22</v>
      </c>
      <c r="E14" s="397">
        <v>4</v>
      </c>
      <c r="F14" s="397">
        <v>15</v>
      </c>
      <c r="G14" s="397">
        <v>5</v>
      </c>
      <c r="H14" s="397">
        <v>4</v>
      </c>
      <c r="I14" s="397">
        <v>1</v>
      </c>
      <c r="J14" s="397">
        <v>0</v>
      </c>
      <c r="K14" s="397">
        <v>0</v>
      </c>
      <c r="L14" s="397">
        <v>0</v>
      </c>
      <c r="M14" s="382">
        <f t="shared" si="0"/>
        <v>29</v>
      </c>
      <c r="N14" s="382">
        <f t="shared" si="1"/>
        <v>41</v>
      </c>
      <c r="O14" s="382">
        <f t="shared" si="2"/>
        <v>70</v>
      </c>
      <c r="P14" s="683" t="s">
        <v>307</v>
      </c>
      <c r="Q14" s="1088"/>
      <c r="R14" s="595"/>
    </row>
    <row r="15" spans="1:26" ht="18.95" customHeight="1">
      <c r="A15" s="1107"/>
      <c r="B15" s="229" t="s">
        <v>274</v>
      </c>
      <c r="C15" s="397">
        <v>0</v>
      </c>
      <c r="D15" s="397">
        <v>0</v>
      </c>
      <c r="E15" s="397">
        <v>35</v>
      </c>
      <c r="F15" s="397">
        <v>40</v>
      </c>
      <c r="G15" s="397">
        <v>28</v>
      </c>
      <c r="H15" s="397">
        <v>9</v>
      </c>
      <c r="I15" s="397">
        <v>8</v>
      </c>
      <c r="J15" s="397">
        <v>6</v>
      </c>
      <c r="K15" s="397">
        <v>4</v>
      </c>
      <c r="L15" s="397">
        <v>5</v>
      </c>
      <c r="M15" s="382">
        <f t="shared" si="0"/>
        <v>75</v>
      </c>
      <c r="N15" s="382">
        <f t="shared" si="1"/>
        <v>60</v>
      </c>
      <c r="O15" s="382">
        <f t="shared" si="2"/>
        <v>135</v>
      </c>
      <c r="P15" s="683" t="s">
        <v>308</v>
      </c>
      <c r="Q15" s="1088"/>
      <c r="R15" s="595"/>
    </row>
    <row r="16" spans="1:26" ht="18.95" customHeight="1">
      <c r="A16" s="1107"/>
      <c r="B16" s="229" t="s">
        <v>276</v>
      </c>
      <c r="C16" s="397">
        <v>13</v>
      </c>
      <c r="D16" s="397">
        <v>8</v>
      </c>
      <c r="E16" s="397">
        <v>16</v>
      </c>
      <c r="F16" s="397">
        <v>3</v>
      </c>
      <c r="G16" s="397">
        <v>0</v>
      </c>
      <c r="H16" s="397">
        <v>0</v>
      </c>
      <c r="I16" s="397">
        <v>0</v>
      </c>
      <c r="J16" s="397">
        <v>0</v>
      </c>
      <c r="K16" s="397">
        <v>2</v>
      </c>
      <c r="L16" s="397">
        <v>0</v>
      </c>
      <c r="M16" s="382">
        <f t="shared" si="0"/>
        <v>31</v>
      </c>
      <c r="N16" s="382">
        <f t="shared" si="1"/>
        <v>11</v>
      </c>
      <c r="O16" s="382">
        <f t="shared" si="2"/>
        <v>42</v>
      </c>
      <c r="P16" s="683" t="s">
        <v>309</v>
      </c>
      <c r="Q16" s="1088"/>
      <c r="R16" s="595"/>
    </row>
    <row r="17" spans="1:18" ht="18.95" customHeight="1">
      <c r="A17" s="1107"/>
      <c r="B17" s="229" t="s">
        <v>278</v>
      </c>
      <c r="C17" s="397">
        <v>31</v>
      </c>
      <c r="D17" s="397">
        <v>25</v>
      </c>
      <c r="E17" s="397">
        <v>34</v>
      </c>
      <c r="F17" s="397">
        <v>21</v>
      </c>
      <c r="G17" s="397">
        <v>10</v>
      </c>
      <c r="H17" s="397">
        <v>13</v>
      </c>
      <c r="I17" s="397">
        <v>7</v>
      </c>
      <c r="J17" s="397">
        <v>10</v>
      </c>
      <c r="K17" s="397">
        <v>6</v>
      </c>
      <c r="L17" s="397">
        <v>7</v>
      </c>
      <c r="M17" s="382">
        <f t="shared" si="0"/>
        <v>88</v>
      </c>
      <c r="N17" s="382">
        <f t="shared" si="1"/>
        <v>76</v>
      </c>
      <c r="O17" s="382">
        <f t="shared" si="2"/>
        <v>164</v>
      </c>
      <c r="P17" s="683" t="s">
        <v>310</v>
      </c>
      <c r="Q17" s="1088"/>
      <c r="R17" s="595"/>
    </row>
    <row r="18" spans="1:18" ht="18.95" customHeight="1">
      <c r="A18" s="1108"/>
      <c r="B18" s="229" t="s">
        <v>277</v>
      </c>
      <c r="C18" s="397">
        <v>15</v>
      </c>
      <c r="D18" s="397">
        <v>22</v>
      </c>
      <c r="E18" s="397">
        <v>10</v>
      </c>
      <c r="F18" s="397">
        <v>13</v>
      </c>
      <c r="G18" s="397">
        <v>1</v>
      </c>
      <c r="H18" s="397">
        <v>0</v>
      </c>
      <c r="I18" s="397">
        <v>0</v>
      </c>
      <c r="J18" s="397">
        <v>2</v>
      </c>
      <c r="K18" s="397">
        <v>0</v>
      </c>
      <c r="L18" s="397">
        <v>1</v>
      </c>
      <c r="M18" s="382">
        <f t="shared" si="0"/>
        <v>26</v>
      </c>
      <c r="N18" s="382">
        <f t="shared" si="1"/>
        <v>38</v>
      </c>
      <c r="O18" s="382">
        <f t="shared" si="2"/>
        <v>64</v>
      </c>
      <c r="P18" s="683" t="s">
        <v>311</v>
      </c>
      <c r="Q18" s="1088"/>
      <c r="R18" s="595"/>
    </row>
    <row r="19" spans="1:18" ht="18.95" customHeight="1">
      <c r="A19" s="1081" t="s">
        <v>63</v>
      </c>
      <c r="B19" s="1081"/>
      <c r="C19" s="645">
        <v>22</v>
      </c>
      <c r="D19" s="645">
        <v>0</v>
      </c>
      <c r="E19" s="645">
        <v>26</v>
      </c>
      <c r="F19" s="200">
        <v>32</v>
      </c>
      <c r="G19" s="645">
        <v>17</v>
      </c>
      <c r="H19" s="645">
        <v>28</v>
      </c>
      <c r="I19" s="200">
        <v>0</v>
      </c>
      <c r="J19" s="645">
        <v>0</v>
      </c>
      <c r="K19" s="645">
        <v>0</v>
      </c>
      <c r="L19" s="200">
        <v>0</v>
      </c>
      <c r="M19" s="382">
        <f t="shared" si="0"/>
        <v>65</v>
      </c>
      <c r="N19" s="382">
        <f t="shared" si="1"/>
        <v>60</v>
      </c>
      <c r="O19" s="382">
        <f t="shared" si="2"/>
        <v>125</v>
      </c>
      <c r="P19" s="1056" t="s">
        <v>322</v>
      </c>
      <c r="Q19" s="1056"/>
      <c r="R19" s="595"/>
    </row>
    <row r="20" spans="1:18" ht="18.95" customHeight="1">
      <c r="A20" s="1081" t="s">
        <v>64</v>
      </c>
      <c r="B20" s="1081"/>
      <c r="C20" s="397">
        <v>15</v>
      </c>
      <c r="D20" s="397">
        <v>72</v>
      </c>
      <c r="E20" s="397">
        <v>47</v>
      </c>
      <c r="F20" s="397">
        <v>56</v>
      </c>
      <c r="G20" s="397">
        <v>17</v>
      </c>
      <c r="H20" s="397">
        <v>17</v>
      </c>
      <c r="I20" s="397">
        <v>2</v>
      </c>
      <c r="J20" s="397">
        <v>11</v>
      </c>
      <c r="K20" s="397">
        <v>1</v>
      </c>
      <c r="L20" s="397">
        <v>2</v>
      </c>
      <c r="M20" s="382">
        <f t="shared" si="0"/>
        <v>82</v>
      </c>
      <c r="N20" s="382">
        <f t="shared" si="1"/>
        <v>158</v>
      </c>
      <c r="O20" s="382">
        <f t="shared" si="2"/>
        <v>240</v>
      </c>
      <c r="P20" s="1056" t="s">
        <v>186</v>
      </c>
      <c r="Q20" s="1056"/>
      <c r="R20" s="595"/>
    </row>
    <row r="21" spans="1:18" ht="18.95" customHeight="1">
      <c r="A21" s="1081" t="s">
        <v>65</v>
      </c>
      <c r="B21" s="1081"/>
      <c r="C21" s="397">
        <v>23</v>
      </c>
      <c r="D21" s="397">
        <v>22</v>
      </c>
      <c r="E21" s="397">
        <v>40</v>
      </c>
      <c r="F21" s="397">
        <v>36</v>
      </c>
      <c r="G21" s="397">
        <v>16</v>
      </c>
      <c r="H21" s="397">
        <v>21</v>
      </c>
      <c r="I21" s="397">
        <v>13</v>
      </c>
      <c r="J21" s="397">
        <v>15</v>
      </c>
      <c r="K21" s="397">
        <v>9</v>
      </c>
      <c r="L21" s="397">
        <v>4</v>
      </c>
      <c r="M21" s="382">
        <f t="shared" si="0"/>
        <v>101</v>
      </c>
      <c r="N21" s="382">
        <f t="shared" si="1"/>
        <v>98</v>
      </c>
      <c r="O21" s="382">
        <f t="shared" si="2"/>
        <v>199</v>
      </c>
      <c r="P21" s="1056" t="s">
        <v>187</v>
      </c>
      <c r="Q21" s="1056"/>
      <c r="R21" s="595"/>
    </row>
    <row r="22" spans="1:18" ht="18.95" customHeight="1">
      <c r="A22" s="1081" t="s">
        <v>66</v>
      </c>
      <c r="B22" s="1081"/>
      <c r="C22" s="397">
        <v>36</v>
      </c>
      <c r="D22" s="397">
        <v>38</v>
      </c>
      <c r="E22" s="397">
        <v>26</v>
      </c>
      <c r="F22" s="397">
        <v>61</v>
      </c>
      <c r="G22" s="397">
        <v>30</v>
      </c>
      <c r="H22" s="397">
        <v>32</v>
      </c>
      <c r="I22" s="397">
        <v>13</v>
      </c>
      <c r="J22" s="397">
        <v>16</v>
      </c>
      <c r="K22" s="397">
        <v>10</v>
      </c>
      <c r="L22" s="397">
        <v>6</v>
      </c>
      <c r="M22" s="382">
        <f t="shared" si="0"/>
        <v>115</v>
      </c>
      <c r="N22" s="382">
        <f t="shared" si="1"/>
        <v>153</v>
      </c>
      <c r="O22" s="382">
        <f t="shared" si="2"/>
        <v>268</v>
      </c>
      <c r="P22" s="1056" t="s">
        <v>303</v>
      </c>
      <c r="Q22" s="1056"/>
      <c r="R22" s="595"/>
    </row>
    <row r="23" spans="1:18" ht="18.95" customHeight="1">
      <c r="A23" s="1081" t="s">
        <v>134</v>
      </c>
      <c r="B23" s="1081"/>
      <c r="C23" s="397">
        <v>22</v>
      </c>
      <c r="D23" s="397">
        <v>20</v>
      </c>
      <c r="E23" s="397">
        <v>8</v>
      </c>
      <c r="F23" s="397">
        <v>15</v>
      </c>
      <c r="G23" s="397">
        <v>9</v>
      </c>
      <c r="H23" s="397">
        <v>8</v>
      </c>
      <c r="I23" s="397">
        <v>2</v>
      </c>
      <c r="J23" s="397">
        <v>2</v>
      </c>
      <c r="K23" s="397">
        <v>0</v>
      </c>
      <c r="L23" s="397">
        <v>1</v>
      </c>
      <c r="M23" s="382">
        <f t="shared" si="0"/>
        <v>41</v>
      </c>
      <c r="N23" s="382">
        <f t="shared" si="1"/>
        <v>46</v>
      </c>
      <c r="O23" s="382">
        <f t="shared" si="2"/>
        <v>87</v>
      </c>
      <c r="P23" s="1056" t="s">
        <v>304</v>
      </c>
      <c r="Q23" s="1056"/>
      <c r="R23" s="595"/>
    </row>
    <row r="24" spans="1:18" ht="18.95" customHeight="1">
      <c r="A24" s="1081" t="s">
        <v>68</v>
      </c>
      <c r="B24" s="1081"/>
      <c r="C24" s="397">
        <v>0</v>
      </c>
      <c r="D24" s="397">
        <v>0</v>
      </c>
      <c r="E24" s="397">
        <v>0</v>
      </c>
      <c r="F24" s="397">
        <v>0</v>
      </c>
      <c r="G24" s="397">
        <v>0</v>
      </c>
      <c r="H24" s="397">
        <v>0</v>
      </c>
      <c r="I24" s="397">
        <v>4</v>
      </c>
      <c r="J24" s="397">
        <v>0</v>
      </c>
      <c r="K24" s="397">
        <v>2</v>
      </c>
      <c r="L24" s="397">
        <v>1</v>
      </c>
      <c r="M24" s="382">
        <f t="shared" si="0"/>
        <v>6</v>
      </c>
      <c r="N24" s="382">
        <f t="shared" si="1"/>
        <v>1</v>
      </c>
      <c r="O24" s="382">
        <f t="shared" si="2"/>
        <v>7</v>
      </c>
      <c r="P24" s="1056" t="s">
        <v>305</v>
      </c>
      <c r="Q24" s="1056"/>
      <c r="R24" s="595"/>
    </row>
    <row r="25" spans="1:18" ht="18.95" customHeight="1">
      <c r="A25" s="1081" t="s">
        <v>69</v>
      </c>
      <c r="B25" s="1081"/>
      <c r="C25" s="397">
        <v>11</v>
      </c>
      <c r="D25" s="397">
        <v>4</v>
      </c>
      <c r="E25" s="397">
        <v>19</v>
      </c>
      <c r="F25" s="397">
        <v>8</v>
      </c>
      <c r="G25" s="397">
        <v>16</v>
      </c>
      <c r="H25" s="397">
        <v>6</v>
      </c>
      <c r="I25" s="397">
        <v>14</v>
      </c>
      <c r="J25" s="397">
        <v>7</v>
      </c>
      <c r="K25" s="397">
        <v>4</v>
      </c>
      <c r="L25" s="397">
        <v>5</v>
      </c>
      <c r="M25" s="382">
        <f t="shared" si="0"/>
        <v>64</v>
      </c>
      <c r="N25" s="382">
        <f t="shared" si="1"/>
        <v>30</v>
      </c>
      <c r="O25" s="382">
        <f t="shared" si="2"/>
        <v>94</v>
      </c>
      <c r="P25" s="1056" t="s">
        <v>191</v>
      </c>
      <c r="Q25" s="1056"/>
      <c r="R25" s="595"/>
    </row>
    <row r="26" spans="1:18" ht="18.95" customHeight="1">
      <c r="A26" s="1081" t="s">
        <v>70</v>
      </c>
      <c r="B26" s="1081"/>
      <c r="C26" s="397">
        <v>0</v>
      </c>
      <c r="D26" s="397">
        <v>0</v>
      </c>
      <c r="E26" s="397">
        <v>12</v>
      </c>
      <c r="F26" s="397">
        <v>17</v>
      </c>
      <c r="G26" s="397">
        <v>7</v>
      </c>
      <c r="H26" s="397">
        <v>8</v>
      </c>
      <c r="I26" s="397">
        <v>5</v>
      </c>
      <c r="J26" s="397">
        <v>5</v>
      </c>
      <c r="K26" s="397">
        <v>7</v>
      </c>
      <c r="L26" s="397">
        <v>4</v>
      </c>
      <c r="M26" s="382">
        <f t="shared" si="0"/>
        <v>31</v>
      </c>
      <c r="N26" s="382">
        <f t="shared" si="1"/>
        <v>34</v>
      </c>
      <c r="O26" s="382">
        <f t="shared" si="2"/>
        <v>65</v>
      </c>
      <c r="P26" s="1056" t="s">
        <v>192</v>
      </c>
      <c r="Q26" s="1056"/>
      <c r="R26" s="595"/>
    </row>
    <row r="27" spans="1:18" ht="18.95" customHeight="1">
      <c r="A27" s="1081" t="s">
        <v>71</v>
      </c>
      <c r="B27" s="1081"/>
      <c r="C27" s="397">
        <v>39</v>
      </c>
      <c r="D27" s="397">
        <v>16</v>
      </c>
      <c r="E27" s="397">
        <v>21</v>
      </c>
      <c r="F27" s="397">
        <v>8</v>
      </c>
      <c r="G27" s="397">
        <v>18</v>
      </c>
      <c r="H27" s="397">
        <v>6</v>
      </c>
      <c r="I27" s="397">
        <v>0</v>
      </c>
      <c r="J27" s="397">
        <v>3</v>
      </c>
      <c r="K27" s="397">
        <v>0</v>
      </c>
      <c r="L27" s="397">
        <v>0</v>
      </c>
      <c r="M27" s="382">
        <f t="shared" si="0"/>
        <v>78</v>
      </c>
      <c r="N27" s="382">
        <f t="shared" si="1"/>
        <v>33</v>
      </c>
      <c r="O27" s="382">
        <f t="shared" si="2"/>
        <v>111</v>
      </c>
      <c r="P27" s="1056" t="s">
        <v>193</v>
      </c>
      <c r="Q27" s="1056"/>
      <c r="R27" s="595"/>
    </row>
    <row r="28" spans="1:18" ht="18.95" customHeight="1" thickBot="1">
      <c r="A28" s="1083" t="s">
        <v>72</v>
      </c>
      <c r="B28" s="1083"/>
      <c r="C28" s="802">
        <v>52</v>
      </c>
      <c r="D28" s="802">
        <v>32</v>
      </c>
      <c r="E28" s="802">
        <v>62</v>
      </c>
      <c r="F28" s="802">
        <v>40</v>
      </c>
      <c r="G28" s="802">
        <v>2</v>
      </c>
      <c r="H28" s="802">
        <v>4</v>
      </c>
      <c r="I28" s="802">
        <v>1</v>
      </c>
      <c r="J28" s="802">
        <v>1</v>
      </c>
      <c r="K28" s="802">
        <v>1</v>
      </c>
      <c r="L28" s="802">
        <v>0</v>
      </c>
      <c r="M28" s="96">
        <f t="shared" si="0"/>
        <v>118</v>
      </c>
      <c r="N28" s="96">
        <f t="shared" si="1"/>
        <v>77</v>
      </c>
      <c r="O28" s="96">
        <f t="shared" si="2"/>
        <v>195</v>
      </c>
      <c r="P28" s="1069" t="s">
        <v>361</v>
      </c>
      <c r="Q28" s="1069"/>
      <c r="R28" s="595"/>
    </row>
    <row r="29" spans="1:18" ht="18" customHeight="1" thickBot="1">
      <c r="A29" s="1076" t="s">
        <v>32</v>
      </c>
      <c r="B29" s="1076"/>
      <c r="C29" s="466">
        <f>SUM(C9:C28)</f>
        <v>468</v>
      </c>
      <c r="D29" s="466">
        <f t="shared" ref="D29:O29" si="3">SUM(D9:D28)</f>
        <v>358</v>
      </c>
      <c r="E29" s="466">
        <f t="shared" si="3"/>
        <v>423</v>
      </c>
      <c r="F29" s="466">
        <f t="shared" si="3"/>
        <v>444</v>
      </c>
      <c r="G29" s="466">
        <f t="shared" si="3"/>
        <v>227</v>
      </c>
      <c r="H29" s="466">
        <f t="shared" si="3"/>
        <v>189</v>
      </c>
      <c r="I29" s="466">
        <f t="shared" si="3"/>
        <v>80</v>
      </c>
      <c r="J29" s="466">
        <f t="shared" si="3"/>
        <v>85</v>
      </c>
      <c r="K29" s="466">
        <f t="shared" si="3"/>
        <v>51</v>
      </c>
      <c r="L29" s="466">
        <f t="shared" si="3"/>
        <v>39</v>
      </c>
      <c r="M29" s="466">
        <f t="shared" si="3"/>
        <v>1249</v>
      </c>
      <c r="N29" s="466">
        <f t="shared" si="3"/>
        <v>1115</v>
      </c>
      <c r="O29" s="466">
        <f t="shared" si="3"/>
        <v>2364</v>
      </c>
      <c r="P29" s="1104" t="s">
        <v>175</v>
      </c>
      <c r="Q29" s="1104"/>
      <c r="R29" s="595"/>
    </row>
    <row r="30" spans="1:18" ht="16.5" thickTop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595"/>
      <c r="Q30" s="595"/>
      <c r="R30" s="595"/>
    </row>
    <row r="31" spans="1:18" ht="15.75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595"/>
      <c r="Q31" s="595"/>
      <c r="R31" s="595"/>
    </row>
    <row r="32" spans="1:18" ht="15.75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595"/>
      <c r="Q32" s="595"/>
      <c r="R32" s="595"/>
    </row>
    <row r="33" spans="3:18" ht="15.75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595"/>
      <c r="Q33" s="595"/>
      <c r="R33" s="595"/>
    </row>
    <row r="34" spans="3:18" ht="15.75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595"/>
      <c r="Q34" s="595"/>
      <c r="R34" s="595"/>
    </row>
    <row r="35" spans="3:18" ht="15.75">
      <c r="P35" s="595"/>
      <c r="Q35" s="595"/>
      <c r="R35" s="595"/>
    </row>
    <row r="36" spans="3:18" ht="15.75">
      <c r="P36" s="595"/>
      <c r="Q36" s="595"/>
      <c r="R36" s="595"/>
    </row>
    <row r="37" spans="3:18" ht="15.75">
      <c r="P37" s="595"/>
      <c r="Q37" s="595"/>
      <c r="R37" s="595"/>
    </row>
    <row r="38" spans="3:18" ht="15.75">
      <c r="P38" s="595"/>
      <c r="Q38" s="595"/>
      <c r="R38" s="595"/>
    </row>
    <row r="39" spans="3:18" ht="15.75">
      <c r="P39" s="595"/>
      <c r="Q39" s="595"/>
      <c r="R39" s="595"/>
    </row>
    <row r="40" spans="3:18" ht="15.75">
      <c r="P40" s="595"/>
      <c r="Q40" s="595"/>
      <c r="R40" s="595"/>
    </row>
    <row r="41" spans="3:18" ht="15.75">
      <c r="P41" s="595"/>
      <c r="Q41" s="595"/>
      <c r="R41" s="595"/>
    </row>
    <row r="42" spans="3:18" ht="15.75">
      <c r="P42" s="595"/>
      <c r="Q42" s="595"/>
      <c r="R42" s="595"/>
    </row>
    <row r="43" spans="3:18" ht="15.75">
      <c r="P43" s="595"/>
      <c r="Q43" s="595"/>
      <c r="R43" s="595"/>
    </row>
    <row r="44" spans="3:18" ht="15.75">
      <c r="P44" s="595"/>
      <c r="Q44" s="595"/>
      <c r="R44" s="595"/>
    </row>
    <row r="45" spans="3:18" ht="15.75">
      <c r="P45" s="595"/>
      <c r="Q45" s="595"/>
      <c r="R45" s="595"/>
    </row>
    <row r="46" spans="3:18" ht="15.75">
      <c r="P46" s="595"/>
      <c r="Q46" s="595"/>
      <c r="R46" s="595"/>
    </row>
    <row r="47" spans="3:18" ht="15.75">
      <c r="P47" s="595"/>
      <c r="Q47" s="595"/>
      <c r="R47" s="595"/>
    </row>
    <row r="48" spans="3:18" ht="15.75">
      <c r="P48" s="595"/>
      <c r="Q48" s="595"/>
      <c r="R48" s="595"/>
    </row>
    <row r="49" spans="16:18" ht="15.75">
      <c r="P49" s="595"/>
      <c r="Q49" s="595"/>
      <c r="R49" s="595"/>
    </row>
    <row r="50" spans="16:18" ht="15.75">
      <c r="P50" s="595"/>
      <c r="Q50" s="595"/>
      <c r="R50" s="595"/>
    </row>
    <row r="51" spans="16:18" ht="15.75">
      <c r="P51" s="595"/>
      <c r="Q51" s="595"/>
      <c r="R51" s="595"/>
    </row>
    <row r="52" spans="16:18" ht="15.75">
      <c r="P52" s="595"/>
      <c r="Q52" s="595"/>
      <c r="R52" s="595"/>
    </row>
    <row r="53" spans="16:18" ht="15.75">
      <c r="P53" s="595"/>
      <c r="Q53" s="595"/>
      <c r="R53" s="595"/>
    </row>
    <row r="54" spans="16:18" ht="15.75">
      <c r="P54" s="595"/>
      <c r="Q54" s="595"/>
      <c r="R54" s="595"/>
    </row>
    <row r="55" spans="16:18" ht="15.75">
      <c r="P55" s="595"/>
      <c r="Q55" s="595"/>
      <c r="R55" s="595"/>
    </row>
    <row r="56" spans="16:18" ht="15.75">
      <c r="P56" s="595"/>
      <c r="Q56" s="595"/>
      <c r="R56" s="595"/>
    </row>
    <row r="57" spans="16:18" ht="15.75">
      <c r="P57" s="595"/>
      <c r="Q57" s="595"/>
      <c r="R57" s="595"/>
    </row>
    <row r="58" spans="16:18" ht="15.75">
      <c r="P58" s="595"/>
      <c r="Q58" s="595"/>
      <c r="R58" s="595"/>
    </row>
    <row r="59" spans="16:18" ht="15.75">
      <c r="P59" s="595"/>
      <c r="Q59" s="595"/>
      <c r="R59" s="595"/>
    </row>
    <row r="60" spans="16:18" ht="15.75">
      <c r="P60" s="595"/>
      <c r="Q60" s="595"/>
      <c r="R60" s="595"/>
    </row>
    <row r="61" spans="16:18" ht="15.75">
      <c r="P61" s="595"/>
      <c r="Q61" s="595"/>
      <c r="R61" s="595"/>
    </row>
    <row r="62" spans="16:18" ht="15.75">
      <c r="P62" s="595"/>
      <c r="Q62" s="595"/>
      <c r="R62" s="595"/>
    </row>
    <row r="63" spans="16:18" ht="15.75">
      <c r="P63" s="595"/>
      <c r="Q63" s="595"/>
      <c r="R63" s="595"/>
    </row>
    <row r="64" spans="16:18" ht="15.75">
      <c r="P64" s="595"/>
      <c r="Q64" s="595"/>
      <c r="R64" s="595"/>
    </row>
    <row r="65" spans="16:18" ht="15.75">
      <c r="P65" s="595"/>
      <c r="Q65" s="595"/>
      <c r="R65" s="595"/>
    </row>
    <row r="66" spans="16:18" ht="15.75">
      <c r="P66" s="595"/>
      <c r="Q66" s="595"/>
      <c r="R66" s="595"/>
    </row>
    <row r="67" spans="16:18" ht="15.75">
      <c r="P67" s="595"/>
      <c r="Q67" s="595"/>
      <c r="R67" s="595"/>
    </row>
    <row r="68" spans="16:18" ht="15.75">
      <c r="P68" s="595"/>
      <c r="Q68" s="595"/>
      <c r="R68" s="595"/>
    </row>
    <row r="69" spans="16:18" ht="15.75">
      <c r="P69" s="595"/>
      <c r="Q69" s="595"/>
      <c r="R69" s="595"/>
    </row>
    <row r="70" spans="16:18" ht="15.75">
      <c r="P70" s="595"/>
      <c r="Q70" s="595"/>
      <c r="R70" s="595"/>
    </row>
    <row r="71" spans="16:18" ht="15.75">
      <c r="P71" s="595"/>
      <c r="Q71" s="595"/>
      <c r="R71" s="595"/>
    </row>
    <row r="72" spans="16:18" ht="15.75">
      <c r="P72" s="595"/>
      <c r="Q72" s="595"/>
      <c r="R72" s="595"/>
    </row>
    <row r="73" spans="16:18" ht="15.75">
      <c r="P73" s="595"/>
      <c r="Q73" s="595"/>
      <c r="R73" s="595"/>
    </row>
    <row r="74" spans="16:18" ht="15.75">
      <c r="P74" s="595"/>
      <c r="Q74" s="595"/>
      <c r="R74" s="595"/>
    </row>
    <row r="75" spans="16:18" ht="15.75">
      <c r="P75" s="595"/>
      <c r="Q75" s="595"/>
      <c r="R75" s="595"/>
    </row>
    <row r="76" spans="16:18" ht="15.75">
      <c r="P76" s="595"/>
      <c r="Q76" s="595"/>
      <c r="R76" s="595"/>
    </row>
    <row r="77" spans="16:18" ht="15.75">
      <c r="P77" s="595"/>
      <c r="Q77" s="595"/>
      <c r="R77" s="595"/>
    </row>
    <row r="78" spans="16:18" ht="15.75">
      <c r="P78" s="595"/>
      <c r="Q78" s="595"/>
      <c r="R78" s="595"/>
    </row>
    <row r="79" spans="16:18" ht="15.75">
      <c r="P79" s="595"/>
      <c r="Q79" s="595"/>
      <c r="R79" s="595"/>
    </row>
    <row r="80" spans="16:18" ht="15.75">
      <c r="P80" s="595"/>
      <c r="Q80" s="595"/>
      <c r="R80" s="595"/>
    </row>
    <row r="81" spans="16:18" ht="15.75">
      <c r="P81" s="595"/>
      <c r="Q81" s="595"/>
      <c r="R81" s="595"/>
    </row>
    <row r="82" spans="16:18" ht="15.75">
      <c r="P82" s="595"/>
      <c r="Q82" s="595"/>
      <c r="R82" s="595"/>
    </row>
    <row r="83" spans="16:18" ht="15.75">
      <c r="P83" s="595"/>
      <c r="Q83" s="595"/>
      <c r="R83" s="595"/>
    </row>
    <row r="84" spans="16:18" ht="15.75">
      <c r="P84" s="595"/>
      <c r="Q84" s="595"/>
      <c r="R84" s="595"/>
    </row>
    <row r="85" spans="16:18" ht="15.75">
      <c r="P85" s="595"/>
      <c r="Q85" s="595"/>
      <c r="R85" s="595"/>
    </row>
    <row r="86" spans="16:18" ht="15.75">
      <c r="P86" s="595"/>
      <c r="Q86" s="595"/>
      <c r="R86" s="595"/>
    </row>
    <row r="87" spans="16:18" ht="15.75">
      <c r="P87" s="595"/>
      <c r="Q87" s="595"/>
      <c r="R87" s="595"/>
    </row>
    <row r="88" spans="16:18" ht="15.75">
      <c r="P88" s="595"/>
      <c r="Q88" s="595"/>
      <c r="R88" s="595"/>
    </row>
    <row r="89" spans="16:18" ht="15.75">
      <c r="P89" s="595"/>
      <c r="Q89" s="595"/>
      <c r="R89" s="595"/>
    </row>
    <row r="90" spans="16:18" ht="15.75">
      <c r="P90" s="595"/>
      <c r="Q90" s="595"/>
      <c r="R90" s="595"/>
    </row>
    <row r="91" spans="16:18" ht="15.75">
      <c r="P91" s="595"/>
      <c r="Q91" s="595"/>
      <c r="R91" s="595"/>
    </row>
    <row r="92" spans="16:18" ht="15.75">
      <c r="P92" s="595"/>
      <c r="Q92" s="595"/>
      <c r="R92" s="595"/>
    </row>
    <row r="93" spans="16:18" ht="15.75">
      <c r="P93" s="595"/>
      <c r="Q93" s="595"/>
      <c r="R93" s="595"/>
    </row>
    <row r="94" spans="16:18" ht="15.75">
      <c r="P94" s="595"/>
      <c r="Q94" s="595"/>
      <c r="R94" s="595"/>
    </row>
    <row r="95" spans="16:18" ht="15.75">
      <c r="P95" s="595"/>
      <c r="Q95" s="595"/>
      <c r="R95" s="595"/>
    </row>
    <row r="96" spans="16:18" ht="15.75">
      <c r="P96" s="595"/>
      <c r="Q96" s="595"/>
      <c r="R96" s="595"/>
    </row>
    <row r="97" spans="16:18" ht="15.75">
      <c r="P97" s="595"/>
      <c r="Q97" s="595"/>
      <c r="R97" s="595"/>
    </row>
    <row r="98" spans="16:18" ht="15.75">
      <c r="P98" s="595"/>
      <c r="Q98" s="595"/>
      <c r="R98" s="595"/>
    </row>
    <row r="99" spans="16:18" ht="15.75">
      <c r="P99" s="595"/>
      <c r="Q99" s="595"/>
      <c r="R99" s="595"/>
    </row>
    <row r="100" spans="16:18" ht="15.75">
      <c r="P100" s="595"/>
      <c r="Q100" s="595"/>
      <c r="R100" s="595"/>
    </row>
    <row r="101" spans="16:18" ht="15.75">
      <c r="P101" s="595"/>
      <c r="Q101" s="595"/>
      <c r="R101" s="595"/>
    </row>
    <row r="102" spans="16:18" ht="15.75">
      <c r="P102" s="595"/>
      <c r="Q102" s="595"/>
      <c r="R102" s="595"/>
    </row>
    <row r="103" spans="16:18" ht="15.75">
      <c r="P103" s="595"/>
      <c r="Q103" s="595"/>
      <c r="R103" s="595"/>
    </row>
    <row r="104" spans="16:18" ht="15.75">
      <c r="P104" s="595"/>
      <c r="Q104" s="595"/>
      <c r="R104" s="595"/>
    </row>
    <row r="105" spans="16:18" ht="15.75">
      <c r="P105" s="595"/>
      <c r="Q105" s="595"/>
      <c r="R105" s="595"/>
    </row>
    <row r="106" spans="16:18" ht="15.75">
      <c r="P106" s="595"/>
      <c r="Q106" s="595"/>
      <c r="R106" s="595"/>
    </row>
    <row r="107" spans="16:18" ht="15.75">
      <c r="P107" s="595"/>
      <c r="Q107" s="595"/>
      <c r="R107" s="595"/>
    </row>
    <row r="108" spans="16:18" ht="15.75">
      <c r="P108" s="595"/>
      <c r="Q108" s="595"/>
      <c r="R108" s="595"/>
    </row>
    <row r="109" spans="16:18" ht="15.75">
      <c r="P109" s="595"/>
      <c r="Q109" s="595"/>
      <c r="R109" s="595"/>
    </row>
    <row r="110" spans="16:18" ht="15.75">
      <c r="P110" s="595"/>
      <c r="Q110" s="595"/>
      <c r="R110" s="595"/>
    </row>
    <row r="111" spans="16:18" ht="15.75">
      <c r="P111" s="595"/>
      <c r="Q111" s="595"/>
      <c r="R111" s="595"/>
    </row>
    <row r="112" spans="16:18" ht="15.75">
      <c r="P112" s="595"/>
      <c r="Q112" s="595"/>
      <c r="R112" s="595"/>
    </row>
    <row r="113" spans="3:18" ht="15.75">
      <c r="P113" s="595"/>
      <c r="Q113" s="595"/>
      <c r="R113" s="595"/>
    </row>
    <row r="114" spans="3:18" ht="15.7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P114" s="595"/>
      <c r="Q114" s="595"/>
      <c r="R114" s="595"/>
    </row>
    <row r="115" spans="3:18" ht="15.7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P115" s="595"/>
      <c r="Q115" s="595"/>
      <c r="R115" s="595"/>
    </row>
    <row r="116" spans="3:18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</row>
    <row r="117" spans="3:18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</row>
  </sheetData>
  <protectedRanges>
    <protectedRange sqref="C10:L19" name="نطاق1"/>
    <protectedRange sqref="C20:L28" name="نطاق1_1"/>
  </protectedRanges>
  <mergeCells count="50"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12:B12"/>
    <mergeCell ref="P12:Q12"/>
    <mergeCell ref="M5:O5"/>
    <mergeCell ref="P5:Q8"/>
    <mergeCell ref="C6:D6"/>
    <mergeCell ref="E6:F6"/>
    <mergeCell ref="G6:H6"/>
    <mergeCell ref="I6:J6"/>
    <mergeCell ref="K6:L6"/>
    <mergeCell ref="M6:O6"/>
    <mergeCell ref="P9:Q9"/>
    <mergeCell ref="A10:B10"/>
    <mergeCell ref="P10:Q10"/>
    <mergeCell ref="A11:B11"/>
    <mergeCell ref="P11:Q11"/>
    <mergeCell ref="A9:B9"/>
    <mergeCell ref="A1:Q2"/>
    <mergeCell ref="A3:Q3"/>
    <mergeCell ref="A4:C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1" right="1" top="1" bottom="1" header="1" footer="1"/>
  <pageSetup paperSize="9" scale="80" firstPageNumber="34" orientation="landscape" useFirstPageNumber="1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FFFF00"/>
  </sheetPr>
  <dimension ref="A1:Z117"/>
  <sheetViews>
    <sheetView rightToLeft="1" view="pageBreakPreview" zoomScale="90" zoomScaleNormal="75" zoomScaleSheetLayoutView="90" workbookViewId="0">
      <selection activeCell="G10" sqref="G10"/>
    </sheetView>
  </sheetViews>
  <sheetFormatPr defaultRowHeight="12.75"/>
  <cols>
    <col min="1" max="1" width="4.85546875" style="91" customWidth="1"/>
    <col min="2" max="2" width="12.28515625" style="91" customWidth="1"/>
    <col min="3" max="15" width="8.5703125" style="91" customWidth="1"/>
    <col min="16" max="16" width="15.28515625" style="91" customWidth="1"/>
    <col min="17" max="17" width="6.5703125" style="91" customWidth="1"/>
    <col min="18" max="16384" width="9.140625" style="91"/>
  </cols>
  <sheetData>
    <row r="1" spans="1:26" ht="14.25" customHeight="1">
      <c r="A1" s="1139" t="s">
        <v>1007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90"/>
      <c r="S1" s="90"/>
      <c r="T1" s="90"/>
      <c r="U1" s="90"/>
      <c r="V1" s="90"/>
      <c r="W1" s="90"/>
      <c r="X1" s="90"/>
      <c r="Y1" s="90"/>
      <c r="Z1" s="90"/>
    </row>
    <row r="2" spans="1:26" ht="14.25" customHeight="1">
      <c r="A2" s="1139"/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</row>
    <row r="3" spans="1:26" ht="36.75" customHeight="1">
      <c r="A3" s="1099" t="s">
        <v>1180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</row>
    <row r="4" spans="1:26" ht="22.5" customHeight="1" thickBot="1">
      <c r="A4" s="1115" t="s">
        <v>1179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1116" t="s">
        <v>328</v>
      </c>
      <c r="Q4" s="1116"/>
    </row>
    <row r="5" spans="1:26" ht="18.95" customHeight="1" thickTop="1">
      <c r="A5" s="1072" t="s">
        <v>40</v>
      </c>
      <c r="B5" s="1072"/>
      <c r="C5" s="1102" t="s">
        <v>74</v>
      </c>
      <c r="D5" s="1102"/>
      <c r="E5" s="1102" t="s">
        <v>46</v>
      </c>
      <c r="F5" s="1102"/>
      <c r="G5" s="1102" t="s">
        <v>47</v>
      </c>
      <c r="H5" s="1102"/>
      <c r="I5" s="1102" t="s">
        <v>676</v>
      </c>
      <c r="J5" s="1102"/>
      <c r="K5" s="1102" t="s">
        <v>677</v>
      </c>
      <c r="L5" s="1102"/>
      <c r="M5" s="1102" t="s">
        <v>375</v>
      </c>
      <c r="N5" s="1102"/>
      <c r="O5" s="1102"/>
      <c r="P5" s="1074" t="s">
        <v>174</v>
      </c>
      <c r="Q5" s="1074"/>
    </row>
    <row r="6" spans="1:26" ht="18.95" customHeight="1">
      <c r="A6" s="1092"/>
      <c r="B6" s="1092"/>
      <c r="C6" s="1094" t="s">
        <v>214</v>
      </c>
      <c r="D6" s="1094"/>
      <c r="E6" s="1094" t="s">
        <v>215</v>
      </c>
      <c r="F6" s="1094"/>
      <c r="G6" s="1094" t="s">
        <v>216</v>
      </c>
      <c r="H6" s="1094"/>
      <c r="I6" s="1094" t="s">
        <v>217</v>
      </c>
      <c r="J6" s="1094"/>
      <c r="K6" s="1094" t="s">
        <v>218</v>
      </c>
      <c r="L6" s="1094"/>
      <c r="M6" s="1094" t="s">
        <v>175</v>
      </c>
      <c r="N6" s="1094"/>
      <c r="O6" s="1094"/>
      <c r="P6" s="1096"/>
      <c r="Q6" s="1096"/>
    </row>
    <row r="7" spans="1:26" ht="18.9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32</v>
      </c>
      <c r="P7" s="1096"/>
      <c r="Q7" s="1096"/>
    </row>
    <row r="8" spans="1:26" ht="18.9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37" t="s">
        <v>175</v>
      </c>
      <c r="P8" s="1075"/>
      <c r="Q8" s="1075"/>
      <c r="Z8" s="91" t="s">
        <v>339</v>
      </c>
    </row>
    <row r="9" spans="1:26" ht="18.95" customHeight="1">
      <c r="A9" s="1137" t="s">
        <v>52</v>
      </c>
      <c r="B9" s="1137"/>
      <c r="C9" s="96">
        <v>0</v>
      </c>
      <c r="D9" s="658">
        <v>0</v>
      </c>
      <c r="E9" s="96">
        <v>0</v>
      </c>
      <c r="F9" s="658">
        <v>0</v>
      </c>
      <c r="G9" s="96">
        <v>0</v>
      </c>
      <c r="H9" s="658">
        <v>0</v>
      </c>
      <c r="I9" s="96">
        <v>0</v>
      </c>
      <c r="J9" s="658">
        <v>0</v>
      </c>
      <c r="K9" s="96">
        <v>0</v>
      </c>
      <c r="L9" s="658">
        <v>0</v>
      </c>
      <c r="M9" s="96">
        <f>SUM(C9,E9,G9,I9,K9)</f>
        <v>0</v>
      </c>
      <c r="N9" s="96">
        <f>SUM(D9,F9,H9,J9,L9)</f>
        <v>0</v>
      </c>
      <c r="O9" s="96">
        <f>SUM(M9:N9)</f>
        <v>0</v>
      </c>
      <c r="P9" s="1058" t="s">
        <v>671</v>
      </c>
      <c r="Q9" s="1058"/>
    </row>
    <row r="10" spans="1:26" ht="18.95" customHeight="1">
      <c r="A10" s="1081" t="s">
        <v>53</v>
      </c>
      <c r="B10" s="1081"/>
      <c r="C10" s="397">
        <v>0</v>
      </c>
      <c r="D10" s="397">
        <v>0</v>
      </c>
      <c r="E10" s="397">
        <v>0</v>
      </c>
      <c r="F10" s="397">
        <v>0</v>
      </c>
      <c r="G10" s="397">
        <v>0</v>
      </c>
      <c r="H10" s="397">
        <v>0</v>
      </c>
      <c r="I10" s="397">
        <v>0</v>
      </c>
      <c r="J10" s="397">
        <v>0</v>
      </c>
      <c r="K10" s="397">
        <v>0</v>
      </c>
      <c r="L10" s="397">
        <v>0</v>
      </c>
      <c r="M10" s="382">
        <f t="shared" ref="M10:M28" si="0">SUM(C10,E10,G10,I10,K10)</f>
        <v>0</v>
      </c>
      <c r="N10" s="382">
        <f t="shared" ref="N10:N28" si="1">SUM(D10,F10,H10,J10,L10)</f>
        <v>0</v>
      </c>
      <c r="O10" s="382">
        <f t="shared" ref="O10:O28" si="2">SUM(M10:N10)</f>
        <v>0</v>
      </c>
      <c r="P10" s="1059" t="s">
        <v>302</v>
      </c>
      <c r="Q10" s="1059"/>
    </row>
    <row r="11" spans="1:26" ht="18.95" customHeight="1">
      <c r="A11" s="1081" t="s">
        <v>54</v>
      </c>
      <c r="B11" s="1081"/>
      <c r="C11" s="397">
        <v>7</v>
      </c>
      <c r="D11" s="397">
        <v>0</v>
      </c>
      <c r="E11" s="397">
        <v>0</v>
      </c>
      <c r="F11" s="397">
        <v>1</v>
      </c>
      <c r="G11" s="397">
        <v>1</v>
      </c>
      <c r="H11" s="397">
        <v>0</v>
      </c>
      <c r="I11" s="397">
        <v>1</v>
      </c>
      <c r="J11" s="397">
        <v>0</v>
      </c>
      <c r="K11" s="397">
        <v>0</v>
      </c>
      <c r="L11" s="397">
        <v>0</v>
      </c>
      <c r="M11" s="382">
        <f t="shared" si="0"/>
        <v>9</v>
      </c>
      <c r="N11" s="382">
        <f t="shared" si="1"/>
        <v>1</v>
      </c>
      <c r="O11" s="382">
        <f t="shared" si="2"/>
        <v>10</v>
      </c>
      <c r="P11" s="1056" t="s">
        <v>184</v>
      </c>
      <c r="Q11" s="1056"/>
    </row>
    <row r="12" spans="1:26" ht="18.95" customHeight="1">
      <c r="A12" s="1081" t="s">
        <v>55</v>
      </c>
      <c r="B12" s="1081"/>
      <c r="C12" s="397">
        <v>0</v>
      </c>
      <c r="D12" s="397">
        <v>0</v>
      </c>
      <c r="E12" s="397">
        <v>0</v>
      </c>
      <c r="F12" s="397">
        <v>0</v>
      </c>
      <c r="G12" s="397">
        <v>0</v>
      </c>
      <c r="H12" s="397">
        <v>0</v>
      </c>
      <c r="I12" s="397">
        <v>0</v>
      </c>
      <c r="J12" s="397">
        <v>0</v>
      </c>
      <c r="K12" s="397">
        <v>0</v>
      </c>
      <c r="L12" s="397">
        <v>0</v>
      </c>
      <c r="M12" s="382">
        <f t="shared" si="0"/>
        <v>0</v>
      </c>
      <c r="N12" s="382">
        <f t="shared" si="1"/>
        <v>0</v>
      </c>
      <c r="O12" s="382">
        <f t="shared" si="2"/>
        <v>0</v>
      </c>
      <c r="P12" s="1056" t="s">
        <v>185</v>
      </c>
      <c r="Q12" s="1056"/>
    </row>
    <row r="13" spans="1:26" ht="18.95" customHeight="1">
      <c r="A13" s="1086" t="s">
        <v>295</v>
      </c>
      <c r="B13" s="229" t="s">
        <v>273</v>
      </c>
      <c r="C13" s="397">
        <v>10</v>
      </c>
      <c r="D13" s="397">
        <v>0</v>
      </c>
      <c r="E13" s="397">
        <v>0</v>
      </c>
      <c r="F13" s="397">
        <v>0</v>
      </c>
      <c r="G13" s="397">
        <v>0</v>
      </c>
      <c r="H13" s="397">
        <v>0</v>
      </c>
      <c r="I13" s="397">
        <v>0</v>
      </c>
      <c r="J13" s="397">
        <v>0</v>
      </c>
      <c r="K13" s="397">
        <v>0</v>
      </c>
      <c r="L13" s="397">
        <v>0</v>
      </c>
      <c r="M13" s="382">
        <f t="shared" si="0"/>
        <v>10</v>
      </c>
      <c r="N13" s="382">
        <f t="shared" si="1"/>
        <v>0</v>
      </c>
      <c r="O13" s="382">
        <f t="shared" si="2"/>
        <v>10</v>
      </c>
      <c r="P13" s="683" t="s">
        <v>306</v>
      </c>
      <c r="Q13" s="1061" t="s">
        <v>173</v>
      </c>
    </row>
    <row r="14" spans="1:26" ht="18.95" customHeight="1">
      <c r="A14" s="1086"/>
      <c r="B14" s="229" t="s">
        <v>275</v>
      </c>
      <c r="C14" s="397">
        <v>0</v>
      </c>
      <c r="D14" s="397">
        <v>0</v>
      </c>
      <c r="E14" s="397">
        <v>0</v>
      </c>
      <c r="F14" s="397">
        <v>0</v>
      </c>
      <c r="G14" s="397">
        <v>0</v>
      </c>
      <c r="H14" s="397">
        <v>0</v>
      </c>
      <c r="I14" s="397">
        <v>0</v>
      </c>
      <c r="J14" s="397">
        <v>0</v>
      </c>
      <c r="K14" s="397">
        <v>0</v>
      </c>
      <c r="L14" s="397">
        <v>0</v>
      </c>
      <c r="M14" s="382">
        <f t="shared" si="0"/>
        <v>0</v>
      </c>
      <c r="N14" s="382">
        <f t="shared" si="1"/>
        <v>0</v>
      </c>
      <c r="O14" s="382">
        <f t="shared" si="2"/>
        <v>0</v>
      </c>
      <c r="P14" s="683" t="s">
        <v>307</v>
      </c>
      <c r="Q14" s="1061"/>
    </row>
    <row r="15" spans="1:26" ht="18.95" customHeight="1">
      <c r="A15" s="1086"/>
      <c r="B15" s="229" t="s">
        <v>274</v>
      </c>
      <c r="C15" s="397">
        <v>0</v>
      </c>
      <c r="D15" s="397">
        <v>0</v>
      </c>
      <c r="E15" s="397">
        <v>0</v>
      </c>
      <c r="F15" s="397">
        <v>0</v>
      </c>
      <c r="G15" s="397">
        <v>0</v>
      </c>
      <c r="H15" s="397">
        <v>0</v>
      </c>
      <c r="I15" s="397">
        <v>0</v>
      </c>
      <c r="J15" s="397">
        <v>0</v>
      </c>
      <c r="K15" s="397">
        <v>0</v>
      </c>
      <c r="L15" s="397">
        <v>0</v>
      </c>
      <c r="M15" s="382">
        <f t="shared" si="0"/>
        <v>0</v>
      </c>
      <c r="N15" s="382">
        <f t="shared" si="1"/>
        <v>0</v>
      </c>
      <c r="O15" s="382">
        <f t="shared" si="2"/>
        <v>0</v>
      </c>
      <c r="P15" s="683" t="s">
        <v>308</v>
      </c>
      <c r="Q15" s="1061"/>
    </row>
    <row r="16" spans="1:26" ht="18.95" customHeight="1">
      <c r="A16" s="1086"/>
      <c r="B16" s="229" t="s">
        <v>276</v>
      </c>
      <c r="C16" s="397">
        <v>5</v>
      </c>
      <c r="D16" s="397">
        <v>1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397">
        <v>0</v>
      </c>
      <c r="L16" s="397">
        <v>0</v>
      </c>
      <c r="M16" s="382">
        <f t="shared" si="0"/>
        <v>5</v>
      </c>
      <c r="N16" s="382">
        <f t="shared" si="1"/>
        <v>1</v>
      </c>
      <c r="O16" s="382">
        <f t="shared" si="2"/>
        <v>6</v>
      </c>
      <c r="P16" s="683" t="s">
        <v>309</v>
      </c>
      <c r="Q16" s="1061"/>
    </row>
    <row r="17" spans="1:17" ht="18.95" customHeight="1">
      <c r="A17" s="1086"/>
      <c r="B17" s="229" t="s">
        <v>278</v>
      </c>
      <c r="C17" s="397">
        <v>0</v>
      </c>
      <c r="D17" s="397">
        <v>0</v>
      </c>
      <c r="E17" s="397">
        <v>0</v>
      </c>
      <c r="F17" s="397">
        <v>0</v>
      </c>
      <c r="G17" s="397">
        <v>2</v>
      </c>
      <c r="H17" s="397">
        <v>4</v>
      </c>
      <c r="I17" s="397">
        <v>0</v>
      </c>
      <c r="J17" s="397">
        <v>2</v>
      </c>
      <c r="K17" s="397">
        <v>0</v>
      </c>
      <c r="L17" s="397">
        <v>0</v>
      </c>
      <c r="M17" s="382">
        <f t="shared" si="0"/>
        <v>2</v>
      </c>
      <c r="N17" s="382">
        <f t="shared" si="1"/>
        <v>6</v>
      </c>
      <c r="O17" s="382">
        <f t="shared" si="2"/>
        <v>8</v>
      </c>
      <c r="P17" s="683" t="s">
        <v>310</v>
      </c>
      <c r="Q17" s="1061"/>
    </row>
    <row r="18" spans="1:17" ht="18.95" customHeight="1">
      <c r="A18" s="1086"/>
      <c r="B18" s="229" t="s">
        <v>277</v>
      </c>
      <c r="C18" s="397">
        <v>0</v>
      </c>
      <c r="D18" s="397">
        <v>0</v>
      </c>
      <c r="E18" s="397">
        <v>0</v>
      </c>
      <c r="F18" s="397">
        <v>0</v>
      </c>
      <c r="G18" s="397">
        <v>0</v>
      </c>
      <c r="H18" s="397">
        <v>0</v>
      </c>
      <c r="I18" s="397">
        <v>0</v>
      </c>
      <c r="J18" s="397">
        <v>0</v>
      </c>
      <c r="K18" s="397">
        <v>0</v>
      </c>
      <c r="L18" s="397">
        <v>0</v>
      </c>
      <c r="M18" s="382">
        <f t="shared" si="0"/>
        <v>0</v>
      </c>
      <c r="N18" s="382">
        <f t="shared" si="1"/>
        <v>0</v>
      </c>
      <c r="O18" s="382">
        <f t="shared" si="2"/>
        <v>0</v>
      </c>
      <c r="P18" s="683" t="s">
        <v>311</v>
      </c>
      <c r="Q18" s="1061"/>
    </row>
    <row r="19" spans="1:17" ht="18.95" customHeight="1">
      <c r="A19" s="1081" t="s">
        <v>63</v>
      </c>
      <c r="B19" s="1081"/>
      <c r="C19" s="645">
        <v>9</v>
      </c>
      <c r="D19" s="645">
        <v>45</v>
      </c>
      <c r="E19" s="645">
        <v>12</v>
      </c>
      <c r="F19" s="200">
        <v>17</v>
      </c>
      <c r="G19" s="645">
        <v>0</v>
      </c>
      <c r="H19" s="645">
        <v>0</v>
      </c>
      <c r="I19" s="200">
        <v>0</v>
      </c>
      <c r="J19" s="645">
        <v>0</v>
      </c>
      <c r="K19" s="645">
        <v>0</v>
      </c>
      <c r="L19" s="200">
        <v>0</v>
      </c>
      <c r="M19" s="382">
        <f t="shared" si="0"/>
        <v>21</v>
      </c>
      <c r="N19" s="382">
        <f t="shared" si="1"/>
        <v>62</v>
      </c>
      <c r="O19" s="382">
        <f t="shared" si="2"/>
        <v>83</v>
      </c>
      <c r="P19" s="1056" t="s">
        <v>322</v>
      </c>
      <c r="Q19" s="1056"/>
    </row>
    <row r="20" spans="1:17" ht="18.95" customHeight="1">
      <c r="A20" s="1081" t="s">
        <v>64</v>
      </c>
      <c r="B20" s="1081"/>
      <c r="C20" s="397">
        <v>2</v>
      </c>
      <c r="D20" s="397">
        <v>0</v>
      </c>
      <c r="E20" s="397">
        <v>1</v>
      </c>
      <c r="F20" s="397">
        <v>1</v>
      </c>
      <c r="G20" s="397">
        <v>2</v>
      </c>
      <c r="H20" s="397">
        <v>1</v>
      </c>
      <c r="I20" s="397">
        <v>1</v>
      </c>
      <c r="J20" s="397">
        <v>0</v>
      </c>
      <c r="K20" s="397">
        <v>0</v>
      </c>
      <c r="L20" s="397">
        <v>0</v>
      </c>
      <c r="M20" s="382">
        <f t="shared" si="0"/>
        <v>6</v>
      </c>
      <c r="N20" s="382">
        <f t="shared" si="1"/>
        <v>2</v>
      </c>
      <c r="O20" s="382">
        <f t="shared" si="2"/>
        <v>8</v>
      </c>
      <c r="P20" s="1056" t="s">
        <v>186</v>
      </c>
      <c r="Q20" s="1056"/>
    </row>
    <row r="21" spans="1:17" ht="18.95" customHeight="1">
      <c r="A21" s="1081" t="s">
        <v>65</v>
      </c>
      <c r="B21" s="1081"/>
      <c r="C21" s="397">
        <v>0</v>
      </c>
      <c r="D21" s="397">
        <v>10</v>
      </c>
      <c r="E21" s="397">
        <v>0</v>
      </c>
      <c r="F21" s="397">
        <v>7</v>
      </c>
      <c r="G21" s="397">
        <v>0</v>
      </c>
      <c r="H21" s="397">
        <v>11</v>
      </c>
      <c r="I21" s="397">
        <v>0</v>
      </c>
      <c r="J21" s="397">
        <v>8</v>
      </c>
      <c r="K21" s="397">
        <v>0</v>
      </c>
      <c r="L21" s="397">
        <v>0</v>
      </c>
      <c r="M21" s="382">
        <f t="shared" si="0"/>
        <v>0</v>
      </c>
      <c r="N21" s="382">
        <f t="shared" si="1"/>
        <v>36</v>
      </c>
      <c r="O21" s="382">
        <f t="shared" si="2"/>
        <v>36</v>
      </c>
      <c r="P21" s="1056" t="s">
        <v>187</v>
      </c>
      <c r="Q21" s="1056"/>
    </row>
    <row r="22" spans="1:17" ht="18.95" customHeight="1">
      <c r="A22" s="1081" t="s">
        <v>66</v>
      </c>
      <c r="B22" s="1081"/>
      <c r="C22" s="397">
        <v>0</v>
      </c>
      <c r="D22" s="397">
        <v>1</v>
      </c>
      <c r="E22" s="397">
        <v>4</v>
      </c>
      <c r="F22" s="397">
        <v>2</v>
      </c>
      <c r="G22" s="397">
        <v>6</v>
      </c>
      <c r="H22" s="397">
        <v>12</v>
      </c>
      <c r="I22" s="397">
        <v>5</v>
      </c>
      <c r="J22" s="397">
        <v>7</v>
      </c>
      <c r="K22" s="397">
        <v>1</v>
      </c>
      <c r="L22" s="397">
        <v>5</v>
      </c>
      <c r="M22" s="382">
        <f t="shared" si="0"/>
        <v>16</v>
      </c>
      <c r="N22" s="382">
        <f t="shared" si="1"/>
        <v>27</v>
      </c>
      <c r="O22" s="382">
        <f t="shared" si="2"/>
        <v>43</v>
      </c>
      <c r="P22" s="1056" t="s">
        <v>303</v>
      </c>
      <c r="Q22" s="1056"/>
    </row>
    <row r="23" spans="1:17" ht="18.95" customHeight="1">
      <c r="A23" s="1081" t="s">
        <v>134</v>
      </c>
      <c r="B23" s="1081"/>
      <c r="C23" s="397">
        <v>0</v>
      </c>
      <c r="D23" s="397">
        <v>0</v>
      </c>
      <c r="E23" s="397">
        <v>0</v>
      </c>
      <c r="F23" s="397">
        <v>0</v>
      </c>
      <c r="G23" s="397">
        <v>0</v>
      </c>
      <c r="H23" s="397">
        <v>0</v>
      </c>
      <c r="I23" s="397">
        <v>0</v>
      </c>
      <c r="J23" s="397">
        <v>0</v>
      </c>
      <c r="K23" s="397">
        <v>0</v>
      </c>
      <c r="L23" s="397">
        <v>0</v>
      </c>
      <c r="M23" s="382">
        <f t="shared" si="0"/>
        <v>0</v>
      </c>
      <c r="N23" s="382">
        <f t="shared" si="1"/>
        <v>0</v>
      </c>
      <c r="O23" s="382">
        <f t="shared" si="2"/>
        <v>0</v>
      </c>
      <c r="P23" s="1056" t="s">
        <v>304</v>
      </c>
      <c r="Q23" s="1056"/>
    </row>
    <row r="24" spans="1:17" ht="18.95" customHeight="1">
      <c r="A24" s="1081" t="s">
        <v>68</v>
      </c>
      <c r="B24" s="1081"/>
      <c r="C24" s="397">
        <v>0</v>
      </c>
      <c r="D24" s="397">
        <v>0</v>
      </c>
      <c r="E24" s="397">
        <v>0</v>
      </c>
      <c r="F24" s="397">
        <v>0</v>
      </c>
      <c r="G24" s="397">
        <v>0</v>
      </c>
      <c r="H24" s="397">
        <v>0</v>
      </c>
      <c r="I24" s="397">
        <v>0</v>
      </c>
      <c r="J24" s="397">
        <v>0</v>
      </c>
      <c r="K24" s="397">
        <v>0</v>
      </c>
      <c r="L24" s="397">
        <v>0</v>
      </c>
      <c r="M24" s="382">
        <f t="shared" si="0"/>
        <v>0</v>
      </c>
      <c r="N24" s="382">
        <f t="shared" si="1"/>
        <v>0</v>
      </c>
      <c r="O24" s="382">
        <f t="shared" si="2"/>
        <v>0</v>
      </c>
      <c r="P24" s="1056" t="s">
        <v>305</v>
      </c>
      <c r="Q24" s="1056"/>
    </row>
    <row r="25" spans="1:17" ht="18.95" customHeight="1">
      <c r="A25" s="1081" t="s">
        <v>69</v>
      </c>
      <c r="B25" s="1081"/>
      <c r="C25" s="397">
        <v>0</v>
      </c>
      <c r="D25" s="397">
        <v>0</v>
      </c>
      <c r="E25" s="397">
        <v>0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397">
        <v>0</v>
      </c>
      <c r="L25" s="397">
        <v>0</v>
      </c>
      <c r="M25" s="382">
        <f t="shared" si="0"/>
        <v>0</v>
      </c>
      <c r="N25" s="382">
        <f t="shared" si="1"/>
        <v>0</v>
      </c>
      <c r="O25" s="382">
        <f t="shared" si="2"/>
        <v>0</v>
      </c>
      <c r="P25" s="1056" t="s">
        <v>191</v>
      </c>
      <c r="Q25" s="1056"/>
    </row>
    <row r="26" spans="1:17" ht="18.95" customHeight="1">
      <c r="A26" s="1081" t="s">
        <v>70</v>
      </c>
      <c r="B26" s="1081"/>
      <c r="C26" s="397">
        <v>0</v>
      </c>
      <c r="D26" s="397">
        <v>0</v>
      </c>
      <c r="E26" s="397">
        <v>0</v>
      </c>
      <c r="F26" s="397">
        <v>0</v>
      </c>
      <c r="G26" s="397">
        <v>0</v>
      </c>
      <c r="H26" s="397">
        <v>0</v>
      </c>
      <c r="I26" s="397">
        <v>0</v>
      </c>
      <c r="J26" s="397">
        <v>0</v>
      </c>
      <c r="K26" s="397">
        <v>0</v>
      </c>
      <c r="L26" s="397">
        <v>0</v>
      </c>
      <c r="M26" s="382">
        <f t="shared" si="0"/>
        <v>0</v>
      </c>
      <c r="N26" s="382">
        <f t="shared" si="1"/>
        <v>0</v>
      </c>
      <c r="O26" s="382">
        <f t="shared" si="2"/>
        <v>0</v>
      </c>
      <c r="P26" s="1056" t="s">
        <v>192</v>
      </c>
      <c r="Q26" s="1056"/>
    </row>
    <row r="27" spans="1:17" ht="18.95" customHeight="1">
      <c r="A27" s="1081" t="s">
        <v>71</v>
      </c>
      <c r="B27" s="1081"/>
      <c r="C27" s="397">
        <v>0</v>
      </c>
      <c r="D27" s="397">
        <v>0</v>
      </c>
      <c r="E27" s="397">
        <v>0</v>
      </c>
      <c r="F27" s="397">
        <v>0</v>
      </c>
      <c r="G27" s="397">
        <v>0</v>
      </c>
      <c r="H27" s="397">
        <v>0</v>
      </c>
      <c r="I27" s="397">
        <v>0</v>
      </c>
      <c r="J27" s="397">
        <v>0</v>
      </c>
      <c r="K27" s="397">
        <v>0</v>
      </c>
      <c r="L27" s="397">
        <v>0</v>
      </c>
      <c r="M27" s="382">
        <f t="shared" si="0"/>
        <v>0</v>
      </c>
      <c r="N27" s="382">
        <f t="shared" si="1"/>
        <v>0</v>
      </c>
      <c r="O27" s="382">
        <f t="shared" si="2"/>
        <v>0</v>
      </c>
      <c r="P27" s="1056" t="s">
        <v>193</v>
      </c>
      <c r="Q27" s="1056"/>
    </row>
    <row r="28" spans="1:17" ht="18.95" customHeight="1" thickBot="1">
      <c r="A28" s="1105" t="s">
        <v>72</v>
      </c>
      <c r="B28" s="1105"/>
      <c r="C28" s="802">
        <v>12</v>
      </c>
      <c r="D28" s="802">
        <v>0</v>
      </c>
      <c r="E28" s="802">
        <v>14</v>
      </c>
      <c r="F28" s="802">
        <v>1</v>
      </c>
      <c r="G28" s="802">
        <v>0</v>
      </c>
      <c r="H28" s="802">
        <v>0</v>
      </c>
      <c r="I28" s="802">
        <v>0</v>
      </c>
      <c r="J28" s="802">
        <v>0</v>
      </c>
      <c r="K28" s="802">
        <v>0</v>
      </c>
      <c r="L28" s="802">
        <v>0</v>
      </c>
      <c r="M28" s="96">
        <f t="shared" si="0"/>
        <v>26</v>
      </c>
      <c r="N28" s="96">
        <f t="shared" si="1"/>
        <v>1</v>
      </c>
      <c r="O28" s="96">
        <f t="shared" si="2"/>
        <v>27</v>
      </c>
      <c r="P28" s="1069" t="s">
        <v>361</v>
      </c>
      <c r="Q28" s="1069"/>
    </row>
    <row r="29" spans="1:17" ht="18.95" customHeight="1" thickBot="1">
      <c r="A29" s="1076" t="s">
        <v>32</v>
      </c>
      <c r="B29" s="1076"/>
      <c r="C29" s="466">
        <f>SUM(C9:C28)</f>
        <v>45</v>
      </c>
      <c r="D29" s="466">
        <f t="shared" ref="D29:O29" si="3">SUM(D9:D28)</f>
        <v>57</v>
      </c>
      <c r="E29" s="466">
        <f t="shared" si="3"/>
        <v>31</v>
      </c>
      <c r="F29" s="466">
        <f t="shared" si="3"/>
        <v>29</v>
      </c>
      <c r="G29" s="466">
        <f t="shared" si="3"/>
        <v>11</v>
      </c>
      <c r="H29" s="466">
        <f t="shared" si="3"/>
        <v>28</v>
      </c>
      <c r="I29" s="466">
        <f t="shared" si="3"/>
        <v>7</v>
      </c>
      <c r="J29" s="466">
        <f t="shared" si="3"/>
        <v>17</v>
      </c>
      <c r="K29" s="466">
        <f t="shared" si="3"/>
        <v>1</v>
      </c>
      <c r="L29" s="466">
        <f t="shared" si="3"/>
        <v>5</v>
      </c>
      <c r="M29" s="466">
        <f t="shared" si="3"/>
        <v>95</v>
      </c>
      <c r="N29" s="466">
        <f t="shared" si="3"/>
        <v>136</v>
      </c>
      <c r="O29" s="466">
        <f t="shared" si="3"/>
        <v>231</v>
      </c>
      <c r="P29" s="1104" t="s">
        <v>175</v>
      </c>
      <c r="Q29" s="1104"/>
    </row>
    <row r="30" spans="1:17" ht="13.5" thickTop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459"/>
      <c r="Q30" s="459"/>
    </row>
    <row r="31" spans="1:17">
      <c r="P31" s="459"/>
      <c r="Q31" s="459"/>
    </row>
    <row r="114" spans="3:13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</row>
    <row r="115" spans="3:13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</row>
    <row r="116" spans="3:13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</row>
    <row r="117" spans="3:13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</row>
  </sheetData>
  <protectedRanges>
    <protectedRange sqref="C10:L19" name="نطاق1"/>
    <protectedRange sqref="C20:L28" name="نطاق1_1"/>
  </protectedRanges>
  <mergeCells count="50"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12:B12"/>
    <mergeCell ref="P12:Q12"/>
    <mergeCell ref="M5:O5"/>
    <mergeCell ref="P5:Q8"/>
    <mergeCell ref="C6:D6"/>
    <mergeCell ref="E6:F6"/>
    <mergeCell ref="G6:H6"/>
    <mergeCell ref="I6:J6"/>
    <mergeCell ref="K6:L6"/>
    <mergeCell ref="M6:O6"/>
    <mergeCell ref="P9:Q9"/>
    <mergeCell ref="A10:B10"/>
    <mergeCell ref="P10:Q10"/>
    <mergeCell ref="A11:B11"/>
    <mergeCell ref="P11:Q11"/>
    <mergeCell ref="A9:B9"/>
    <mergeCell ref="A1:Q2"/>
    <mergeCell ref="A3:Q3"/>
    <mergeCell ref="A4:C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FFFF00"/>
  </sheetPr>
  <dimension ref="A1:Z118"/>
  <sheetViews>
    <sheetView rightToLeft="1" view="pageBreakPreview" zoomScale="80" zoomScaleNormal="75" zoomScaleSheetLayoutView="80" workbookViewId="0">
      <selection sqref="A1:Q2"/>
    </sheetView>
  </sheetViews>
  <sheetFormatPr defaultRowHeight="12.75"/>
  <cols>
    <col min="1" max="1" width="4.85546875" style="91" customWidth="1"/>
    <col min="2" max="2" width="13.140625" style="91" customWidth="1"/>
    <col min="3" max="15" width="9" style="91" customWidth="1"/>
    <col min="16" max="16" width="15.85546875" style="91" customWidth="1"/>
    <col min="17" max="17" width="5.5703125" style="91" customWidth="1"/>
    <col min="18" max="16384" width="9.140625" style="91"/>
  </cols>
  <sheetData>
    <row r="1" spans="1:26" ht="14.25" customHeight="1">
      <c r="A1" s="1138" t="s">
        <v>1008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</row>
    <row r="2" spans="1:26" ht="10.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</row>
    <row r="3" spans="1:26" ht="20.25" customHeight="1">
      <c r="A3" s="1099" t="s">
        <v>830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</row>
    <row r="4" spans="1:26" ht="19.5" customHeight="1" thickBot="1">
      <c r="A4" s="1115" t="s">
        <v>1181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1116" t="s">
        <v>682</v>
      </c>
      <c r="Q4" s="1116"/>
    </row>
    <row r="5" spans="1:26" ht="20.25" customHeight="1" thickTop="1">
      <c r="A5" s="1072" t="s">
        <v>40</v>
      </c>
      <c r="B5" s="1072"/>
      <c r="C5" s="1102" t="s">
        <v>678</v>
      </c>
      <c r="D5" s="1102"/>
      <c r="E5" s="1102" t="s">
        <v>47</v>
      </c>
      <c r="F5" s="1102"/>
      <c r="G5" s="1102" t="s">
        <v>48</v>
      </c>
      <c r="H5" s="1102"/>
      <c r="I5" s="1102" t="s">
        <v>49</v>
      </c>
      <c r="J5" s="1102"/>
      <c r="K5" s="1102" t="s">
        <v>50</v>
      </c>
      <c r="L5" s="1102"/>
      <c r="M5" s="1102" t="s">
        <v>375</v>
      </c>
      <c r="N5" s="1102"/>
      <c r="O5" s="1102"/>
      <c r="P5" s="1074" t="s">
        <v>174</v>
      </c>
      <c r="Q5" s="1074"/>
    </row>
    <row r="6" spans="1:26" ht="20.25" customHeight="1">
      <c r="A6" s="1092"/>
      <c r="B6" s="1092"/>
      <c r="C6" s="1094" t="s">
        <v>215</v>
      </c>
      <c r="D6" s="1094"/>
      <c r="E6" s="1094" t="s">
        <v>216</v>
      </c>
      <c r="F6" s="1094"/>
      <c r="G6" s="1094" t="s">
        <v>217</v>
      </c>
      <c r="H6" s="1094"/>
      <c r="I6" s="1094" t="s">
        <v>218</v>
      </c>
      <c r="J6" s="1094"/>
      <c r="K6" s="1094" t="s">
        <v>226</v>
      </c>
      <c r="L6" s="1094"/>
      <c r="M6" s="1094" t="s">
        <v>175</v>
      </c>
      <c r="N6" s="1094"/>
      <c r="O6" s="1094"/>
      <c r="P6" s="1096"/>
      <c r="Q6" s="1096"/>
    </row>
    <row r="7" spans="1:26" ht="20.2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32</v>
      </c>
      <c r="P7" s="1096"/>
      <c r="Q7" s="1096"/>
    </row>
    <row r="8" spans="1:26" ht="20.2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37" t="s">
        <v>175</v>
      </c>
      <c r="P8" s="1075"/>
      <c r="Q8" s="1075"/>
      <c r="Z8" s="91" t="s">
        <v>339</v>
      </c>
    </row>
    <row r="9" spans="1:26" ht="18.95" customHeight="1">
      <c r="A9" s="1137" t="s">
        <v>52</v>
      </c>
      <c r="B9" s="1137"/>
      <c r="C9" s="96">
        <v>0</v>
      </c>
      <c r="D9" s="658">
        <v>0</v>
      </c>
      <c r="E9" s="96">
        <v>0</v>
      </c>
      <c r="F9" s="658">
        <v>0</v>
      </c>
      <c r="G9" s="96">
        <v>0</v>
      </c>
      <c r="H9" s="658">
        <v>0</v>
      </c>
      <c r="I9" s="96">
        <v>0</v>
      </c>
      <c r="J9" s="658">
        <v>0</v>
      </c>
      <c r="K9" s="96">
        <v>0</v>
      </c>
      <c r="L9" s="658">
        <v>0</v>
      </c>
      <c r="M9" s="96">
        <f>SUM(C9,E9,G9,I9,K9)</f>
        <v>0</v>
      </c>
      <c r="N9" s="96">
        <f>SUM(D9,F9,H9,J9,L9)</f>
        <v>0</v>
      </c>
      <c r="O9" s="96">
        <f>SUM(M9:N9)</f>
        <v>0</v>
      </c>
      <c r="P9" s="1058" t="s">
        <v>671</v>
      </c>
      <c r="Q9" s="1058"/>
    </row>
    <row r="10" spans="1:26" ht="18.95" customHeight="1">
      <c r="A10" s="1122" t="s">
        <v>53</v>
      </c>
      <c r="B10" s="1123"/>
      <c r="C10" s="397">
        <v>0</v>
      </c>
      <c r="D10" s="397">
        <v>0</v>
      </c>
      <c r="E10" s="397">
        <v>0</v>
      </c>
      <c r="F10" s="397">
        <v>0</v>
      </c>
      <c r="G10" s="397">
        <v>0</v>
      </c>
      <c r="H10" s="397">
        <v>0</v>
      </c>
      <c r="I10" s="397">
        <v>0</v>
      </c>
      <c r="J10" s="397">
        <v>0</v>
      </c>
      <c r="K10" s="397">
        <v>0</v>
      </c>
      <c r="L10" s="397">
        <v>0</v>
      </c>
      <c r="M10" s="382">
        <f t="shared" ref="M10:M28" si="0">SUM(C10,E10,G10,I10,K10)</f>
        <v>0</v>
      </c>
      <c r="N10" s="382">
        <f t="shared" ref="N10:N28" si="1">SUM(D10,F10,H10,J10,L10)</f>
        <v>0</v>
      </c>
      <c r="O10" s="382">
        <f t="shared" ref="O10:O28" si="2">SUM(M10:N10)</f>
        <v>0</v>
      </c>
      <c r="P10" s="1281" t="s">
        <v>302</v>
      </c>
      <c r="Q10" s="1375"/>
    </row>
    <row r="11" spans="1:26" ht="18.95" customHeight="1">
      <c r="A11" s="1122" t="s">
        <v>54</v>
      </c>
      <c r="B11" s="1123"/>
      <c r="C11" s="397">
        <v>4</v>
      </c>
      <c r="D11" s="397">
        <v>1</v>
      </c>
      <c r="E11" s="397">
        <v>0</v>
      </c>
      <c r="F11" s="397">
        <v>0</v>
      </c>
      <c r="G11" s="397">
        <v>1</v>
      </c>
      <c r="H11" s="397">
        <v>0</v>
      </c>
      <c r="I11" s="397">
        <v>1</v>
      </c>
      <c r="J11" s="397">
        <v>0</v>
      </c>
      <c r="K11" s="397">
        <v>1</v>
      </c>
      <c r="L11" s="397">
        <v>0</v>
      </c>
      <c r="M11" s="382">
        <f t="shared" si="0"/>
        <v>7</v>
      </c>
      <c r="N11" s="382">
        <f t="shared" si="1"/>
        <v>1</v>
      </c>
      <c r="O11" s="382">
        <f t="shared" si="2"/>
        <v>8</v>
      </c>
      <c r="P11" s="1373" t="s">
        <v>184</v>
      </c>
      <c r="Q11" s="1374"/>
    </row>
    <row r="12" spans="1:26" ht="18.95" customHeight="1">
      <c r="A12" s="1122" t="s">
        <v>55</v>
      </c>
      <c r="B12" s="1123"/>
      <c r="C12" s="397">
        <v>0</v>
      </c>
      <c r="D12" s="397">
        <v>0</v>
      </c>
      <c r="E12" s="397">
        <v>0</v>
      </c>
      <c r="F12" s="397">
        <v>0</v>
      </c>
      <c r="G12" s="397">
        <v>0</v>
      </c>
      <c r="H12" s="397">
        <v>0</v>
      </c>
      <c r="I12" s="397">
        <v>0</v>
      </c>
      <c r="J12" s="397">
        <v>0</v>
      </c>
      <c r="K12" s="397">
        <v>0</v>
      </c>
      <c r="L12" s="397">
        <v>0</v>
      </c>
      <c r="M12" s="382">
        <f t="shared" si="0"/>
        <v>0</v>
      </c>
      <c r="N12" s="382">
        <f t="shared" si="1"/>
        <v>0</v>
      </c>
      <c r="O12" s="382">
        <f t="shared" si="2"/>
        <v>0</v>
      </c>
      <c r="P12" s="1373" t="s">
        <v>185</v>
      </c>
      <c r="Q12" s="1374"/>
    </row>
    <row r="13" spans="1:26" ht="18.95" customHeight="1">
      <c r="A13" s="1086" t="s">
        <v>295</v>
      </c>
      <c r="B13" s="229" t="s">
        <v>273</v>
      </c>
      <c r="C13" s="397">
        <v>0</v>
      </c>
      <c r="D13" s="397">
        <v>0</v>
      </c>
      <c r="E13" s="397">
        <v>0</v>
      </c>
      <c r="F13" s="397">
        <v>0</v>
      </c>
      <c r="G13" s="397">
        <v>0</v>
      </c>
      <c r="H13" s="397">
        <v>0</v>
      </c>
      <c r="I13" s="397">
        <v>0</v>
      </c>
      <c r="J13" s="397">
        <v>0</v>
      </c>
      <c r="K13" s="397">
        <v>0</v>
      </c>
      <c r="L13" s="397">
        <v>0</v>
      </c>
      <c r="M13" s="382">
        <f t="shared" si="0"/>
        <v>0</v>
      </c>
      <c r="N13" s="382">
        <f t="shared" si="1"/>
        <v>0</v>
      </c>
      <c r="O13" s="382">
        <f t="shared" si="2"/>
        <v>0</v>
      </c>
      <c r="P13" s="683" t="s">
        <v>306</v>
      </c>
      <c r="Q13" s="1061" t="s">
        <v>173</v>
      </c>
    </row>
    <row r="14" spans="1:26" ht="18.95" customHeight="1">
      <c r="A14" s="1086"/>
      <c r="B14" s="229" t="s">
        <v>275</v>
      </c>
      <c r="C14" s="397">
        <v>0</v>
      </c>
      <c r="D14" s="397">
        <v>0</v>
      </c>
      <c r="E14" s="397">
        <v>0</v>
      </c>
      <c r="F14" s="397">
        <v>0</v>
      </c>
      <c r="G14" s="397">
        <v>0</v>
      </c>
      <c r="H14" s="397">
        <v>0</v>
      </c>
      <c r="I14" s="397">
        <v>0</v>
      </c>
      <c r="J14" s="397">
        <v>0</v>
      </c>
      <c r="K14" s="397">
        <v>0</v>
      </c>
      <c r="L14" s="397">
        <v>0</v>
      </c>
      <c r="M14" s="382">
        <f t="shared" si="0"/>
        <v>0</v>
      </c>
      <c r="N14" s="382">
        <f t="shared" si="1"/>
        <v>0</v>
      </c>
      <c r="O14" s="382">
        <f t="shared" si="2"/>
        <v>0</v>
      </c>
      <c r="P14" s="683" t="s">
        <v>307</v>
      </c>
      <c r="Q14" s="1061"/>
    </row>
    <row r="15" spans="1:26" ht="18.95" customHeight="1">
      <c r="A15" s="1086"/>
      <c r="B15" s="229" t="s">
        <v>274</v>
      </c>
      <c r="C15" s="397">
        <v>0</v>
      </c>
      <c r="D15" s="397">
        <v>0</v>
      </c>
      <c r="E15" s="397">
        <v>0</v>
      </c>
      <c r="F15" s="397">
        <v>0</v>
      </c>
      <c r="G15" s="397">
        <v>0</v>
      </c>
      <c r="H15" s="397">
        <v>0</v>
      </c>
      <c r="I15" s="397">
        <v>0</v>
      </c>
      <c r="J15" s="397">
        <v>0</v>
      </c>
      <c r="K15" s="397">
        <v>0</v>
      </c>
      <c r="L15" s="397">
        <v>0</v>
      </c>
      <c r="M15" s="382">
        <f t="shared" si="0"/>
        <v>0</v>
      </c>
      <c r="N15" s="382">
        <f t="shared" si="1"/>
        <v>0</v>
      </c>
      <c r="O15" s="382">
        <f t="shared" si="2"/>
        <v>0</v>
      </c>
      <c r="P15" s="683" t="s">
        <v>308</v>
      </c>
      <c r="Q15" s="1061"/>
    </row>
    <row r="16" spans="1:26" ht="18.95" customHeight="1">
      <c r="A16" s="1086"/>
      <c r="B16" s="229" t="s">
        <v>276</v>
      </c>
      <c r="C16" s="397">
        <v>0</v>
      </c>
      <c r="D16" s="397">
        <v>0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397">
        <v>0</v>
      </c>
      <c r="L16" s="397">
        <v>0</v>
      </c>
      <c r="M16" s="382">
        <f t="shared" si="0"/>
        <v>0</v>
      </c>
      <c r="N16" s="382">
        <f t="shared" si="1"/>
        <v>0</v>
      </c>
      <c r="O16" s="382">
        <f t="shared" si="2"/>
        <v>0</v>
      </c>
      <c r="P16" s="683" t="s">
        <v>309</v>
      </c>
      <c r="Q16" s="1061"/>
    </row>
    <row r="17" spans="1:17" ht="18.95" customHeight="1">
      <c r="A17" s="1086"/>
      <c r="B17" s="229" t="s">
        <v>278</v>
      </c>
      <c r="C17" s="397">
        <v>0</v>
      </c>
      <c r="D17" s="397">
        <v>10</v>
      </c>
      <c r="E17" s="397">
        <v>0</v>
      </c>
      <c r="F17" s="397">
        <v>5</v>
      </c>
      <c r="G17" s="397">
        <v>4</v>
      </c>
      <c r="H17" s="397">
        <v>8</v>
      </c>
      <c r="I17" s="397">
        <v>4</v>
      </c>
      <c r="J17" s="397">
        <v>1</v>
      </c>
      <c r="K17" s="397">
        <v>0</v>
      </c>
      <c r="L17" s="397">
        <v>0</v>
      </c>
      <c r="M17" s="382">
        <f t="shared" si="0"/>
        <v>8</v>
      </c>
      <c r="N17" s="382">
        <f t="shared" si="1"/>
        <v>24</v>
      </c>
      <c r="O17" s="382">
        <f t="shared" si="2"/>
        <v>32</v>
      </c>
      <c r="P17" s="683" t="s">
        <v>310</v>
      </c>
      <c r="Q17" s="1061"/>
    </row>
    <row r="18" spans="1:17" ht="18.95" customHeight="1">
      <c r="A18" s="1086"/>
      <c r="B18" s="229" t="s">
        <v>277</v>
      </c>
      <c r="C18" s="397">
        <v>0</v>
      </c>
      <c r="D18" s="397">
        <v>0</v>
      </c>
      <c r="E18" s="397">
        <v>0</v>
      </c>
      <c r="F18" s="397">
        <v>0</v>
      </c>
      <c r="G18" s="397">
        <v>0</v>
      </c>
      <c r="H18" s="397">
        <v>0</v>
      </c>
      <c r="I18" s="397">
        <v>0</v>
      </c>
      <c r="J18" s="397">
        <v>0</v>
      </c>
      <c r="K18" s="397">
        <v>0</v>
      </c>
      <c r="L18" s="397">
        <v>0</v>
      </c>
      <c r="M18" s="382">
        <f t="shared" si="0"/>
        <v>0</v>
      </c>
      <c r="N18" s="382">
        <f t="shared" si="1"/>
        <v>0</v>
      </c>
      <c r="O18" s="382">
        <f t="shared" si="2"/>
        <v>0</v>
      </c>
      <c r="P18" s="683" t="s">
        <v>311</v>
      </c>
      <c r="Q18" s="1061"/>
    </row>
    <row r="19" spans="1:17" ht="18.95" customHeight="1">
      <c r="A19" s="1122" t="s">
        <v>63</v>
      </c>
      <c r="B19" s="1123"/>
      <c r="C19" s="645">
        <v>0</v>
      </c>
      <c r="D19" s="645">
        <v>0</v>
      </c>
      <c r="E19" s="645">
        <v>0</v>
      </c>
      <c r="F19" s="200">
        <v>0</v>
      </c>
      <c r="G19" s="645">
        <v>11</v>
      </c>
      <c r="H19" s="645">
        <v>18</v>
      </c>
      <c r="I19" s="200">
        <v>10</v>
      </c>
      <c r="J19" s="645">
        <v>19</v>
      </c>
      <c r="K19" s="645">
        <v>0</v>
      </c>
      <c r="L19" s="200">
        <v>0</v>
      </c>
      <c r="M19" s="382">
        <f t="shared" si="0"/>
        <v>21</v>
      </c>
      <c r="N19" s="382">
        <f t="shared" si="1"/>
        <v>37</v>
      </c>
      <c r="O19" s="382">
        <f t="shared" si="2"/>
        <v>58</v>
      </c>
      <c r="P19" s="1373" t="s">
        <v>322</v>
      </c>
      <c r="Q19" s="1374"/>
    </row>
    <row r="20" spans="1:17" ht="18.95" customHeight="1">
      <c r="A20" s="1122" t="s">
        <v>64</v>
      </c>
      <c r="B20" s="1123"/>
      <c r="C20" s="397">
        <v>0</v>
      </c>
      <c r="D20" s="397">
        <v>12</v>
      </c>
      <c r="E20" s="397">
        <v>0</v>
      </c>
      <c r="F20" s="397">
        <v>3</v>
      </c>
      <c r="G20" s="397">
        <v>0</v>
      </c>
      <c r="H20" s="397">
        <v>0</v>
      </c>
      <c r="I20" s="397">
        <v>0</v>
      </c>
      <c r="J20" s="397">
        <v>0</v>
      </c>
      <c r="K20" s="397">
        <v>0</v>
      </c>
      <c r="L20" s="397">
        <v>0</v>
      </c>
      <c r="M20" s="382">
        <f t="shared" si="0"/>
        <v>0</v>
      </c>
      <c r="N20" s="382">
        <f t="shared" si="1"/>
        <v>15</v>
      </c>
      <c r="O20" s="382">
        <f t="shared" si="2"/>
        <v>15</v>
      </c>
      <c r="P20" s="1373" t="s">
        <v>186</v>
      </c>
      <c r="Q20" s="1374"/>
    </row>
    <row r="21" spans="1:17" ht="18.95" customHeight="1">
      <c r="A21" s="1122" t="s">
        <v>65</v>
      </c>
      <c r="B21" s="1123"/>
      <c r="C21" s="397">
        <v>0</v>
      </c>
      <c r="D21" s="397">
        <v>0</v>
      </c>
      <c r="E21" s="397">
        <v>0</v>
      </c>
      <c r="F21" s="397">
        <v>0</v>
      </c>
      <c r="G21" s="397">
        <v>0</v>
      </c>
      <c r="H21" s="397">
        <v>0</v>
      </c>
      <c r="I21" s="397">
        <v>0</v>
      </c>
      <c r="J21" s="397">
        <v>0</v>
      </c>
      <c r="K21" s="397">
        <v>0</v>
      </c>
      <c r="L21" s="397">
        <v>0</v>
      </c>
      <c r="M21" s="382">
        <f t="shared" si="0"/>
        <v>0</v>
      </c>
      <c r="N21" s="382">
        <f t="shared" si="1"/>
        <v>0</v>
      </c>
      <c r="O21" s="382">
        <f t="shared" si="2"/>
        <v>0</v>
      </c>
      <c r="P21" s="1373" t="s">
        <v>187</v>
      </c>
      <c r="Q21" s="1374"/>
    </row>
    <row r="22" spans="1:17" ht="18.95" customHeight="1">
      <c r="A22" s="1122" t="s">
        <v>66</v>
      </c>
      <c r="B22" s="1123"/>
      <c r="C22" s="397">
        <v>0</v>
      </c>
      <c r="D22" s="397">
        <v>0</v>
      </c>
      <c r="E22" s="397">
        <v>0</v>
      </c>
      <c r="F22" s="397">
        <v>0</v>
      </c>
      <c r="G22" s="397">
        <v>0</v>
      </c>
      <c r="H22" s="397">
        <v>5</v>
      </c>
      <c r="I22" s="397">
        <v>0</v>
      </c>
      <c r="J22" s="397">
        <v>7</v>
      </c>
      <c r="K22" s="397">
        <v>0</v>
      </c>
      <c r="L22" s="397">
        <v>0</v>
      </c>
      <c r="M22" s="382">
        <f t="shared" si="0"/>
        <v>0</v>
      </c>
      <c r="N22" s="382">
        <f t="shared" si="1"/>
        <v>12</v>
      </c>
      <c r="O22" s="382">
        <f t="shared" si="2"/>
        <v>12</v>
      </c>
      <c r="P22" s="1373" t="s">
        <v>303</v>
      </c>
      <c r="Q22" s="1374"/>
    </row>
    <row r="23" spans="1:17" ht="18.95" customHeight="1">
      <c r="A23" s="1122" t="s">
        <v>134</v>
      </c>
      <c r="B23" s="1123"/>
      <c r="C23" s="397">
        <v>0</v>
      </c>
      <c r="D23" s="397">
        <v>0</v>
      </c>
      <c r="E23" s="397">
        <v>0</v>
      </c>
      <c r="F23" s="397">
        <v>0</v>
      </c>
      <c r="G23" s="397">
        <v>0</v>
      </c>
      <c r="H23" s="397">
        <v>0</v>
      </c>
      <c r="I23" s="397">
        <v>0</v>
      </c>
      <c r="J23" s="397">
        <v>0</v>
      </c>
      <c r="K23" s="397">
        <v>0</v>
      </c>
      <c r="L23" s="397">
        <v>0</v>
      </c>
      <c r="M23" s="382">
        <f t="shared" si="0"/>
        <v>0</v>
      </c>
      <c r="N23" s="382">
        <f t="shared" si="1"/>
        <v>0</v>
      </c>
      <c r="O23" s="382">
        <f t="shared" si="2"/>
        <v>0</v>
      </c>
      <c r="P23" s="1373" t="s">
        <v>304</v>
      </c>
      <c r="Q23" s="1374"/>
    </row>
    <row r="24" spans="1:17" ht="18.95" customHeight="1">
      <c r="A24" s="1122" t="s">
        <v>68</v>
      </c>
      <c r="B24" s="1123"/>
      <c r="C24" s="397">
        <v>0</v>
      </c>
      <c r="D24" s="397">
        <v>0</v>
      </c>
      <c r="E24" s="397">
        <v>0</v>
      </c>
      <c r="F24" s="397">
        <v>0</v>
      </c>
      <c r="G24" s="397">
        <v>0</v>
      </c>
      <c r="H24" s="397">
        <v>0</v>
      </c>
      <c r="I24" s="397">
        <v>0</v>
      </c>
      <c r="J24" s="397">
        <v>0</v>
      </c>
      <c r="K24" s="397">
        <v>0</v>
      </c>
      <c r="L24" s="397">
        <v>0</v>
      </c>
      <c r="M24" s="382">
        <f t="shared" si="0"/>
        <v>0</v>
      </c>
      <c r="N24" s="382">
        <f t="shared" si="1"/>
        <v>0</v>
      </c>
      <c r="O24" s="382">
        <f t="shared" si="2"/>
        <v>0</v>
      </c>
      <c r="P24" s="1373" t="s">
        <v>305</v>
      </c>
      <c r="Q24" s="1374"/>
    </row>
    <row r="25" spans="1:17" ht="18.95" customHeight="1">
      <c r="A25" s="1122" t="s">
        <v>69</v>
      </c>
      <c r="B25" s="1123"/>
      <c r="C25" s="397">
        <v>0</v>
      </c>
      <c r="D25" s="397">
        <v>0</v>
      </c>
      <c r="E25" s="397">
        <v>0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397">
        <v>0</v>
      </c>
      <c r="L25" s="397">
        <v>0</v>
      </c>
      <c r="M25" s="382">
        <f t="shared" si="0"/>
        <v>0</v>
      </c>
      <c r="N25" s="382">
        <f t="shared" si="1"/>
        <v>0</v>
      </c>
      <c r="O25" s="382">
        <f t="shared" si="2"/>
        <v>0</v>
      </c>
      <c r="P25" s="1373" t="s">
        <v>191</v>
      </c>
      <c r="Q25" s="1374"/>
    </row>
    <row r="26" spans="1:17" ht="18.95" customHeight="1">
      <c r="A26" s="1122" t="s">
        <v>70</v>
      </c>
      <c r="B26" s="1123"/>
      <c r="C26" s="397">
        <v>0</v>
      </c>
      <c r="D26" s="397">
        <v>0</v>
      </c>
      <c r="E26" s="397">
        <v>0</v>
      </c>
      <c r="F26" s="397">
        <v>0</v>
      </c>
      <c r="G26" s="397">
        <v>0</v>
      </c>
      <c r="H26" s="397">
        <v>0</v>
      </c>
      <c r="I26" s="397">
        <v>0</v>
      </c>
      <c r="J26" s="397">
        <v>0</v>
      </c>
      <c r="K26" s="397">
        <v>0</v>
      </c>
      <c r="L26" s="397">
        <v>0</v>
      </c>
      <c r="M26" s="382">
        <f t="shared" si="0"/>
        <v>0</v>
      </c>
      <c r="N26" s="382">
        <f t="shared" si="1"/>
        <v>0</v>
      </c>
      <c r="O26" s="382">
        <f t="shared" si="2"/>
        <v>0</v>
      </c>
      <c r="P26" s="1373" t="s">
        <v>192</v>
      </c>
      <c r="Q26" s="1374"/>
    </row>
    <row r="27" spans="1:17" ht="18.95" customHeight="1">
      <c r="A27" s="1122" t="s">
        <v>71</v>
      </c>
      <c r="B27" s="1123"/>
      <c r="C27" s="397">
        <v>0</v>
      </c>
      <c r="D27" s="397">
        <v>0</v>
      </c>
      <c r="E27" s="397">
        <v>0</v>
      </c>
      <c r="F27" s="397">
        <v>0</v>
      </c>
      <c r="G27" s="397">
        <v>0</v>
      </c>
      <c r="H27" s="397">
        <v>0</v>
      </c>
      <c r="I27" s="397">
        <v>0</v>
      </c>
      <c r="J27" s="397">
        <v>0</v>
      </c>
      <c r="K27" s="397">
        <v>0</v>
      </c>
      <c r="L27" s="397">
        <v>0</v>
      </c>
      <c r="M27" s="382">
        <f t="shared" si="0"/>
        <v>0</v>
      </c>
      <c r="N27" s="382">
        <f t="shared" si="1"/>
        <v>0</v>
      </c>
      <c r="O27" s="382">
        <f t="shared" si="2"/>
        <v>0</v>
      </c>
      <c r="P27" s="1373" t="s">
        <v>193</v>
      </c>
      <c r="Q27" s="1374"/>
    </row>
    <row r="28" spans="1:17" ht="18.95" customHeight="1" thickBot="1">
      <c r="A28" s="1083" t="s">
        <v>72</v>
      </c>
      <c r="B28" s="1083"/>
      <c r="C28" s="399">
        <v>0</v>
      </c>
      <c r="D28" s="399">
        <v>0</v>
      </c>
      <c r="E28" s="399">
        <v>0</v>
      </c>
      <c r="F28" s="399">
        <v>0</v>
      </c>
      <c r="G28" s="399">
        <v>0</v>
      </c>
      <c r="H28" s="399">
        <v>0</v>
      </c>
      <c r="I28" s="399">
        <v>0</v>
      </c>
      <c r="J28" s="399">
        <v>0</v>
      </c>
      <c r="K28" s="399">
        <v>0</v>
      </c>
      <c r="L28" s="399">
        <v>0</v>
      </c>
      <c r="M28" s="96">
        <f t="shared" si="0"/>
        <v>0</v>
      </c>
      <c r="N28" s="96">
        <f t="shared" si="1"/>
        <v>0</v>
      </c>
      <c r="O28" s="96">
        <f t="shared" si="2"/>
        <v>0</v>
      </c>
      <c r="P28" s="1062" t="s">
        <v>361</v>
      </c>
      <c r="Q28" s="1062"/>
    </row>
    <row r="29" spans="1:17" ht="18.95" customHeight="1" thickBot="1">
      <c r="A29" s="1076" t="s">
        <v>32</v>
      </c>
      <c r="B29" s="1076"/>
      <c r="C29" s="466">
        <f>SUM(C9:C28)</f>
        <v>4</v>
      </c>
      <c r="D29" s="466">
        <f t="shared" ref="D29:O29" si="3">SUM(D9:D28)</f>
        <v>23</v>
      </c>
      <c r="E29" s="466">
        <f t="shared" si="3"/>
        <v>0</v>
      </c>
      <c r="F29" s="466">
        <f t="shared" si="3"/>
        <v>8</v>
      </c>
      <c r="G29" s="466">
        <f t="shared" si="3"/>
        <v>16</v>
      </c>
      <c r="H29" s="466">
        <f t="shared" si="3"/>
        <v>31</v>
      </c>
      <c r="I29" s="466">
        <f t="shared" si="3"/>
        <v>15</v>
      </c>
      <c r="J29" s="466">
        <f t="shared" si="3"/>
        <v>27</v>
      </c>
      <c r="K29" s="466">
        <f t="shared" si="3"/>
        <v>1</v>
      </c>
      <c r="L29" s="466">
        <f t="shared" si="3"/>
        <v>0</v>
      </c>
      <c r="M29" s="466">
        <f t="shared" si="3"/>
        <v>36</v>
      </c>
      <c r="N29" s="466">
        <f t="shared" si="3"/>
        <v>89</v>
      </c>
      <c r="O29" s="466">
        <f t="shared" si="3"/>
        <v>125</v>
      </c>
      <c r="P29" s="1104" t="s">
        <v>175</v>
      </c>
      <c r="Q29" s="1104"/>
    </row>
    <row r="30" spans="1:17" ht="16.5" thickTop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595"/>
      <c r="Q30" s="595"/>
    </row>
    <row r="31" spans="1:17" ht="15.75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595"/>
      <c r="Q31" s="595"/>
    </row>
    <row r="32" spans="1:17" ht="15.75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595"/>
      <c r="Q32" s="595"/>
    </row>
    <row r="33" spans="3:17" ht="15.75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595"/>
      <c r="Q33" s="595"/>
    </row>
    <row r="34" spans="3:17" ht="15.75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595"/>
      <c r="Q34" s="595"/>
    </row>
    <row r="35" spans="3:17" ht="15.75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595"/>
      <c r="Q35" s="595"/>
    </row>
    <row r="36" spans="3:17" ht="15.75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595"/>
      <c r="Q36" s="595"/>
    </row>
    <row r="37" spans="3:17" ht="15.75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595"/>
      <c r="Q37" s="595"/>
    </row>
    <row r="38" spans="3:17" ht="15.75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595"/>
      <c r="Q38" s="595"/>
    </row>
    <row r="39" spans="3:17" ht="15.75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595"/>
      <c r="Q39" s="595"/>
    </row>
    <row r="40" spans="3:17" ht="15.75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595"/>
      <c r="Q40" s="595"/>
    </row>
    <row r="41" spans="3:17" ht="15.75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595"/>
      <c r="Q41" s="595"/>
    </row>
    <row r="42" spans="3:17" ht="15.75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595"/>
      <c r="Q42" s="595"/>
    </row>
    <row r="43" spans="3:17" ht="15.75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595"/>
      <c r="Q43" s="595"/>
    </row>
    <row r="44" spans="3:17" ht="15.75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595"/>
      <c r="Q44" s="595"/>
    </row>
    <row r="45" spans="3:17" ht="15.75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595"/>
      <c r="Q45" s="595"/>
    </row>
    <row r="46" spans="3:17" ht="15.75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595"/>
      <c r="Q46" s="595"/>
    </row>
    <row r="47" spans="3:17" ht="15.75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595"/>
      <c r="Q47" s="595"/>
    </row>
    <row r="48" spans="3:17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</row>
    <row r="49" spans="3:15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</row>
    <row r="50" spans="3:15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</row>
    <row r="51" spans="3:15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</row>
    <row r="52" spans="3:15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</row>
    <row r="53" spans="3:15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</row>
    <row r="54" spans="3:15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</row>
    <row r="55" spans="3:15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</row>
    <row r="56" spans="3:15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</row>
    <row r="57" spans="3:15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</row>
    <row r="58" spans="3:15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</row>
    <row r="59" spans="3:15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</row>
    <row r="60" spans="3:15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</row>
    <row r="61" spans="3:15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</row>
    <row r="62" spans="3:15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</row>
    <row r="63" spans="3:15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</row>
    <row r="64" spans="3:15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</row>
    <row r="65" spans="3:15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</row>
    <row r="66" spans="3:15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</row>
    <row r="67" spans="3:15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</row>
    <row r="68" spans="3:15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</row>
    <row r="69" spans="3:15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</row>
    <row r="70" spans="3:15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</row>
    <row r="71" spans="3:15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</row>
    <row r="72" spans="3:15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</row>
    <row r="73" spans="3:15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</row>
    <row r="74" spans="3:15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</row>
    <row r="75" spans="3:15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</row>
    <row r="76" spans="3:15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</row>
    <row r="77" spans="3:15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</row>
    <row r="78" spans="3:15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</row>
    <row r="79" spans="3:15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</row>
    <row r="80" spans="3:15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</row>
    <row r="81" spans="3:15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</row>
    <row r="82" spans="3:15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</row>
    <row r="83" spans="3:15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</row>
    <row r="84" spans="3:15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</row>
    <row r="85" spans="3:15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</row>
    <row r="86" spans="3:15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</row>
    <row r="87" spans="3:15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</row>
    <row r="88" spans="3:15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</row>
    <row r="89" spans="3:15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</row>
    <row r="90" spans="3:15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</row>
    <row r="91" spans="3:15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</row>
    <row r="92" spans="3:15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</row>
    <row r="93" spans="3:15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</row>
    <row r="94" spans="3:15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</row>
    <row r="95" spans="3:15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</row>
    <row r="96" spans="3:15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</row>
    <row r="97" spans="3:15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</row>
    <row r="98" spans="3:15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</row>
    <row r="99" spans="3:15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</row>
    <row r="100" spans="3:15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</row>
    <row r="115" spans="3:13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</row>
    <row r="116" spans="3:13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</row>
    <row r="117" spans="3:13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</row>
    <row r="118" spans="3:13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</row>
  </sheetData>
  <protectedRanges>
    <protectedRange sqref="C10:L19" name="نطاق1"/>
    <protectedRange sqref="C20:L28" name="نطاق1_1"/>
  </protectedRanges>
  <mergeCells count="50">
    <mergeCell ref="A27:B27"/>
    <mergeCell ref="P27:Q27"/>
    <mergeCell ref="A28:B28"/>
    <mergeCell ref="P28:Q28"/>
    <mergeCell ref="A29:B29"/>
    <mergeCell ref="P29:Q29"/>
    <mergeCell ref="A24:B24"/>
    <mergeCell ref="P24:Q24"/>
    <mergeCell ref="A25:B25"/>
    <mergeCell ref="P25:Q25"/>
    <mergeCell ref="A26:B26"/>
    <mergeCell ref="P26:Q26"/>
    <mergeCell ref="A21:B21"/>
    <mergeCell ref="P21:Q21"/>
    <mergeCell ref="A22:B22"/>
    <mergeCell ref="P22:Q22"/>
    <mergeCell ref="A23:B23"/>
    <mergeCell ref="P23:Q23"/>
    <mergeCell ref="A13:A18"/>
    <mergeCell ref="Q13:Q18"/>
    <mergeCell ref="A19:B19"/>
    <mergeCell ref="P19:Q19"/>
    <mergeCell ref="A20:B20"/>
    <mergeCell ref="P20:Q20"/>
    <mergeCell ref="A12:B12"/>
    <mergeCell ref="P12:Q12"/>
    <mergeCell ref="M5:O5"/>
    <mergeCell ref="P5:Q8"/>
    <mergeCell ref="C6:D6"/>
    <mergeCell ref="E6:F6"/>
    <mergeCell ref="G6:H6"/>
    <mergeCell ref="I6:J6"/>
    <mergeCell ref="K6:L6"/>
    <mergeCell ref="M6:O6"/>
    <mergeCell ref="P9:Q9"/>
    <mergeCell ref="A10:B10"/>
    <mergeCell ref="P10:Q10"/>
    <mergeCell ref="A11:B11"/>
    <mergeCell ref="P11:Q11"/>
    <mergeCell ref="A9:B9"/>
    <mergeCell ref="A1:Q2"/>
    <mergeCell ref="A3:Q3"/>
    <mergeCell ref="A4:C4"/>
    <mergeCell ref="P4:Q4"/>
    <mergeCell ref="A5:B8"/>
    <mergeCell ref="C5:D5"/>
    <mergeCell ref="E5:F5"/>
    <mergeCell ref="G5:H5"/>
    <mergeCell ref="I5:J5"/>
    <mergeCell ref="K5:L5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FF00"/>
  </sheetPr>
  <dimension ref="A1:AP117"/>
  <sheetViews>
    <sheetView rightToLeft="1" view="pageBreakPreview" zoomScale="75" zoomScaleNormal="75" zoomScaleSheetLayoutView="75" workbookViewId="0">
      <selection activeCell="A13" sqref="A13:A18"/>
    </sheetView>
  </sheetViews>
  <sheetFormatPr defaultRowHeight="12.75"/>
  <cols>
    <col min="1" max="1" width="4.85546875" style="91" customWidth="1"/>
    <col min="2" max="2" width="12.28515625" style="91" customWidth="1"/>
    <col min="3" max="16" width="8.28515625" style="91" customWidth="1"/>
    <col min="17" max="17" width="15.85546875" style="91" customWidth="1"/>
    <col min="18" max="18" width="5" style="91" customWidth="1"/>
    <col min="19" max="19" width="4.140625" style="91" customWidth="1"/>
    <col min="20" max="20" width="11.85546875" style="91" customWidth="1"/>
    <col min="21" max="30" width="10.42578125" style="91" customWidth="1"/>
    <col min="31" max="31" width="9.28515625" style="91" customWidth="1"/>
    <col min="32" max="32" width="14.42578125" style="91" customWidth="1"/>
    <col min="33" max="33" width="6" style="91" customWidth="1"/>
    <col min="34" max="16384" width="9.140625" style="91"/>
  </cols>
  <sheetData>
    <row r="1" spans="1:42" ht="14.25" customHeight="1">
      <c r="A1" s="1138" t="s">
        <v>1009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</row>
    <row r="2" spans="1:42" ht="11.2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</row>
    <row r="3" spans="1:42" ht="21" customHeight="1">
      <c r="A3" s="1099" t="s">
        <v>831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  <c r="R3" s="1099"/>
    </row>
    <row r="4" spans="1:42" ht="22.5" customHeight="1" thickBot="1">
      <c r="A4" s="1115" t="s">
        <v>1182</v>
      </c>
      <c r="B4" s="1115"/>
      <c r="C4" s="1115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1116" t="s">
        <v>1183</v>
      </c>
      <c r="R4" s="1116"/>
      <c r="S4" s="1115" t="s">
        <v>1327</v>
      </c>
      <c r="T4" s="1115"/>
      <c r="U4" s="1115"/>
      <c r="V4" s="243"/>
      <c r="W4" s="243"/>
      <c r="X4" s="243"/>
      <c r="Y4" s="243"/>
      <c r="Z4" s="243"/>
      <c r="AA4" s="243"/>
      <c r="AB4" s="243"/>
      <c r="AC4" s="243"/>
      <c r="AD4" s="243"/>
      <c r="AE4" s="1116" t="s">
        <v>1328</v>
      </c>
      <c r="AF4" s="1116"/>
      <c r="AG4" s="1116"/>
    </row>
    <row r="5" spans="1:42" ht="19.5" customHeight="1" thickTop="1">
      <c r="A5" s="1072" t="s">
        <v>40</v>
      </c>
      <c r="B5" s="1072"/>
      <c r="C5" s="1102" t="s">
        <v>41</v>
      </c>
      <c r="D5" s="1102"/>
      <c r="E5" s="1102" t="s">
        <v>42</v>
      </c>
      <c r="F5" s="1102"/>
      <c r="G5" s="1102" t="s">
        <v>43</v>
      </c>
      <c r="H5" s="1102"/>
      <c r="I5" s="1102" t="s">
        <v>73</v>
      </c>
      <c r="J5" s="1102"/>
      <c r="K5" s="1102" t="s">
        <v>44</v>
      </c>
      <c r="L5" s="1102"/>
      <c r="M5" s="1072" t="s">
        <v>74</v>
      </c>
      <c r="N5" s="1072"/>
      <c r="O5" s="1072" t="s">
        <v>46</v>
      </c>
      <c r="P5" s="1072"/>
      <c r="Q5" s="1072" t="s">
        <v>174</v>
      </c>
      <c r="R5" s="1072"/>
      <c r="S5" s="1072" t="s">
        <v>40</v>
      </c>
      <c r="T5" s="1072"/>
      <c r="U5" s="1102" t="s">
        <v>47</v>
      </c>
      <c r="V5" s="1102"/>
      <c r="W5" s="1102" t="s">
        <v>48</v>
      </c>
      <c r="X5" s="1102"/>
      <c r="Y5" s="1102" t="s">
        <v>679</v>
      </c>
      <c r="Z5" s="1102"/>
      <c r="AA5" s="1102" t="s">
        <v>50</v>
      </c>
      <c r="AB5" s="1102"/>
      <c r="AC5" s="1379" t="s">
        <v>32</v>
      </c>
      <c r="AD5" s="1379"/>
      <c r="AE5" s="1379"/>
      <c r="AF5" s="1074" t="s">
        <v>174</v>
      </c>
      <c r="AG5" s="1074"/>
    </row>
    <row r="6" spans="1:42" ht="19.5" customHeight="1">
      <c r="A6" s="1092"/>
      <c r="B6" s="1092"/>
      <c r="C6" s="1094" t="s">
        <v>208</v>
      </c>
      <c r="D6" s="1094"/>
      <c r="E6" s="1094" t="s">
        <v>210</v>
      </c>
      <c r="F6" s="1094"/>
      <c r="G6" s="1094" t="s">
        <v>220</v>
      </c>
      <c r="H6" s="1094"/>
      <c r="I6" s="1094" t="s">
        <v>212</v>
      </c>
      <c r="J6" s="1094"/>
      <c r="K6" s="1094" t="s">
        <v>213</v>
      </c>
      <c r="L6" s="1094"/>
      <c r="M6" s="1094" t="s">
        <v>214</v>
      </c>
      <c r="N6" s="1094"/>
      <c r="O6" s="1094" t="s">
        <v>215</v>
      </c>
      <c r="P6" s="1094"/>
      <c r="Q6" s="1092"/>
      <c r="R6" s="1092"/>
      <c r="S6" s="1092"/>
      <c r="T6" s="1092"/>
      <c r="U6" s="1094" t="s">
        <v>216</v>
      </c>
      <c r="V6" s="1094"/>
      <c r="W6" s="1094" t="s">
        <v>217</v>
      </c>
      <c r="X6" s="1094"/>
      <c r="Y6" s="1094" t="s">
        <v>218</v>
      </c>
      <c r="Z6" s="1094"/>
      <c r="AA6" s="1094" t="s">
        <v>226</v>
      </c>
      <c r="AB6" s="1094"/>
      <c r="AC6" s="1380" t="s">
        <v>175</v>
      </c>
      <c r="AD6" s="1380"/>
      <c r="AE6" s="1380"/>
      <c r="AF6" s="1096"/>
      <c r="AG6" s="1096"/>
    </row>
    <row r="7" spans="1:42" ht="19.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33</v>
      </c>
      <c r="P7" s="938" t="s">
        <v>34</v>
      </c>
      <c r="Q7" s="1092"/>
      <c r="R7" s="1092"/>
      <c r="S7" s="1092"/>
      <c r="T7" s="1092"/>
      <c r="U7" s="938" t="s">
        <v>33</v>
      </c>
      <c r="V7" s="938" t="s">
        <v>34</v>
      </c>
      <c r="W7" s="938" t="s">
        <v>33</v>
      </c>
      <c r="X7" s="938" t="s">
        <v>34</v>
      </c>
      <c r="Y7" s="938" t="s">
        <v>33</v>
      </c>
      <c r="Z7" s="938" t="s">
        <v>34</v>
      </c>
      <c r="AA7" s="938" t="s">
        <v>33</v>
      </c>
      <c r="AB7" s="938" t="s">
        <v>34</v>
      </c>
      <c r="AC7" s="938" t="s">
        <v>33</v>
      </c>
      <c r="AD7" s="938" t="s">
        <v>34</v>
      </c>
      <c r="AE7" s="938" t="s">
        <v>32</v>
      </c>
      <c r="AF7" s="1096"/>
      <c r="AG7" s="1096"/>
    </row>
    <row r="8" spans="1:42" ht="19.5" customHeight="1" thickBot="1">
      <c r="A8" s="1092"/>
      <c r="B8" s="1092"/>
      <c r="C8" s="940" t="s">
        <v>180</v>
      </c>
      <c r="D8" s="939" t="s">
        <v>179</v>
      </c>
      <c r="E8" s="940" t="s">
        <v>180</v>
      </c>
      <c r="F8" s="939" t="s">
        <v>179</v>
      </c>
      <c r="G8" s="940" t="s">
        <v>180</v>
      </c>
      <c r="H8" s="939" t="s">
        <v>179</v>
      </c>
      <c r="I8" s="940" t="s">
        <v>180</v>
      </c>
      <c r="J8" s="939" t="s">
        <v>179</v>
      </c>
      <c r="K8" s="940" t="s">
        <v>180</v>
      </c>
      <c r="L8" s="939" t="s">
        <v>179</v>
      </c>
      <c r="M8" s="940" t="s">
        <v>180</v>
      </c>
      <c r="N8" s="939" t="s">
        <v>179</v>
      </c>
      <c r="O8" s="940" t="s">
        <v>180</v>
      </c>
      <c r="P8" s="939" t="s">
        <v>179</v>
      </c>
      <c r="Q8" s="1092"/>
      <c r="R8" s="1092"/>
      <c r="S8" s="1092"/>
      <c r="T8" s="1092"/>
      <c r="U8" s="940" t="s">
        <v>180</v>
      </c>
      <c r="V8" s="939" t="s">
        <v>179</v>
      </c>
      <c r="W8" s="940" t="s">
        <v>180</v>
      </c>
      <c r="X8" s="939" t="s">
        <v>179</v>
      </c>
      <c r="Y8" s="940" t="s">
        <v>180</v>
      </c>
      <c r="Z8" s="939" t="s">
        <v>179</v>
      </c>
      <c r="AA8" s="940" t="s">
        <v>180</v>
      </c>
      <c r="AB8" s="939" t="s">
        <v>179</v>
      </c>
      <c r="AC8" s="940" t="s">
        <v>180</v>
      </c>
      <c r="AD8" s="939" t="s">
        <v>179</v>
      </c>
      <c r="AE8" s="939" t="s">
        <v>175</v>
      </c>
      <c r="AF8" s="1096"/>
      <c r="AG8" s="1096"/>
      <c r="AP8" s="91" t="s">
        <v>339</v>
      </c>
    </row>
    <row r="9" spans="1:42" ht="19.5" customHeight="1">
      <c r="A9" s="1137" t="s">
        <v>52</v>
      </c>
      <c r="B9" s="1137"/>
      <c r="C9" s="621">
        <v>10</v>
      </c>
      <c r="D9" s="644">
        <v>7</v>
      </c>
      <c r="E9" s="621">
        <v>76</v>
      </c>
      <c r="F9" s="644">
        <v>54</v>
      </c>
      <c r="G9" s="621">
        <v>175</v>
      </c>
      <c r="H9" s="644">
        <v>132</v>
      </c>
      <c r="I9" s="621">
        <v>163</v>
      </c>
      <c r="J9" s="644">
        <v>135</v>
      </c>
      <c r="K9" s="621">
        <v>119</v>
      </c>
      <c r="L9" s="644">
        <v>123</v>
      </c>
      <c r="M9" s="621">
        <v>54</v>
      </c>
      <c r="N9" s="644">
        <v>78</v>
      </c>
      <c r="O9" s="621">
        <v>34</v>
      </c>
      <c r="P9" s="621">
        <v>29</v>
      </c>
      <c r="Q9" s="1199" t="s">
        <v>671</v>
      </c>
      <c r="R9" s="1199"/>
      <c r="S9" s="1137" t="s">
        <v>52</v>
      </c>
      <c r="T9" s="1137"/>
      <c r="U9" s="621">
        <v>7</v>
      </c>
      <c r="V9" s="644">
        <v>7</v>
      </c>
      <c r="W9" s="621">
        <v>4</v>
      </c>
      <c r="X9" s="644">
        <v>1</v>
      </c>
      <c r="Y9" s="621">
        <v>0</v>
      </c>
      <c r="Z9" s="644">
        <v>0</v>
      </c>
      <c r="AA9" s="621">
        <v>0</v>
      </c>
      <c r="AB9" s="644">
        <v>0</v>
      </c>
      <c r="AC9" s="805">
        <f>SUM(C9,E9,G9,I9,K9,M9,O9,U9,W9,Y9,AA9)</f>
        <v>642</v>
      </c>
      <c r="AD9" s="805">
        <f>SUM(D9,F9,H9,J9,L9,N9,P9,V9,X9,Z9,AB9)</f>
        <v>566</v>
      </c>
      <c r="AE9" s="805">
        <f>SUM(AC9:AD9)</f>
        <v>1208</v>
      </c>
      <c r="AF9" s="1058" t="s">
        <v>671</v>
      </c>
      <c r="AG9" s="1058"/>
    </row>
    <row r="10" spans="1:42" ht="19.5" customHeight="1">
      <c r="A10" s="1081" t="s">
        <v>53</v>
      </c>
      <c r="B10" s="1081"/>
      <c r="C10" s="329">
        <v>0</v>
      </c>
      <c r="D10" s="329">
        <v>0</v>
      </c>
      <c r="E10" s="329">
        <v>0</v>
      </c>
      <c r="F10" s="329">
        <v>0</v>
      </c>
      <c r="G10" s="329">
        <v>0</v>
      </c>
      <c r="H10" s="329">
        <v>0</v>
      </c>
      <c r="I10" s="329">
        <v>0</v>
      </c>
      <c r="J10" s="329">
        <v>0</v>
      </c>
      <c r="K10" s="329">
        <v>0</v>
      </c>
      <c r="L10" s="329">
        <v>0</v>
      </c>
      <c r="M10" s="329">
        <v>0</v>
      </c>
      <c r="N10" s="329">
        <v>0</v>
      </c>
      <c r="O10" s="329">
        <v>0</v>
      </c>
      <c r="P10" s="329">
        <v>0</v>
      </c>
      <c r="Q10" s="1091" t="s">
        <v>302</v>
      </c>
      <c r="R10" s="1091"/>
      <c r="S10" s="1081" t="s">
        <v>53</v>
      </c>
      <c r="T10" s="1081"/>
      <c r="U10" s="329">
        <v>0</v>
      </c>
      <c r="V10" s="329">
        <v>0</v>
      </c>
      <c r="W10" s="329">
        <v>0</v>
      </c>
      <c r="X10" s="329">
        <v>0</v>
      </c>
      <c r="Y10" s="329">
        <v>0</v>
      </c>
      <c r="Z10" s="329">
        <v>0</v>
      </c>
      <c r="AA10" s="329">
        <v>0</v>
      </c>
      <c r="AB10" s="329">
        <v>0</v>
      </c>
      <c r="AC10" s="803">
        <f t="shared" ref="AC10:AC28" si="0">SUM(C10,E10,G10,I10,K10,M10,O10,U10,W10,Y10,AA10)</f>
        <v>0</v>
      </c>
      <c r="AD10" s="803">
        <f t="shared" ref="AD10:AD28" si="1">SUM(D10,F10,H10,J10,L10,N10,P10,V10,X10,Z10,AB10)</f>
        <v>0</v>
      </c>
      <c r="AE10" s="803">
        <f t="shared" ref="AE10:AE28" si="2">SUM(AC10:AD10)</f>
        <v>0</v>
      </c>
      <c r="AF10" s="1059" t="s">
        <v>302</v>
      </c>
      <c r="AG10" s="1059"/>
    </row>
    <row r="11" spans="1:42" ht="19.5" customHeight="1">
      <c r="A11" s="1081" t="s">
        <v>54</v>
      </c>
      <c r="B11" s="1081"/>
      <c r="C11" s="329">
        <v>5</v>
      </c>
      <c r="D11" s="329">
        <v>19</v>
      </c>
      <c r="E11" s="329">
        <v>42</v>
      </c>
      <c r="F11" s="329">
        <v>41</v>
      </c>
      <c r="G11" s="329">
        <v>49</v>
      </c>
      <c r="H11" s="329">
        <v>42</v>
      </c>
      <c r="I11" s="329">
        <v>67</v>
      </c>
      <c r="J11" s="329">
        <v>34</v>
      </c>
      <c r="K11" s="329">
        <v>96</v>
      </c>
      <c r="L11" s="329">
        <v>41</v>
      </c>
      <c r="M11" s="329">
        <v>52</v>
      </c>
      <c r="N11" s="329">
        <v>31</v>
      </c>
      <c r="O11" s="329">
        <v>46</v>
      </c>
      <c r="P11" s="329">
        <v>27</v>
      </c>
      <c r="Q11" s="1082" t="s">
        <v>184</v>
      </c>
      <c r="R11" s="1082"/>
      <c r="S11" s="1081" t="s">
        <v>54</v>
      </c>
      <c r="T11" s="1081"/>
      <c r="U11" s="329">
        <v>4</v>
      </c>
      <c r="V11" s="329">
        <v>1</v>
      </c>
      <c r="W11" s="329">
        <v>3</v>
      </c>
      <c r="X11" s="329">
        <v>2</v>
      </c>
      <c r="Y11" s="329">
        <v>1</v>
      </c>
      <c r="Z11" s="329">
        <v>0</v>
      </c>
      <c r="AA11" s="329">
        <v>1</v>
      </c>
      <c r="AB11" s="329">
        <v>0</v>
      </c>
      <c r="AC11" s="803">
        <f t="shared" si="0"/>
        <v>366</v>
      </c>
      <c r="AD11" s="803">
        <f t="shared" si="1"/>
        <v>238</v>
      </c>
      <c r="AE11" s="803">
        <f t="shared" si="2"/>
        <v>604</v>
      </c>
      <c r="AF11" s="1056" t="s">
        <v>184</v>
      </c>
      <c r="AG11" s="1056"/>
    </row>
    <row r="12" spans="1:42" ht="19.5" customHeight="1">
      <c r="A12" s="1081" t="s">
        <v>55</v>
      </c>
      <c r="B12" s="1081"/>
      <c r="C12" s="329">
        <v>0</v>
      </c>
      <c r="D12" s="329">
        <v>0</v>
      </c>
      <c r="E12" s="329">
        <v>54</v>
      </c>
      <c r="F12" s="329">
        <v>71</v>
      </c>
      <c r="G12" s="329">
        <v>57</v>
      </c>
      <c r="H12" s="329">
        <v>35</v>
      </c>
      <c r="I12" s="329">
        <v>51</v>
      </c>
      <c r="J12" s="329">
        <v>65</v>
      </c>
      <c r="K12" s="329">
        <v>20</v>
      </c>
      <c r="L12" s="329">
        <v>25</v>
      </c>
      <c r="M12" s="329">
        <v>10</v>
      </c>
      <c r="N12" s="329">
        <v>15</v>
      </c>
      <c r="O12" s="329">
        <v>6</v>
      </c>
      <c r="P12" s="329">
        <v>4</v>
      </c>
      <c r="Q12" s="1082" t="s">
        <v>185</v>
      </c>
      <c r="R12" s="1082"/>
      <c r="S12" s="1081" t="s">
        <v>55</v>
      </c>
      <c r="T12" s="1081"/>
      <c r="U12" s="329">
        <v>2</v>
      </c>
      <c r="V12" s="329">
        <v>0</v>
      </c>
      <c r="W12" s="329">
        <v>0</v>
      </c>
      <c r="X12" s="329">
        <v>0</v>
      </c>
      <c r="Y12" s="329">
        <v>0</v>
      </c>
      <c r="Z12" s="329">
        <v>0</v>
      </c>
      <c r="AA12" s="329">
        <v>0</v>
      </c>
      <c r="AB12" s="329">
        <v>0</v>
      </c>
      <c r="AC12" s="803">
        <f t="shared" si="0"/>
        <v>200</v>
      </c>
      <c r="AD12" s="803">
        <f t="shared" si="1"/>
        <v>215</v>
      </c>
      <c r="AE12" s="803">
        <f t="shared" si="2"/>
        <v>415</v>
      </c>
      <c r="AF12" s="1056" t="s">
        <v>185</v>
      </c>
      <c r="AG12" s="1056"/>
    </row>
    <row r="13" spans="1:42" ht="19.5" customHeight="1">
      <c r="A13" s="1106" t="s">
        <v>295</v>
      </c>
      <c r="B13" s="655" t="s">
        <v>273</v>
      </c>
      <c r="C13" s="329">
        <v>10</v>
      </c>
      <c r="D13" s="329">
        <v>0</v>
      </c>
      <c r="E13" s="329">
        <v>38</v>
      </c>
      <c r="F13" s="329">
        <v>43</v>
      </c>
      <c r="G13" s="329">
        <v>123</v>
      </c>
      <c r="H13" s="329">
        <v>91</v>
      </c>
      <c r="I13" s="329">
        <v>226</v>
      </c>
      <c r="J13" s="329">
        <v>111</v>
      </c>
      <c r="K13" s="329">
        <v>109</v>
      </c>
      <c r="L13" s="329">
        <v>60</v>
      </c>
      <c r="M13" s="329">
        <v>41</v>
      </c>
      <c r="N13" s="329">
        <v>15</v>
      </c>
      <c r="O13" s="329">
        <v>2</v>
      </c>
      <c r="P13" s="329">
        <v>1</v>
      </c>
      <c r="Q13" s="675" t="s">
        <v>306</v>
      </c>
      <c r="R13" s="1376" t="s">
        <v>173</v>
      </c>
      <c r="S13" s="1106" t="s">
        <v>295</v>
      </c>
      <c r="T13" s="655" t="s">
        <v>273</v>
      </c>
      <c r="U13" s="329">
        <v>0</v>
      </c>
      <c r="V13" s="329">
        <v>0</v>
      </c>
      <c r="W13" s="329">
        <v>0</v>
      </c>
      <c r="X13" s="329">
        <v>0</v>
      </c>
      <c r="Y13" s="329">
        <v>0</v>
      </c>
      <c r="Z13" s="329">
        <v>0</v>
      </c>
      <c r="AA13" s="329">
        <v>0</v>
      </c>
      <c r="AB13" s="329">
        <v>0</v>
      </c>
      <c r="AC13" s="803">
        <f t="shared" si="0"/>
        <v>549</v>
      </c>
      <c r="AD13" s="803">
        <f t="shared" si="1"/>
        <v>321</v>
      </c>
      <c r="AE13" s="803">
        <f t="shared" si="2"/>
        <v>870</v>
      </c>
      <c r="AF13" s="683" t="s">
        <v>306</v>
      </c>
      <c r="AG13" s="1087" t="s">
        <v>173</v>
      </c>
    </row>
    <row r="14" spans="1:42" ht="19.5" customHeight="1">
      <c r="A14" s="1107"/>
      <c r="B14" s="655" t="s">
        <v>275</v>
      </c>
      <c r="C14" s="329">
        <v>0</v>
      </c>
      <c r="D14" s="329">
        <v>0</v>
      </c>
      <c r="E14" s="329">
        <v>54</v>
      </c>
      <c r="F14" s="329">
        <v>27</v>
      </c>
      <c r="G14" s="329">
        <v>25</v>
      </c>
      <c r="H14" s="329">
        <v>19</v>
      </c>
      <c r="I14" s="329">
        <v>56</v>
      </c>
      <c r="J14" s="329">
        <v>33</v>
      </c>
      <c r="K14" s="329">
        <v>40</v>
      </c>
      <c r="L14" s="329">
        <v>24</v>
      </c>
      <c r="M14" s="329">
        <v>10</v>
      </c>
      <c r="N14" s="329">
        <v>18</v>
      </c>
      <c r="O14" s="329">
        <v>9</v>
      </c>
      <c r="P14" s="329">
        <v>4</v>
      </c>
      <c r="Q14" s="675" t="s">
        <v>307</v>
      </c>
      <c r="R14" s="1377"/>
      <c r="S14" s="1107"/>
      <c r="T14" s="655" t="s">
        <v>275</v>
      </c>
      <c r="U14" s="329">
        <v>1</v>
      </c>
      <c r="V14" s="329">
        <v>1</v>
      </c>
      <c r="W14" s="329">
        <v>0</v>
      </c>
      <c r="X14" s="329">
        <v>0</v>
      </c>
      <c r="Y14" s="329">
        <v>0</v>
      </c>
      <c r="Z14" s="329">
        <v>0</v>
      </c>
      <c r="AA14" s="329">
        <v>0</v>
      </c>
      <c r="AB14" s="329">
        <v>0</v>
      </c>
      <c r="AC14" s="803">
        <f t="shared" si="0"/>
        <v>195</v>
      </c>
      <c r="AD14" s="803">
        <f t="shared" si="1"/>
        <v>126</v>
      </c>
      <c r="AE14" s="803">
        <f t="shared" si="2"/>
        <v>321</v>
      </c>
      <c r="AF14" s="683" t="s">
        <v>307</v>
      </c>
      <c r="AG14" s="1088"/>
    </row>
    <row r="15" spans="1:42" ht="19.5" customHeight="1">
      <c r="A15" s="1107"/>
      <c r="B15" s="655" t="s">
        <v>274</v>
      </c>
      <c r="C15" s="329">
        <v>0</v>
      </c>
      <c r="D15" s="329">
        <v>0</v>
      </c>
      <c r="E15" s="329">
        <v>117</v>
      </c>
      <c r="F15" s="329">
        <v>42</v>
      </c>
      <c r="G15" s="329">
        <v>143</v>
      </c>
      <c r="H15" s="329">
        <v>36</v>
      </c>
      <c r="I15" s="329">
        <v>84</v>
      </c>
      <c r="J15" s="329">
        <v>34</v>
      </c>
      <c r="K15" s="329">
        <v>43</v>
      </c>
      <c r="L15" s="329">
        <v>17</v>
      </c>
      <c r="M15" s="329">
        <v>135</v>
      </c>
      <c r="N15" s="329">
        <v>120</v>
      </c>
      <c r="O15" s="329">
        <v>57</v>
      </c>
      <c r="P15" s="329">
        <v>27</v>
      </c>
      <c r="Q15" s="675" t="s">
        <v>308</v>
      </c>
      <c r="R15" s="1377"/>
      <c r="S15" s="1107"/>
      <c r="T15" s="655" t="s">
        <v>274</v>
      </c>
      <c r="U15" s="329">
        <v>21</v>
      </c>
      <c r="V15" s="329">
        <v>16</v>
      </c>
      <c r="W15" s="329">
        <v>4</v>
      </c>
      <c r="X15" s="329">
        <v>5</v>
      </c>
      <c r="Y15" s="329">
        <v>0</v>
      </c>
      <c r="Z15" s="329">
        <v>0</v>
      </c>
      <c r="AA15" s="329">
        <v>0</v>
      </c>
      <c r="AB15" s="329">
        <v>0</v>
      </c>
      <c r="AC15" s="803">
        <f t="shared" si="0"/>
        <v>604</v>
      </c>
      <c r="AD15" s="803">
        <f t="shared" si="1"/>
        <v>297</v>
      </c>
      <c r="AE15" s="803">
        <f t="shared" si="2"/>
        <v>901</v>
      </c>
      <c r="AF15" s="683" t="s">
        <v>308</v>
      </c>
      <c r="AG15" s="1088"/>
    </row>
    <row r="16" spans="1:42" ht="19.5" customHeight="1">
      <c r="A16" s="1107"/>
      <c r="B16" s="655" t="s">
        <v>276</v>
      </c>
      <c r="C16" s="329">
        <v>1</v>
      </c>
      <c r="D16" s="329">
        <v>0</v>
      </c>
      <c r="E16" s="329">
        <v>19</v>
      </c>
      <c r="F16" s="329">
        <v>21</v>
      </c>
      <c r="G16" s="329">
        <v>61</v>
      </c>
      <c r="H16" s="329">
        <v>56</v>
      </c>
      <c r="I16" s="329">
        <v>73</v>
      </c>
      <c r="J16" s="329">
        <v>31</v>
      </c>
      <c r="K16" s="329">
        <v>37</v>
      </c>
      <c r="L16" s="329">
        <v>26</v>
      </c>
      <c r="M16" s="329">
        <v>26</v>
      </c>
      <c r="N16" s="329">
        <v>10</v>
      </c>
      <c r="O16" s="329">
        <v>5</v>
      </c>
      <c r="P16" s="329">
        <v>1</v>
      </c>
      <c r="Q16" s="675" t="s">
        <v>309</v>
      </c>
      <c r="R16" s="1377"/>
      <c r="S16" s="1107"/>
      <c r="T16" s="655" t="s">
        <v>276</v>
      </c>
      <c r="U16" s="329">
        <v>6</v>
      </c>
      <c r="V16" s="329">
        <v>1</v>
      </c>
      <c r="W16" s="329">
        <v>2</v>
      </c>
      <c r="X16" s="329">
        <v>0</v>
      </c>
      <c r="Y16" s="329">
        <v>0</v>
      </c>
      <c r="Z16" s="329">
        <v>0</v>
      </c>
      <c r="AA16" s="329">
        <v>0</v>
      </c>
      <c r="AB16" s="329">
        <v>0</v>
      </c>
      <c r="AC16" s="803">
        <f t="shared" si="0"/>
        <v>230</v>
      </c>
      <c r="AD16" s="803">
        <f t="shared" si="1"/>
        <v>146</v>
      </c>
      <c r="AE16" s="803">
        <f t="shared" si="2"/>
        <v>376</v>
      </c>
      <c r="AF16" s="683" t="s">
        <v>309</v>
      </c>
      <c r="AG16" s="1088"/>
    </row>
    <row r="17" spans="1:33" ht="19.5" customHeight="1">
      <c r="A17" s="1107"/>
      <c r="B17" s="655" t="s">
        <v>278</v>
      </c>
      <c r="C17" s="329">
        <v>0</v>
      </c>
      <c r="D17" s="329">
        <v>0</v>
      </c>
      <c r="E17" s="329">
        <v>95</v>
      </c>
      <c r="F17" s="329">
        <v>35</v>
      </c>
      <c r="G17" s="329">
        <v>224</v>
      </c>
      <c r="H17" s="329">
        <v>105</v>
      </c>
      <c r="I17" s="329">
        <v>139</v>
      </c>
      <c r="J17" s="329">
        <v>102</v>
      </c>
      <c r="K17" s="329">
        <v>145</v>
      </c>
      <c r="L17" s="329">
        <v>79</v>
      </c>
      <c r="M17" s="329">
        <v>90</v>
      </c>
      <c r="N17" s="329">
        <v>47</v>
      </c>
      <c r="O17" s="329">
        <v>39</v>
      </c>
      <c r="P17" s="329">
        <v>36</v>
      </c>
      <c r="Q17" s="675" t="s">
        <v>310</v>
      </c>
      <c r="R17" s="1377"/>
      <c r="S17" s="1107"/>
      <c r="T17" s="655" t="s">
        <v>278</v>
      </c>
      <c r="U17" s="329">
        <v>14</v>
      </c>
      <c r="V17" s="329">
        <v>28</v>
      </c>
      <c r="W17" s="329">
        <v>10</v>
      </c>
      <c r="X17" s="329">
        <v>17</v>
      </c>
      <c r="Y17" s="329">
        <v>4</v>
      </c>
      <c r="Z17" s="329">
        <v>1</v>
      </c>
      <c r="AA17" s="329">
        <v>0</v>
      </c>
      <c r="AB17" s="329">
        <v>0</v>
      </c>
      <c r="AC17" s="803">
        <f t="shared" si="0"/>
        <v>760</v>
      </c>
      <c r="AD17" s="803">
        <f t="shared" si="1"/>
        <v>450</v>
      </c>
      <c r="AE17" s="803">
        <f t="shared" si="2"/>
        <v>1210</v>
      </c>
      <c r="AF17" s="683" t="s">
        <v>310</v>
      </c>
      <c r="AG17" s="1088"/>
    </row>
    <row r="18" spans="1:33" ht="19.5" customHeight="1">
      <c r="A18" s="1108"/>
      <c r="B18" s="655" t="s">
        <v>277</v>
      </c>
      <c r="C18" s="329">
        <v>10</v>
      </c>
      <c r="D18" s="329">
        <v>3</v>
      </c>
      <c r="E18" s="329">
        <v>35</v>
      </c>
      <c r="F18" s="329">
        <v>25</v>
      </c>
      <c r="G18" s="329">
        <v>93</v>
      </c>
      <c r="H18" s="329">
        <v>51</v>
      </c>
      <c r="I18" s="329">
        <v>92</v>
      </c>
      <c r="J18" s="329">
        <v>49</v>
      </c>
      <c r="K18" s="329">
        <v>73</v>
      </c>
      <c r="L18" s="329">
        <v>60</v>
      </c>
      <c r="M18" s="329">
        <v>41</v>
      </c>
      <c r="N18" s="329">
        <v>27</v>
      </c>
      <c r="O18" s="329">
        <v>14</v>
      </c>
      <c r="P18" s="329">
        <v>6</v>
      </c>
      <c r="Q18" s="675" t="s">
        <v>311</v>
      </c>
      <c r="R18" s="1377"/>
      <c r="S18" s="1108"/>
      <c r="T18" s="655" t="s">
        <v>277</v>
      </c>
      <c r="U18" s="329">
        <v>3</v>
      </c>
      <c r="V18" s="329">
        <v>3</v>
      </c>
      <c r="W18" s="329">
        <v>0</v>
      </c>
      <c r="X18" s="329">
        <v>1</v>
      </c>
      <c r="Y18" s="329">
        <v>0</v>
      </c>
      <c r="Z18" s="329">
        <v>0</v>
      </c>
      <c r="AA18" s="329">
        <v>0</v>
      </c>
      <c r="AB18" s="329">
        <v>0</v>
      </c>
      <c r="AC18" s="803">
        <f t="shared" si="0"/>
        <v>361</v>
      </c>
      <c r="AD18" s="803">
        <f t="shared" si="1"/>
        <v>225</v>
      </c>
      <c r="AE18" s="803">
        <f t="shared" si="2"/>
        <v>586</v>
      </c>
      <c r="AF18" s="683" t="s">
        <v>311</v>
      </c>
      <c r="AG18" s="1088"/>
    </row>
    <row r="19" spans="1:33" ht="19.5" customHeight="1">
      <c r="A19" s="1081" t="s">
        <v>63</v>
      </c>
      <c r="B19" s="1081"/>
      <c r="C19" s="647">
        <v>0</v>
      </c>
      <c r="D19" s="647">
        <v>0</v>
      </c>
      <c r="E19" s="647">
        <v>79</v>
      </c>
      <c r="F19" s="78">
        <v>94</v>
      </c>
      <c r="G19" s="647">
        <v>63</v>
      </c>
      <c r="H19" s="647">
        <v>102</v>
      </c>
      <c r="I19" s="78">
        <v>56</v>
      </c>
      <c r="J19" s="647">
        <v>119</v>
      </c>
      <c r="K19" s="647">
        <v>38</v>
      </c>
      <c r="L19" s="78">
        <v>52</v>
      </c>
      <c r="M19" s="78">
        <v>35</v>
      </c>
      <c r="N19" s="78">
        <v>77</v>
      </c>
      <c r="O19" s="647">
        <v>29</v>
      </c>
      <c r="P19" s="647">
        <v>45</v>
      </c>
      <c r="Q19" s="1082" t="s">
        <v>322</v>
      </c>
      <c r="R19" s="1082"/>
      <c r="S19" s="1081" t="s">
        <v>63</v>
      </c>
      <c r="T19" s="1081"/>
      <c r="U19" s="647">
        <v>0</v>
      </c>
      <c r="V19" s="647">
        <v>0</v>
      </c>
      <c r="W19" s="647">
        <v>11</v>
      </c>
      <c r="X19" s="78">
        <v>18</v>
      </c>
      <c r="Y19" s="647">
        <v>10</v>
      </c>
      <c r="Z19" s="647">
        <v>19</v>
      </c>
      <c r="AA19" s="78">
        <v>0</v>
      </c>
      <c r="AB19" s="647">
        <v>0</v>
      </c>
      <c r="AC19" s="803">
        <f t="shared" si="0"/>
        <v>321</v>
      </c>
      <c r="AD19" s="803">
        <f t="shared" si="1"/>
        <v>526</v>
      </c>
      <c r="AE19" s="803">
        <f t="shared" si="2"/>
        <v>847</v>
      </c>
      <c r="AF19" s="1056" t="s">
        <v>322</v>
      </c>
      <c r="AG19" s="1056"/>
    </row>
    <row r="20" spans="1:33" ht="19.5" customHeight="1">
      <c r="A20" s="1081" t="s">
        <v>64</v>
      </c>
      <c r="B20" s="1081"/>
      <c r="C20" s="329">
        <v>3</v>
      </c>
      <c r="D20" s="329">
        <v>7</v>
      </c>
      <c r="E20" s="329">
        <v>164</v>
      </c>
      <c r="F20" s="329">
        <v>149</v>
      </c>
      <c r="G20" s="329">
        <v>214</v>
      </c>
      <c r="H20" s="329">
        <v>186</v>
      </c>
      <c r="I20" s="329">
        <v>258</v>
      </c>
      <c r="J20" s="329">
        <v>186</v>
      </c>
      <c r="K20" s="329">
        <v>185</v>
      </c>
      <c r="L20" s="329">
        <v>192</v>
      </c>
      <c r="M20" s="329">
        <v>116</v>
      </c>
      <c r="N20" s="329">
        <v>116</v>
      </c>
      <c r="O20" s="329">
        <v>32</v>
      </c>
      <c r="P20" s="329">
        <v>38</v>
      </c>
      <c r="Q20" s="1082" t="s">
        <v>186</v>
      </c>
      <c r="R20" s="1082"/>
      <c r="S20" s="1081" t="s">
        <v>64</v>
      </c>
      <c r="T20" s="1081"/>
      <c r="U20" s="329">
        <v>4</v>
      </c>
      <c r="V20" s="329">
        <v>15</v>
      </c>
      <c r="W20" s="329">
        <v>2</v>
      </c>
      <c r="X20" s="329">
        <v>2</v>
      </c>
      <c r="Y20" s="329">
        <v>0</v>
      </c>
      <c r="Z20" s="329">
        <v>0</v>
      </c>
      <c r="AA20" s="329">
        <v>0</v>
      </c>
      <c r="AB20" s="329">
        <v>0</v>
      </c>
      <c r="AC20" s="803">
        <f t="shared" si="0"/>
        <v>978</v>
      </c>
      <c r="AD20" s="803">
        <f t="shared" si="1"/>
        <v>891</v>
      </c>
      <c r="AE20" s="803">
        <f t="shared" si="2"/>
        <v>1869</v>
      </c>
      <c r="AF20" s="1056" t="s">
        <v>186</v>
      </c>
      <c r="AG20" s="1056"/>
    </row>
    <row r="21" spans="1:33" ht="19.5" customHeight="1">
      <c r="A21" s="1081" t="s">
        <v>65</v>
      </c>
      <c r="B21" s="1081"/>
      <c r="C21" s="329">
        <v>3</v>
      </c>
      <c r="D21" s="329">
        <v>5</v>
      </c>
      <c r="E21" s="329">
        <v>45</v>
      </c>
      <c r="F21" s="329">
        <v>62</v>
      </c>
      <c r="G21" s="329">
        <v>146</v>
      </c>
      <c r="H21" s="329">
        <v>166</v>
      </c>
      <c r="I21" s="329">
        <v>184</v>
      </c>
      <c r="J21" s="329">
        <v>228</v>
      </c>
      <c r="K21" s="329">
        <v>151</v>
      </c>
      <c r="L21" s="329">
        <v>167</v>
      </c>
      <c r="M21" s="329">
        <v>113</v>
      </c>
      <c r="N21" s="329">
        <v>101</v>
      </c>
      <c r="O21" s="329">
        <v>49</v>
      </c>
      <c r="P21" s="329">
        <v>74</v>
      </c>
      <c r="Q21" s="1082" t="s">
        <v>187</v>
      </c>
      <c r="R21" s="1082"/>
      <c r="S21" s="1081" t="s">
        <v>65</v>
      </c>
      <c r="T21" s="1081"/>
      <c r="U21" s="329">
        <v>20</v>
      </c>
      <c r="V21" s="329">
        <v>36</v>
      </c>
      <c r="W21" s="329">
        <v>9</v>
      </c>
      <c r="X21" s="329">
        <v>12</v>
      </c>
      <c r="Y21" s="329">
        <v>0</v>
      </c>
      <c r="Z21" s="329">
        <v>0</v>
      </c>
      <c r="AA21" s="329">
        <v>0</v>
      </c>
      <c r="AB21" s="329">
        <v>0</v>
      </c>
      <c r="AC21" s="803">
        <f t="shared" si="0"/>
        <v>720</v>
      </c>
      <c r="AD21" s="803">
        <f t="shared" si="1"/>
        <v>851</v>
      </c>
      <c r="AE21" s="803">
        <f t="shared" si="2"/>
        <v>1571</v>
      </c>
      <c r="AF21" s="1056" t="s">
        <v>187</v>
      </c>
      <c r="AG21" s="1056"/>
    </row>
    <row r="22" spans="1:33" ht="19.5" customHeight="1">
      <c r="A22" s="1081" t="s">
        <v>66</v>
      </c>
      <c r="B22" s="1081"/>
      <c r="C22" s="329">
        <v>5</v>
      </c>
      <c r="D22" s="329">
        <v>0</v>
      </c>
      <c r="E22" s="329">
        <v>111</v>
      </c>
      <c r="F22" s="329">
        <v>140</v>
      </c>
      <c r="G22" s="329">
        <v>156</v>
      </c>
      <c r="H22" s="329">
        <v>197</v>
      </c>
      <c r="I22" s="329">
        <v>168</v>
      </c>
      <c r="J22" s="329">
        <v>215</v>
      </c>
      <c r="K22" s="329">
        <v>136</v>
      </c>
      <c r="L22" s="329">
        <v>144</v>
      </c>
      <c r="M22" s="329">
        <v>85</v>
      </c>
      <c r="N22" s="329">
        <v>120</v>
      </c>
      <c r="O22" s="329">
        <v>58</v>
      </c>
      <c r="P22" s="329">
        <v>67</v>
      </c>
      <c r="Q22" s="1082" t="s">
        <v>303</v>
      </c>
      <c r="R22" s="1082"/>
      <c r="S22" s="1081" t="s">
        <v>66</v>
      </c>
      <c r="T22" s="1081"/>
      <c r="U22" s="329">
        <v>29</v>
      </c>
      <c r="V22" s="329">
        <v>37</v>
      </c>
      <c r="W22" s="329">
        <v>15</v>
      </c>
      <c r="X22" s="329">
        <v>18</v>
      </c>
      <c r="Y22" s="329">
        <v>1</v>
      </c>
      <c r="Z22" s="329">
        <v>12</v>
      </c>
      <c r="AA22" s="329">
        <v>0</v>
      </c>
      <c r="AB22" s="329">
        <v>0</v>
      </c>
      <c r="AC22" s="803">
        <f t="shared" si="0"/>
        <v>764</v>
      </c>
      <c r="AD22" s="803">
        <f t="shared" si="1"/>
        <v>950</v>
      </c>
      <c r="AE22" s="803">
        <f t="shared" si="2"/>
        <v>1714</v>
      </c>
      <c r="AF22" s="1056" t="s">
        <v>303</v>
      </c>
      <c r="AG22" s="1056"/>
    </row>
    <row r="23" spans="1:33" ht="19.5" customHeight="1">
      <c r="A23" s="1081" t="s">
        <v>134</v>
      </c>
      <c r="B23" s="1081"/>
      <c r="C23" s="329">
        <v>1</v>
      </c>
      <c r="D23" s="329">
        <v>5</v>
      </c>
      <c r="E23" s="329">
        <v>30</v>
      </c>
      <c r="F23" s="329">
        <v>65</v>
      </c>
      <c r="G23" s="329">
        <v>27</v>
      </c>
      <c r="H23" s="329">
        <v>39</v>
      </c>
      <c r="I23" s="329">
        <v>24</v>
      </c>
      <c r="J23" s="329">
        <v>54</v>
      </c>
      <c r="K23" s="329">
        <v>35</v>
      </c>
      <c r="L23" s="329">
        <v>52</v>
      </c>
      <c r="M23" s="329">
        <v>23</v>
      </c>
      <c r="N23" s="329">
        <v>25</v>
      </c>
      <c r="O23" s="329">
        <v>11</v>
      </c>
      <c r="P23" s="329">
        <v>23</v>
      </c>
      <c r="Q23" s="1082" t="s">
        <v>304</v>
      </c>
      <c r="R23" s="1082"/>
      <c r="S23" s="1081" t="s">
        <v>134</v>
      </c>
      <c r="T23" s="1081"/>
      <c r="U23" s="329">
        <v>3</v>
      </c>
      <c r="V23" s="329">
        <v>6</v>
      </c>
      <c r="W23" s="329">
        <v>0</v>
      </c>
      <c r="X23" s="329">
        <v>1</v>
      </c>
      <c r="Y23" s="329">
        <v>0</v>
      </c>
      <c r="Z23" s="329">
        <v>0</v>
      </c>
      <c r="AA23" s="329">
        <v>0</v>
      </c>
      <c r="AB23" s="329">
        <v>0</v>
      </c>
      <c r="AC23" s="803">
        <f t="shared" si="0"/>
        <v>154</v>
      </c>
      <c r="AD23" s="803">
        <f t="shared" si="1"/>
        <v>270</v>
      </c>
      <c r="AE23" s="803">
        <f t="shared" si="2"/>
        <v>424</v>
      </c>
      <c r="AF23" s="1056" t="s">
        <v>304</v>
      </c>
      <c r="AG23" s="1056"/>
    </row>
    <row r="24" spans="1:33" ht="19.5" customHeight="1">
      <c r="A24" s="1081" t="s">
        <v>68</v>
      </c>
      <c r="B24" s="1081"/>
      <c r="C24" s="329">
        <v>0</v>
      </c>
      <c r="D24" s="329">
        <v>5</v>
      </c>
      <c r="E24" s="329">
        <v>34</v>
      </c>
      <c r="F24" s="329">
        <v>30</v>
      </c>
      <c r="G24" s="329">
        <v>57</v>
      </c>
      <c r="H24" s="329">
        <v>29</v>
      </c>
      <c r="I24" s="329">
        <v>43</v>
      </c>
      <c r="J24" s="329">
        <v>34</v>
      </c>
      <c r="K24" s="329">
        <v>9</v>
      </c>
      <c r="L24" s="329">
        <v>12</v>
      </c>
      <c r="M24" s="329">
        <v>13</v>
      </c>
      <c r="N24" s="329">
        <v>9</v>
      </c>
      <c r="O24" s="329">
        <v>3</v>
      </c>
      <c r="P24" s="329">
        <v>1</v>
      </c>
      <c r="Q24" s="1082" t="s">
        <v>305</v>
      </c>
      <c r="R24" s="1082"/>
      <c r="S24" s="1081" t="s">
        <v>68</v>
      </c>
      <c r="T24" s="1081"/>
      <c r="U24" s="329">
        <v>4</v>
      </c>
      <c r="V24" s="329">
        <v>0</v>
      </c>
      <c r="W24" s="329">
        <v>2</v>
      </c>
      <c r="X24" s="329">
        <v>1</v>
      </c>
      <c r="Y24" s="329">
        <v>0</v>
      </c>
      <c r="Z24" s="329">
        <v>0</v>
      </c>
      <c r="AA24" s="329">
        <v>0</v>
      </c>
      <c r="AB24" s="329">
        <v>0</v>
      </c>
      <c r="AC24" s="803">
        <f t="shared" si="0"/>
        <v>165</v>
      </c>
      <c r="AD24" s="803">
        <f t="shared" si="1"/>
        <v>121</v>
      </c>
      <c r="AE24" s="803">
        <f t="shared" si="2"/>
        <v>286</v>
      </c>
      <c r="AF24" s="1056" t="s">
        <v>305</v>
      </c>
      <c r="AG24" s="1056"/>
    </row>
    <row r="25" spans="1:33" ht="19.5" customHeight="1">
      <c r="A25" s="1081" t="s">
        <v>69</v>
      </c>
      <c r="B25" s="1081"/>
      <c r="C25" s="329">
        <v>0</v>
      </c>
      <c r="D25" s="329">
        <v>0</v>
      </c>
      <c r="E25" s="329">
        <v>18</v>
      </c>
      <c r="F25" s="329">
        <v>13</v>
      </c>
      <c r="G25" s="329">
        <v>27</v>
      </c>
      <c r="H25" s="329">
        <v>33</v>
      </c>
      <c r="I25" s="329">
        <v>73</v>
      </c>
      <c r="J25" s="329">
        <v>59</v>
      </c>
      <c r="K25" s="329">
        <v>82</v>
      </c>
      <c r="L25" s="329">
        <v>55</v>
      </c>
      <c r="M25" s="329">
        <v>64</v>
      </c>
      <c r="N25" s="329">
        <v>31</v>
      </c>
      <c r="O25" s="329">
        <v>21</v>
      </c>
      <c r="P25" s="329">
        <v>17</v>
      </c>
      <c r="Q25" s="1082" t="s">
        <v>191</v>
      </c>
      <c r="R25" s="1082"/>
      <c r="S25" s="1081" t="s">
        <v>69</v>
      </c>
      <c r="T25" s="1081"/>
      <c r="U25" s="329">
        <v>17</v>
      </c>
      <c r="V25" s="329">
        <v>15</v>
      </c>
      <c r="W25" s="329">
        <v>4</v>
      </c>
      <c r="X25" s="329">
        <v>5</v>
      </c>
      <c r="Y25" s="329">
        <v>0</v>
      </c>
      <c r="Z25" s="329">
        <v>0</v>
      </c>
      <c r="AA25" s="329">
        <v>0</v>
      </c>
      <c r="AB25" s="329">
        <v>0</v>
      </c>
      <c r="AC25" s="803">
        <f t="shared" si="0"/>
        <v>306</v>
      </c>
      <c r="AD25" s="803">
        <f t="shared" si="1"/>
        <v>228</v>
      </c>
      <c r="AE25" s="803">
        <f t="shared" si="2"/>
        <v>534</v>
      </c>
      <c r="AF25" s="1056" t="s">
        <v>191</v>
      </c>
      <c r="AG25" s="1056"/>
    </row>
    <row r="26" spans="1:33" ht="19.5" customHeight="1">
      <c r="A26" s="1081" t="s">
        <v>70</v>
      </c>
      <c r="B26" s="1081"/>
      <c r="C26" s="329">
        <v>0</v>
      </c>
      <c r="D26" s="329">
        <v>0</v>
      </c>
      <c r="E26" s="329">
        <v>78</v>
      </c>
      <c r="F26" s="329">
        <v>74</v>
      </c>
      <c r="G26" s="329">
        <v>78</v>
      </c>
      <c r="H26" s="329">
        <v>95</v>
      </c>
      <c r="I26" s="329">
        <v>46</v>
      </c>
      <c r="J26" s="329">
        <v>78</v>
      </c>
      <c r="K26" s="329">
        <v>45</v>
      </c>
      <c r="L26" s="329">
        <v>61</v>
      </c>
      <c r="M26" s="329">
        <v>30</v>
      </c>
      <c r="N26" s="329">
        <v>40</v>
      </c>
      <c r="O26" s="329">
        <v>19</v>
      </c>
      <c r="P26" s="329">
        <v>20</v>
      </c>
      <c r="Q26" s="1082" t="s">
        <v>192</v>
      </c>
      <c r="R26" s="1082"/>
      <c r="S26" s="1081" t="s">
        <v>70</v>
      </c>
      <c r="T26" s="1081"/>
      <c r="U26" s="329">
        <v>10</v>
      </c>
      <c r="V26" s="329">
        <v>11</v>
      </c>
      <c r="W26" s="329">
        <v>7</v>
      </c>
      <c r="X26" s="329">
        <v>4</v>
      </c>
      <c r="Y26" s="329">
        <v>0</v>
      </c>
      <c r="Z26" s="329">
        <v>0</v>
      </c>
      <c r="AA26" s="329">
        <v>0</v>
      </c>
      <c r="AB26" s="329">
        <v>0</v>
      </c>
      <c r="AC26" s="803">
        <f t="shared" si="0"/>
        <v>313</v>
      </c>
      <c r="AD26" s="803">
        <f t="shared" si="1"/>
        <v>383</v>
      </c>
      <c r="AE26" s="803">
        <f t="shared" si="2"/>
        <v>696</v>
      </c>
      <c r="AF26" s="1056" t="s">
        <v>192</v>
      </c>
      <c r="AG26" s="1056"/>
    </row>
    <row r="27" spans="1:33" ht="19.5" customHeight="1">
      <c r="A27" s="1081" t="s">
        <v>71</v>
      </c>
      <c r="B27" s="1081"/>
      <c r="C27" s="329">
        <v>75</v>
      </c>
      <c r="D27" s="329">
        <v>60</v>
      </c>
      <c r="E27" s="329">
        <v>26</v>
      </c>
      <c r="F27" s="329">
        <v>70</v>
      </c>
      <c r="G27" s="329">
        <v>85</v>
      </c>
      <c r="H27" s="329">
        <v>112</v>
      </c>
      <c r="I27" s="329">
        <v>96</v>
      </c>
      <c r="J27" s="329">
        <v>46</v>
      </c>
      <c r="K27" s="329">
        <v>100</v>
      </c>
      <c r="L27" s="329">
        <v>48</v>
      </c>
      <c r="M27" s="329">
        <v>29</v>
      </c>
      <c r="N27" s="329">
        <v>21</v>
      </c>
      <c r="O27" s="329">
        <v>18</v>
      </c>
      <c r="P27" s="329">
        <v>6</v>
      </c>
      <c r="Q27" s="1082" t="s">
        <v>193</v>
      </c>
      <c r="R27" s="1082"/>
      <c r="S27" s="1081" t="s">
        <v>71</v>
      </c>
      <c r="T27" s="1081"/>
      <c r="U27" s="329">
        <v>0</v>
      </c>
      <c r="V27" s="329">
        <v>3</v>
      </c>
      <c r="W27" s="329">
        <v>0</v>
      </c>
      <c r="X27" s="329">
        <v>0</v>
      </c>
      <c r="Y27" s="329">
        <v>0</v>
      </c>
      <c r="Z27" s="329">
        <v>0</v>
      </c>
      <c r="AA27" s="329">
        <v>0</v>
      </c>
      <c r="AB27" s="329">
        <v>0</v>
      </c>
      <c r="AC27" s="803">
        <f t="shared" si="0"/>
        <v>429</v>
      </c>
      <c r="AD27" s="803">
        <f t="shared" si="1"/>
        <v>366</v>
      </c>
      <c r="AE27" s="803">
        <f t="shared" si="2"/>
        <v>795</v>
      </c>
      <c r="AF27" s="1056" t="s">
        <v>193</v>
      </c>
      <c r="AG27" s="1056"/>
    </row>
    <row r="28" spans="1:33" ht="19.5" customHeight="1" thickBot="1">
      <c r="A28" s="1202" t="s">
        <v>72</v>
      </c>
      <c r="B28" s="1202"/>
      <c r="C28" s="480">
        <v>7</v>
      </c>
      <c r="D28" s="480">
        <v>1</v>
      </c>
      <c r="E28" s="480">
        <v>30</v>
      </c>
      <c r="F28" s="480">
        <v>19</v>
      </c>
      <c r="G28" s="480">
        <v>143</v>
      </c>
      <c r="H28" s="480">
        <v>138</v>
      </c>
      <c r="I28" s="480">
        <v>101</v>
      </c>
      <c r="J28" s="480">
        <v>79</v>
      </c>
      <c r="K28" s="480">
        <v>116</v>
      </c>
      <c r="L28" s="480">
        <v>55</v>
      </c>
      <c r="M28" s="480">
        <v>107</v>
      </c>
      <c r="N28" s="480">
        <v>48</v>
      </c>
      <c r="O28" s="380">
        <v>25</v>
      </c>
      <c r="P28" s="625">
        <v>5</v>
      </c>
      <c r="Q28" s="1378" t="s">
        <v>361</v>
      </c>
      <c r="R28" s="1378"/>
      <c r="S28" s="1202" t="s">
        <v>72</v>
      </c>
      <c r="T28" s="1202"/>
      <c r="U28" s="480">
        <v>1</v>
      </c>
      <c r="V28" s="480">
        <v>1</v>
      </c>
      <c r="W28" s="480">
        <v>1</v>
      </c>
      <c r="X28" s="480">
        <v>0</v>
      </c>
      <c r="Y28" s="480">
        <v>0</v>
      </c>
      <c r="Z28" s="480">
        <v>0</v>
      </c>
      <c r="AA28" s="480">
        <v>0</v>
      </c>
      <c r="AB28" s="480">
        <v>0</v>
      </c>
      <c r="AC28" s="804">
        <f t="shared" si="0"/>
        <v>531</v>
      </c>
      <c r="AD28" s="804">
        <f t="shared" si="1"/>
        <v>346</v>
      </c>
      <c r="AE28" s="804">
        <f t="shared" si="2"/>
        <v>877</v>
      </c>
      <c r="AF28" s="1193" t="s">
        <v>361</v>
      </c>
      <c r="AG28" s="1193"/>
    </row>
    <row r="29" spans="1:33" ht="19.5" customHeight="1" thickBot="1">
      <c r="A29" s="1201" t="s">
        <v>32</v>
      </c>
      <c r="B29" s="1201"/>
      <c r="C29" s="678">
        <f>SUM(C9:C28)</f>
        <v>130</v>
      </c>
      <c r="D29" s="678">
        <f t="shared" ref="D29:P29" si="3">SUM(D9:D28)</f>
        <v>112</v>
      </c>
      <c r="E29" s="678">
        <f t="shared" si="3"/>
        <v>1145</v>
      </c>
      <c r="F29" s="678">
        <f t="shared" si="3"/>
        <v>1075</v>
      </c>
      <c r="G29" s="678">
        <f t="shared" si="3"/>
        <v>1946</v>
      </c>
      <c r="H29" s="678">
        <f t="shared" si="3"/>
        <v>1664</v>
      </c>
      <c r="I29" s="678">
        <f t="shared" si="3"/>
        <v>2000</v>
      </c>
      <c r="J29" s="678">
        <f t="shared" si="3"/>
        <v>1692</v>
      </c>
      <c r="K29" s="678">
        <f t="shared" si="3"/>
        <v>1579</v>
      </c>
      <c r="L29" s="678">
        <f t="shared" si="3"/>
        <v>1293</v>
      </c>
      <c r="M29" s="678">
        <f t="shared" si="3"/>
        <v>1074</v>
      </c>
      <c r="N29" s="678">
        <f t="shared" si="3"/>
        <v>949</v>
      </c>
      <c r="O29" s="678">
        <f t="shared" si="3"/>
        <v>477</v>
      </c>
      <c r="P29" s="678">
        <f t="shared" si="3"/>
        <v>431</v>
      </c>
      <c r="Q29" s="1174" t="s">
        <v>175</v>
      </c>
      <c r="R29" s="1174"/>
      <c r="S29" s="1201" t="s">
        <v>32</v>
      </c>
      <c r="T29" s="1201"/>
      <c r="U29" s="678">
        <f>SUM(U9:U28)</f>
        <v>146</v>
      </c>
      <c r="V29" s="678">
        <f t="shared" ref="V29:AE29" si="4">SUM(V9:V28)</f>
        <v>181</v>
      </c>
      <c r="W29" s="678">
        <f t="shared" si="4"/>
        <v>74</v>
      </c>
      <c r="X29" s="678">
        <f t="shared" si="4"/>
        <v>87</v>
      </c>
      <c r="Y29" s="678">
        <f t="shared" si="4"/>
        <v>16</v>
      </c>
      <c r="Z29" s="678">
        <f t="shared" si="4"/>
        <v>32</v>
      </c>
      <c r="AA29" s="678">
        <f t="shared" si="4"/>
        <v>1</v>
      </c>
      <c r="AB29" s="678">
        <f t="shared" si="4"/>
        <v>0</v>
      </c>
      <c r="AC29" s="678">
        <f t="shared" si="4"/>
        <v>8588</v>
      </c>
      <c r="AD29" s="678">
        <f t="shared" si="4"/>
        <v>7516</v>
      </c>
      <c r="AE29" s="678">
        <f t="shared" si="4"/>
        <v>16104</v>
      </c>
      <c r="AF29" s="1187" t="s">
        <v>175</v>
      </c>
      <c r="AG29" s="1187"/>
    </row>
    <row r="30" spans="1:33" ht="16.5" thickTop="1"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131"/>
      <c r="R30" s="131"/>
      <c r="AF30" s="595"/>
      <c r="AG30" s="595"/>
    </row>
    <row r="31" spans="1:33" ht="15.75">
      <c r="Q31" s="131"/>
      <c r="R31" s="131"/>
      <c r="AF31" s="595"/>
      <c r="AG31" s="595"/>
    </row>
    <row r="32" spans="1:33" ht="15.75">
      <c r="Q32" s="131"/>
      <c r="R32" s="131"/>
      <c r="AF32" s="595"/>
      <c r="AG32" s="595"/>
    </row>
    <row r="33" spans="17:33" ht="15.75">
      <c r="Q33" s="131"/>
      <c r="R33" s="131"/>
      <c r="AF33" s="595"/>
      <c r="AG33" s="595"/>
    </row>
    <row r="34" spans="17:33" ht="15.75">
      <c r="Q34" s="131"/>
      <c r="R34" s="131"/>
      <c r="AF34" s="595"/>
      <c r="AG34" s="595"/>
    </row>
    <row r="35" spans="17:33" ht="15.75">
      <c r="Q35" s="131"/>
      <c r="R35" s="131"/>
      <c r="AF35" s="595"/>
      <c r="AG35" s="595"/>
    </row>
    <row r="36" spans="17:33" ht="15.75">
      <c r="AF36" s="595"/>
      <c r="AG36" s="595"/>
    </row>
    <row r="37" spans="17:33" ht="15.75">
      <c r="AF37" s="595"/>
      <c r="AG37" s="595"/>
    </row>
    <row r="38" spans="17:33" ht="15.75">
      <c r="AF38" s="595"/>
      <c r="AG38" s="595"/>
    </row>
    <row r="39" spans="17:33" ht="15.75">
      <c r="AF39" s="595"/>
      <c r="AG39" s="595"/>
    </row>
    <row r="40" spans="17:33" ht="15.75">
      <c r="AF40" s="595"/>
      <c r="AG40" s="595"/>
    </row>
    <row r="41" spans="17:33" ht="15.75">
      <c r="AF41" s="595"/>
      <c r="AG41" s="595"/>
    </row>
    <row r="42" spans="17:33" ht="15.75">
      <c r="AF42" s="595"/>
      <c r="AG42" s="595"/>
    </row>
    <row r="43" spans="17:33" ht="15.75">
      <c r="AF43" s="595"/>
      <c r="AG43" s="595"/>
    </row>
    <row r="44" spans="17:33" ht="15.75">
      <c r="AF44" s="595"/>
      <c r="AG44" s="595"/>
    </row>
    <row r="45" spans="17:33" ht="15.75">
      <c r="AF45" s="595"/>
      <c r="AG45" s="595"/>
    </row>
    <row r="46" spans="17:33" ht="15.75">
      <c r="AF46" s="595"/>
      <c r="AG46" s="595"/>
    </row>
    <row r="47" spans="17:33" ht="15.75">
      <c r="AF47" s="595"/>
      <c r="AG47" s="595"/>
    </row>
    <row r="48" spans="17:33" ht="15.75">
      <c r="AF48" s="595"/>
      <c r="AG48" s="595"/>
    </row>
    <row r="49" spans="32:33" ht="15.75">
      <c r="AF49" s="595"/>
      <c r="AG49" s="595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</sheetData>
  <protectedRanges>
    <protectedRange sqref="C10:N19 U10:AB19" name="نطاق1"/>
    <protectedRange sqref="C20:N28 U20:AB28" name="نطاق1_1"/>
  </protectedRanges>
  <mergeCells count="98">
    <mergeCell ref="AF9:AG9"/>
    <mergeCell ref="AF10:AG10"/>
    <mergeCell ref="S11:T11"/>
    <mergeCell ref="AF11:AG11"/>
    <mergeCell ref="S19:T19"/>
    <mergeCell ref="S10:T10"/>
    <mergeCell ref="AF27:AG27"/>
    <mergeCell ref="S28:T28"/>
    <mergeCell ref="AF28:AG28"/>
    <mergeCell ref="AF12:AG12"/>
    <mergeCell ref="S13:S18"/>
    <mergeCell ref="AG13:AG18"/>
    <mergeCell ref="AF19:AG19"/>
    <mergeCell ref="AF20:AG20"/>
    <mergeCell ref="S20:T20"/>
    <mergeCell ref="S12:T12"/>
    <mergeCell ref="AE4:AG4"/>
    <mergeCell ref="S29:T29"/>
    <mergeCell ref="AF29:AG29"/>
    <mergeCell ref="AF21:AG21"/>
    <mergeCell ref="AF22:AG22"/>
    <mergeCell ref="AF23:AG23"/>
    <mergeCell ref="AF24:AG24"/>
    <mergeCell ref="AF25:AG25"/>
    <mergeCell ref="S27:T27"/>
    <mergeCell ref="S24:T24"/>
    <mergeCell ref="S25:T25"/>
    <mergeCell ref="S26:T26"/>
    <mergeCell ref="S21:T21"/>
    <mergeCell ref="S22:T22"/>
    <mergeCell ref="S23:T23"/>
    <mergeCell ref="AF26:AG26"/>
    <mergeCell ref="AA5:AB5"/>
    <mergeCell ref="AF5:AG8"/>
    <mergeCell ref="U6:V6"/>
    <mergeCell ref="W6:X6"/>
    <mergeCell ref="Y6:Z6"/>
    <mergeCell ref="AC5:AE5"/>
    <mergeCell ref="AC6:AE6"/>
    <mergeCell ref="AA6:AB6"/>
    <mergeCell ref="S4:U4"/>
    <mergeCell ref="S5:T8"/>
    <mergeCell ref="U5:V5"/>
    <mergeCell ref="W5:X5"/>
    <mergeCell ref="Y5:Z5"/>
    <mergeCell ref="A25:B25"/>
    <mergeCell ref="Q25:R25"/>
    <mergeCell ref="A29:B29"/>
    <mergeCell ref="Q29:R29"/>
    <mergeCell ref="A26:B26"/>
    <mergeCell ref="Q26:R26"/>
    <mergeCell ref="A27:B27"/>
    <mergeCell ref="Q27:R27"/>
    <mergeCell ref="A28:B28"/>
    <mergeCell ref="Q28:R28"/>
    <mergeCell ref="A22:B22"/>
    <mergeCell ref="Q22:R22"/>
    <mergeCell ref="A23:B23"/>
    <mergeCell ref="Q23:R23"/>
    <mergeCell ref="A24:B24"/>
    <mergeCell ref="Q24:R24"/>
    <mergeCell ref="A11:B11"/>
    <mergeCell ref="A20:B20"/>
    <mergeCell ref="Q20:R20"/>
    <mergeCell ref="A21:B21"/>
    <mergeCell ref="Q21:R21"/>
    <mergeCell ref="A13:A18"/>
    <mergeCell ref="R13:R18"/>
    <mergeCell ref="A19:B19"/>
    <mergeCell ref="Q19:R19"/>
    <mergeCell ref="A12:B12"/>
    <mergeCell ref="Q12:R12"/>
    <mergeCell ref="I6:J6"/>
    <mergeCell ref="K6:L6"/>
    <mergeCell ref="M6:N6"/>
    <mergeCell ref="O6:P6"/>
    <mergeCell ref="Q11:R11"/>
    <mergeCell ref="A1:R2"/>
    <mergeCell ref="A3:R3"/>
    <mergeCell ref="A4:C4"/>
    <mergeCell ref="Q4:R4"/>
    <mergeCell ref="A5:B8"/>
    <mergeCell ref="C5:D5"/>
    <mergeCell ref="E5:F5"/>
    <mergeCell ref="G5:H5"/>
    <mergeCell ref="I5:J5"/>
    <mergeCell ref="K5:L5"/>
    <mergeCell ref="M5:N5"/>
    <mergeCell ref="O5:P5"/>
    <mergeCell ref="Q5:R8"/>
    <mergeCell ref="C6:D6"/>
    <mergeCell ref="E6:F6"/>
    <mergeCell ref="G6:H6"/>
    <mergeCell ref="A9:B9"/>
    <mergeCell ref="S9:T9"/>
    <mergeCell ref="Q9:R9"/>
    <mergeCell ref="A10:B10"/>
    <mergeCell ref="Q10:R10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FF00"/>
  </sheetPr>
  <dimension ref="A1:AB116"/>
  <sheetViews>
    <sheetView rightToLeft="1" view="pageBreakPreview" zoomScale="75" zoomScaleNormal="75" zoomScaleSheetLayoutView="75" workbookViewId="0">
      <selection activeCell="A8" sqref="A8"/>
    </sheetView>
  </sheetViews>
  <sheetFormatPr defaultRowHeight="12.75"/>
  <cols>
    <col min="1" max="1" width="12" style="91" customWidth="1"/>
    <col min="2" max="13" width="7.7109375" style="91" customWidth="1"/>
    <col min="14" max="16" width="9.7109375" style="91" customWidth="1"/>
    <col min="17" max="17" width="16.85546875" style="91" customWidth="1"/>
    <col min="18" max="18" width="9.28515625" style="91" bestFit="1" customWidth="1"/>
    <col min="19" max="16384" width="9.140625" style="91"/>
  </cols>
  <sheetData>
    <row r="1" spans="1:28" ht="24" customHeight="1">
      <c r="A1" s="1138" t="s">
        <v>1010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24" customHeight="1">
      <c r="A2" s="1099" t="s">
        <v>832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s="146" customFormat="1" ht="24" customHeight="1" thickBot="1">
      <c r="A3" s="129" t="s">
        <v>1184</v>
      </c>
      <c r="B3" s="188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1116" t="s">
        <v>1185</v>
      </c>
      <c r="Q3" s="1116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</row>
    <row r="4" spans="1:28" ht="26.25" customHeight="1" thickTop="1">
      <c r="A4" s="1072" t="s">
        <v>25</v>
      </c>
      <c r="B4" s="1072" t="s">
        <v>26</v>
      </c>
      <c r="C4" s="1072"/>
      <c r="D4" s="1072" t="s">
        <v>27</v>
      </c>
      <c r="E4" s="1072"/>
      <c r="F4" s="1072" t="s">
        <v>28</v>
      </c>
      <c r="G4" s="1072"/>
      <c r="H4" s="1072" t="s">
        <v>29</v>
      </c>
      <c r="I4" s="1072"/>
      <c r="J4" s="1072" t="s">
        <v>30</v>
      </c>
      <c r="K4" s="1072"/>
      <c r="L4" s="1072" t="s">
        <v>31</v>
      </c>
      <c r="M4" s="1072"/>
      <c r="N4" s="1072" t="s">
        <v>32</v>
      </c>
      <c r="O4" s="1072"/>
      <c r="P4" s="1072"/>
      <c r="Q4" s="1074" t="s">
        <v>221</v>
      </c>
    </row>
    <row r="5" spans="1:28" ht="26.25" customHeight="1">
      <c r="A5" s="1092"/>
      <c r="B5" s="1096" t="s">
        <v>252</v>
      </c>
      <c r="C5" s="1096"/>
      <c r="D5" s="1096" t="s">
        <v>246</v>
      </c>
      <c r="E5" s="1096"/>
      <c r="F5" s="1096" t="s">
        <v>253</v>
      </c>
      <c r="G5" s="1096"/>
      <c r="H5" s="1096" t="s">
        <v>248</v>
      </c>
      <c r="I5" s="1096"/>
      <c r="J5" s="1096" t="s">
        <v>254</v>
      </c>
      <c r="K5" s="1096"/>
      <c r="L5" s="1096" t="s">
        <v>251</v>
      </c>
      <c r="M5" s="1096"/>
      <c r="N5" s="1096" t="s">
        <v>175</v>
      </c>
      <c r="O5" s="1096"/>
      <c r="P5" s="1096"/>
      <c r="Q5" s="1096"/>
    </row>
    <row r="6" spans="1:28" ht="26.25" customHeight="1">
      <c r="A6" s="1092"/>
      <c r="B6" s="938" t="s">
        <v>33</v>
      </c>
      <c r="C6" s="938" t="s">
        <v>34</v>
      </c>
      <c r="D6" s="938" t="s">
        <v>33</v>
      </c>
      <c r="E6" s="938" t="s">
        <v>34</v>
      </c>
      <c r="F6" s="938" t="s">
        <v>33</v>
      </c>
      <c r="G6" s="938" t="s">
        <v>34</v>
      </c>
      <c r="H6" s="938" t="s">
        <v>33</v>
      </c>
      <c r="I6" s="938" t="s">
        <v>34</v>
      </c>
      <c r="J6" s="938" t="s">
        <v>33</v>
      </c>
      <c r="K6" s="938" t="s">
        <v>34</v>
      </c>
      <c r="L6" s="938" t="s">
        <v>33</v>
      </c>
      <c r="M6" s="938" t="s">
        <v>34</v>
      </c>
      <c r="N6" s="938" t="s">
        <v>33</v>
      </c>
      <c r="O6" s="938" t="s">
        <v>34</v>
      </c>
      <c r="P6" s="938" t="s">
        <v>35</v>
      </c>
      <c r="Q6" s="1096"/>
    </row>
    <row r="7" spans="1:28" ht="26.25" customHeight="1" thickBot="1">
      <c r="A7" s="1092"/>
      <c r="B7" s="940" t="s">
        <v>180</v>
      </c>
      <c r="C7" s="939" t="s">
        <v>179</v>
      </c>
      <c r="D7" s="940" t="s">
        <v>180</v>
      </c>
      <c r="E7" s="939" t="s">
        <v>179</v>
      </c>
      <c r="F7" s="940" t="s">
        <v>180</v>
      </c>
      <c r="G7" s="939" t="s">
        <v>179</v>
      </c>
      <c r="H7" s="940" t="s">
        <v>180</v>
      </c>
      <c r="I7" s="939" t="s">
        <v>179</v>
      </c>
      <c r="J7" s="940" t="s">
        <v>180</v>
      </c>
      <c r="K7" s="939" t="s">
        <v>179</v>
      </c>
      <c r="L7" s="940" t="s">
        <v>180</v>
      </c>
      <c r="M7" s="939" t="s">
        <v>179</v>
      </c>
      <c r="N7" s="940" t="s">
        <v>180</v>
      </c>
      <c r="O7" s="939" t="s">
        <v>179</v>
      </c>
      <c r="P7" s="945" t="s">
        <v>175</v>
      </c>
      <c r="Q7" s="1096"/>
    </row>
    <row r="8" spans="1:28" ht="26.25" customHeight="1">
      <c r="A8" s="288" t="s">
        <v>122</v>
      </c>
      <c r="B8" s="654">
        <v>130</v>
      </c>
      <c r="C8" s="654">
        <v>112</v>
      </c>
      <c r="D8" s="654">
        <v>0</v>
      </c>
      <c r="E8" s="654">
        <v>0</v>
      </c>
      <c r="F8" s="654">
        <v>0</v>
      </c>
      <c r="G8" s="654">
        <v>0</v>
      </c>
      <c r="H8" s="654">
        <v>0</v>
      </c>
      <c r="I8" s="654">
        <v>0</v>
      </c>
      <c r="J8" s="654">
        <v>0</v>
      </c>
      <c r="K8" s="654">
        <v>0</v>
      </c>
      <c r="L8" s="654">
        <v>0</v>
      </c>
      <c r="M8" s="654">
        <v>0</v>
      </c>
      <c r="N8" s="654">
        <f>SUM(B8,D8,F8,H8,J8,L8)</f>
        <v>130</v>
      </c>
      <c r="O8" s="654">
        <f>SUM(C8,E8,G8,I8,K8,M8)</f>
        <v>112</v>
      </c>
      <c r="P8" s="654">
        <f>SUM(N8:O8)</f>
        <v>242</v>
      </c>
      <c r="Q8" s="732" t="s">
        <v>222</v>
      </c>
    </row>
    <row r="9" spans="1:28" ht="26.25" customHeight="1">
      <c r="A9" s="78" t="s">
        <v>123</v>
      </c>
      <c r="B9" s="647">
        <v>1145</v>
      </c>
      <c r="C9" s="647">
        <v>1075</v>
      </c>
      <c r="D9" s="647">
        <v>0</v>
      </c>
      <c r="E9" s="647">
        <v>0</v>
      </c>
      <c r="F9" s="647">
        <v>0</v>
      </c>
      <c r="G9" s="647">
        <v>0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f t="shared" ref="N9:N18" si="0">SUM(B9,D9,F9,H9,J9,L9)</f>
        <v>1145</v>
      </c>
      <c r="O9" s="647">
        <f t="shared" ref="O9:O18" si="1">SUM(C9,E9,G9,I9,K9,M9)</f>
        <v>1075</v>
      </c>
      <c r="P9" s="647">
        <f t="shared" ref="P9:P18" si="2">SUM(N9:O9)</f>
        <v>2220</v>
      </c>
      <c r="Q9" s="591" t="s">
        <v>377</v>
      </c>
    </row>
    <row r="10" spans="1:28" ht="26.25" customHeight="1">
      <c r="A10" s="78" t="s">
        <v>124</v>
      </c>
      <c r="B10" s="647">
        <v>809</v>
      </c>
      <c r="C10" s="647">
        <v>764</v>
      </c>
      <c r="D10" s="647">
        <v>1137</v>
      </c>
      <c r="E10" s="647">
        <v>900</v>
      </c>
      <c r="F10" s="647">
        <v>0</v>
      </c>
      <c r="G10" s="647">
        <v>0</v>
      </c>
      <c r="H10" s="647">
        <v>0</v>
      </c>
      <c r="I10" s="647">
        <v>0</v>
      </c>
      <c r="J10" s="647">
        <v>0</v>
      </c>
      <c r="K10" s="647">
        <v>0</v>
      </c>
      <c r="L10" s="647">
        <v>0</v>
      </c>
      <c r="M10" s="647">
        <v>0</v>
      </c>
      <c r="N10" s="647">
        <f t="shared" si="0"/>
        <v>1946</v>
      </c>
      <c r="O10" s="647">
        <f t="shared" si="1"/>
        <v>1664</v>
      </c>
      <c r="P10" s="647">
        <f t="shared" si="2"/>
        <v>3610</v>
      </c>
      <c r="Q10" s="591" t="s">
        <v>378</v>
      </c>
    </row>
    <row r="11" spans="1:28" ht="26.25" customHeight="1">
      <c r="A11" s="78" t="s">
        <v>125</v>
      </c>
      <c r="B11" s="647">
        <v>283</v>
      </c>
      <c r="C11" s="647">
        <v>292</v>
      </c>
      <c r="D11" s="647">
        <v>814</v>
      </c>
      <c r="E11" s="647">
        <v>685</v>
      </c>
      <c r="F11" s="647">
        <v>903</v>
      </c>
      <c r="G11" s="647">
        <v>715</v>
      </c>
      <c r="H11" s="647">
        <v>0</v>
      </c>
      <c r="I11" s="647">
        <v>0</v>
      </c>
      <c r="J11" s="647">
        <v>0</v>
      </c>
      <c r="K11" s="647">
        <v>0</v>
      </c>
      <c r="L11" s="647">
        <v>0</v>
      </c>
      <c r="M11" s="647">
        <v>0</v>
      </c>
      <c r="N11" s="647">
        <f t="shared" si="0"/>
        <v>2000</v>
      </c>
      <c r="O11" s="647">
        <f t="shared" si="1"/>
        <v>1692</v>
      </c>
      <c r="P11" s="647">
        <f t="shared" si="2"/>
        <v>3692</v>
      </c>
      <c r="Q11" s="591" t="s">
        <v>223</v>
      </c>
    </row>
    <row r="12" spans="1:28" ht="26.25" customHeight="1">
      <c r="A12" s="78" t="s">
        <v>126</v>
      </c>
      <c r="B12" s="647">
        <v>140</v>
      </c>
      <c r="C12" s="647">
        <v>139</v>
      </c>
      <c r="D12" s="647">
        <v>459</v>
      </c>
      <c r="E12" s="647">
        <v>282</v>
      </c>
      <c r="F12" s="647">
        <v>512</v>
      </c>
      <c r="G12" s="647">
        <v>514</v>
      </c>
      <c r="H12" s="647">
        <v>468</v>
      </c>
      <c r="I12" s="647">
        <v>358</v>
      </c>
      <c r="J12" s="647">
        <v>0</v>
      </c>
      <c r="K12" s="647">
        <v>0</v>
      </c>
      <c r="L12" s="647">
        <v>0</v>
      </c>
      <c r="M12" s="647">
        <v>0</v>
      </c>
      <c r="N12" s="647">
        <f t="shared" si="0"/>
        <v>1579</v>
      </c>
      <c r="O12" s="647">
        <f t="shared" si="1"/>
        <v>1293</v>
      </c>
      <c r="P12" s="647">
        <f t="shared" si="2"/>
        <v>2872</v>
      </c>
      <c r="Q12" s="591" t="s">
        <v>224</v>
      </c>
    </row>
    <row r="13" spans="1:28" ht="26.25" customHeight="1">
      <c r="A13" s="78" t="s">
        <v>127</v>
      </c>
      <c r="B13" s="647">
        <v>55</v>
      </c>
      <c r="C13" s="647">
        <v>48</v>
      </c>
      <c r="D13" s="647">
        <v>189</v>
      </c>
      <c r="E13" s="647">
        <v>96</v>
      </c>
      <c r="F13" s="647">
        <v>362</v>
      </c>
      <c r="G13" s="647">
        <v>304</v>
      </c>
      <c r="H13" s="647">
        <v>423</v>
      </c>
      <c r="I13" s="647">
        <v>444</v>
      </c>
      <c r="J13" s="647">
        <v>45</v>
      </c>
      <c r="K13" s="647">
        <v>57</v>
      </c>
      <c r="L13" s="647">
        <v>0</v>
      </c>
      <c r="M13" s="647">
        <v>0</v>
      </c>
      <c r="N13" s="647">
        <f t="shared" si="0"/>
        <v>1074</v>
      </c>
      <c r="O13" s="647">
        <f t="shared" si="1"/>
        <v>949</v>
      </c>
      <c r="P13" s="647">
        <f t="shared" si="2"/>
        <v>2023</v>
      </c>
      <c r="Q13" s="591" t="s">
        <v>225</v>
      </c>
    </row>
    <row r="14" spans="1:28" ht="26.25" customHeight="1">
      <c r="A14" s="78" t="s">
        <v>36</v>
      </c>
      <c r="B14" s="647">
        <v>0</v>
      </c>
      <c r="C14" s="647">
        <v>0</v>
      </c>
      <c r="D14" s="647">
        <v>93</v>
      </c>
      <c r="E14" s="647">
        <v>71</v>
      </c>
      <c r="F14" s="647">
        <v>122</v>
      </c>
      <c r="G14" s="647">
        <v>119</v>
      </c>
      <c r="H14" s="647">
        <v>227</v>
      </c>
      <c r="I14" s="647">
        <v>189</v>
      </c>
      <c r="J14" s="647">
        <v>31</v>
      </c>
      <c r="K14" s="647">
        <v>29</v>
      </c>
      <c r="L14" s="647">
        <v>4</v>
      </c>
      <c r="M14" s="647">
        <v>23</v>
      </c>
      <c r="N14" s="647">
        <f t="shared" si="0"/>
        <v>477</v>
      </c>
      <c r="O14" s="647">
        <f t="shared" si="1"/>
        <v>431</v>
      </c>
      <c r="P14" s="647">
        <f t="shared" si="2"/>
        <v>908</v>
      </c>
      <c r="Q14" s="591" t="s">
        <v>379</v>
      </c>
    </row>
    <row r="15" spans="1:28" ht="26.25" customHeight="1">
      <c r="A15" s="78" t="s">
        <v>37</v>
      </c>
      <c r="B15" s="647">
        <v>0</v>
      </c>
      <c r="C15" s="647">
        <v>0</v>
      </c>
      <c r="D15" s="647">
        <v>0</v>
      </c>
      <c r="E15" s="647">
        <v>0</v>
      </c>
      <c r="F15" s="647">
        <v>55</v>
      </c>
      <c r="G15" s="647">
        <v>60</v>
      </c>
      <c r="H15" s="647">
        <v>80</v>
      </c>
      <c r="I15" s="647">
        <v>85</v>
      </c>
      <c r="J15" s="647">
        <v>11</v>
      </c>
      <c r="K15" s="647">
        <v>28</v>
      </c>
      <c r="L15" s="647">
        <v>0</v>
      </c>
      <c r="M15" s="647">
        <v>8</v>
      </c>
      <c r="N15" s="647">
        <f t="shared" si="0"/>
        <v>146</v>
      </c>
      <c r="O15" s="647">
        <f t="shared" si="1"/>
        <v>181</v>
      </c>
      <c r="P15" s="647">
        <f t="shared" si="2"/>
        <v>327</v>
      </c>
      <c r="Q15" s="591" t="s">
        <v>380</v>
      </c>
    </row>
    <row r="16" spans="1:28" ht="26.25" customHeight="1">
      <c r="A16" s="78" t="s">
        <v>38</v>
      </c>
      <c r="B16" s="647">
        <v>0</v>
      </c>
      <c r="C16" s="647">
        <v>0</v>
      </c>
      <c r="D16" s="647">
        <v>0</v>
      </c>
      <c r="E16" s="647">
        <v>0</v>
      </c>
      <c r="F16" s="647">
        <v>0</v>
      </c>
      <c r="G16" s="647">
        <v>0</v>
      </c>
      <c r="H16" s="647">
        <v>51</v>
      </c>
      <c r="I16" s="647">
        <v>39</v>
      </c>
      <c r="J16" s="647">
        <v>7</v>
      </c>
      <c r="K16" s="647">
        <v>17</v>
      </c>
      <c r="L16" s="647">
        <v>16</v>
      </c>
      <c r="M16" s="647">
        <v>31</v>
      </c>
      <c r="N16" s="647">
        <f t="shared" si="0"/>
        <v>74</v>
      </c>
      <c r="O16" s="647">
        <f t="shared" si="1"/>
        <v>87</v>
      </c>
      <c r="P16" s="647">
        <f t="shared" si="2"/>
        <v>161</v>
      </c>
      <c r="Q16" s="591" t="s">
        <v>381</v>
      </c>
    </row>
    <row r="17" spans="1:19" ht="26.25" customHeight="1">
      <c r="A17" s="78" t="s">
        <v>39</v>
      </c>
      <c r="B17" s="647">
        <v>0</v>
      </c>
      <c r="C17" s="647">
        <v>0</v>
      </c>
      <c r="D17" s="647">
        <v>0</v>
      </c>
      <c r="E17" s="647">
        <v>0</v>
      </c>
      <c r="F17" s="647">
        <v>0</v>
      </c>
      <c r="G17" s="647">
        <v>0</v>
      </c>
      <c r="H17" s="647">
        <v>0</v>
      </c>
      <c r="I17" s="647">
        <v>0</v>
      </c>
      <c r="J17" s="647">
        <v>1</v>
      </c>
      <c r="K17" s="647">
        <v>5</v>
      </c>
      <c r="L17" s="647">
        <v>15</v>
      </c>
      <c r="M17" s="647">
        <v>27</v>
      </c>
      <c r="N17" s="647">
        <f t="shared" si="0"/>
        <v>16</v>
      </c>
      <c r="O17" s="647">
        <f t="shared" si="1"/>
        <v>32</v>
      </c>
      <c r="P17" s="647">
        <f t="shared" si="2"/>
        <v>48</v>
      </c>
      <c r="Q17" s="591" t="s">
        <v>382</v>
      </c>
    </row>
    <row r="18" spans="1:19" ht="26.25" customHeight="1" thickBot="1">
      <c r="A18" s="289" t="s">
        <v>383</v>
      </c>
      <c r="B18" s="669">
        <v>0</v>
      </c>
      <c r="C18" s="669">
        <v>0</v>
      </c>
      <c r="D18" s="669">
        <v>0</v>
      </c>
      <c r="E18" s="669">
        <v>0</v>
      </c>
      <c r="F18" s="669">
        <v>0</v>
      </c>
      <c r="G18" s="669">
        <v>0</v>
      </c>
      <c r="H18" s="669">
        <v>0</v>
      </c>
      <c r="I18" s="669">
        <v>0</v>
      </c>
      <c r="J18" s="669">
        <v>0</v>
      </c>
      <c r="K18" s="669">
        <v>0</v>
      </c>
      <c r="L18" s="669">
        <v>1</v>
      </c>
      <c r="M18" s="669">
        <v>0</v>
      </c>
      <c r="N18" s="668">
        <f t="shared" si="0"/>
        <v>1</v>
      </c>
      <c r="O18" s="668">
        <f t="shared" si="1"/>
        <v>0</v>
      </c>
      <c r="P18" s="668">
        <f t="shared" si="2"/>
        <v>1</v>
      </c>
      <c r="Q18" s="806" t="s">
        <v>209</v>
      </c>
      <c r="R18" s="186"/>
      <c r="S18" s="186"/>
    </row>
    <row r="19" spans="1:19" ht="26.25" customHeight="1" thickBot="1">
      <c r="A19" s="667" t="s">
        <v>32</v>
      </c>
      <c r="B19" s="678">
        <f>SUM(B8:B18)</f>
        <v>2562</v>
      </c>
      <c r="C19" s="678">
        <f t="shared" ref="C19:P19" si="3">SUM(C8:C18)</f>
        <v>2430</v>
      </c>
      <c r="D19" s="678">
        <f t="shared" si="3"/>
        <v>2692</v>
      </c>
      <c r="E19" s="678">
        <f t="shared" si="3"/>
        <v>2034</v>
      </c>
      <c r="F19" s="678">
        <f t="shared" si="3"/>
        <v>1954</v>
      </c>
      <c r="G19" s="678">
        <f t="shared" si="3"/>
        <v>1712</v>
      </c>
      <c r="H19" s="678">
        <f t="shared" si="3"/>
        <v>1249</v>
      </c>
      <c r="I19" s="678">
        <f t="shared" si="3"/>
        <v>1115</v>
      </c>
      <c r="J19" s="678">
        <f t="shared" si="3"/>
        <v>95</v>
      </c>
      <c r="K19" s="678">
        <f t="shared" si="3"/>
        <v>136</v>
      </c>
      <c r="L19" s="678">
        <f t="shared" si="3"/>
        <v>36</v>
      </c>
      <c r="M19" s="678">
        <f t="shared" si="3"/>
        <v>89</v>
      </c>
      <c r="N19" s="678">
        <f t="shared" si="3"/>
        <v>8588</v>
      </c>
      <c r="O19" s="678">
        <f t="shared" si="3"/>
        <v>7516</v>
      </c>
      <c r="P19" s="678">
        <f t="shared" si="3"/>
        <v>16104</v>
      </c>
      <c r="Q19" s="682" t="s">
        <v>175</v>
      </c>
    </row>
    <row r="20" spans="1:19" ht="13.5" thickTop="1">
      <c r="Q20" s="459"/>
    </row>
    <row r="21" spans="1:19">
      <c r="Q21" s="459"/>
    </row>
    <row r="22" spans="1:19">
      <c r="Q22" s="459"/>
    </row>
    <row r="23" spans="1:19">
      <c r="Q23" s="459"/>
    </row>
    <row r="28" spans="1:19">
      <c r="H28" s="91" t="s">
        <v>339</v>
      </c>
    </row>
    <row r="113" spans="3:15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</sheetData>
  <mergeCells count="19">
    <mergeCell ref="Q4:Q7"/>
    <mergeCell ref="N5:P5"/>
    <mergeCell ref="B5:C5"/>
    <mergeCell ref="D5:E5"/>
    <mergeCell ref="F5:G5"/>
    <mergeCell ref="H5:I5"/>
    <mergeCell ref="A1:Q1"/>
    <mergeCell ref="A2:Q2"/>
    <mergeCell ref="J5:K5"/>
    <mergeCell ref="L5:M5"/>
    <mergeCell ref="P3:Q3"/>
    <mergeCell ref="A4:A7"/>
    <mergeCell ref="B4:C4"/>
    <mergeCell ref="D4:E4"/>
    <mergeCell ref="F4:G4"/>
    <mergeCell ref="H4:I4"/>
    <mergeCell ref="J4:K4"/>
    <mergeCell ref="L4:M4"/>
    <mergeCell ref="N4:P4"/>
  </mergeCells>
  <printOptions horizontalCentered="1"/>
  <pageMargins left="1" right="1" top="1" bottom="1" header="1" footer="1"/>
  <pageSetup paperSize="9" scale="80" firstPageNumber="38" orientation="landscape" useFirstPageNumber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FFF00"/>
  </sheetPr>
  <dimension ref="A1:Y120"/>
  <sheetViews>
    <sheetView rightToLeft="1" view="pageBreakPreview" zoomScale="75" zoomScaleSheetLayoutView="75" workbookViewId="0">
      <selection sqref="A1:Y1"/>
    </sheetView>
  </sheetViews>
  <sheetFormatPr defaultRowHeight="12.75"/>
  <cols>
    <col min="1" max="1" width="3.42578125" style="91" customWidth="1"/>
    <col min="2" max="2" width="10.28515625" style="91" customWidth="1"/>
    <col min="3" max="3" width="5.5703125" style="91" customWidth="1"/>
    <col min="4" max="4" width="5" style="91" customWidth="1"/>
    <col min="5" max="5" width="6.28515625" style="91" customWidth="1"/>
    <col min="6" max="6" width="6.85546875" style="91" customWidth="1"/>
    <col min="7" max="7" width="5.7109375" style="91" customWidth="1"/>
    <col min="8" max="8" width="4.85546875" style="91" customWidth="1"/>
    <col min="9" max="9" width="6.85546875" style="91" customWidth="1"/>
    <col min="10" max="10" width="9" style="91" customWidth="1"/>
    <col min="11" max="11" width="5.42578125" style="91" customWidth="1"/>
    <col min="12" max="12" width="7.28515625" style="91" customWidth="1"/>
    <col min="13" max="13" width="6" style="91" customWidth="1"/>
    <col min="14" max="15" width="6.28515625" style="91" customWidth="1"/>
    <col min="16" max="16" width="6.5703125" style="91" customWidth="1"/>
    <col min="17" max="18" width="7.28515625" style="91" customWidth="1"/>
    <col min="19" max="19" width="6.85546875" style="91" customWidth="1"/>
    <col min="20" max="20" width="8.5703125" style="91" customWidth="1"/>
    <col min="21" max="21" width="5.5703125" style="91" customWidth="1"/>
    <col min="22" max="22" width="6.85546875" style="91" customWidth="1"/>
    <col min="23" max="23" width="7.42578125" style="91" customWidth="1"/>
    <col min="24" max="24" width="13.5703125" style="91" customWidth="1"/>
    <col min="25" max="25" width="7.7109375" style="91" customWidth="1"/>
    <col min="26" max="16384" width="9.140625" style="91"/>
  </cols>
  <sheetData>
    <row r="1" spans="1:25" ht="26.25" customHeight="1">
      <c r="A1" s="1098" t="s">
        <v>833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</row>
    <row r="2" spans="1:25" ht="37.5" customHeight="1">
      <c r="A2" s="1099" t="s">
        <v>1370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</row>
    <row r="3" spans="1:25" s="93" customFormat="1" ht="21.75" customHeight="1" thickBot="1">
      <c r="A3" s="1048" t="s">
        <v>1186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1365" t="s">
        <v>1187</v>
      </c>
      <c r="Y3" s="1365"/>
    </row>
    <row r="4" spans="1:25" ht="21.75" customHeight="1" thickTop="1">
      <c r="A4" s="1334" t="s">
        <v>40</v>
      </c>
      <c r="B4" s="1334"/>
      <c r="C4" s="1357" t="s">
        <v>630</v>
      </c>
      <c r="D4" s="1357"/>
      <c r="E4" s="1357"/>
      <c r="F4" s="1357"/>
      <c r="G4" s="1357" t="s">
        <v>631</v>
      </c>
      <c r="H4" s="1357"/>
      <c r="I4" s="1357"/>
      <c r="J4" s="1357"/>
      <c r="K4" s="1357" t="s">
        <v>632</v>
      </c>
      <c r="L4" s="1357"/>
      <c r="M4" s="1357"/>
      <c r="N4" s="1357" t="s">
        <v>115</v>
      </c>
      <c r="O4" s="1357"/>
      <c r="P4" s="1357"/>
      <c r="Q4" s="1357"/>
      <c r="R4" s="1357" t="s">
        <v>691</v>
      </c>
      <c r="S4" s="1357"/>
      <c r="T4" s="1357"/>
      <c r="U4" s="1357" t="s">
        <v>692</v>
      </c>
      <c r="V4" s="1357"/>
      <c r="W4" s="1357"/>
      <c r="X4" s="1074" t="s">
        <v>174</v>
      </c>
      <c r="Y4" s="1074"/>
    </row>
    <row r="5" spans="1:25" ht="34.5" customHeight="1">
      <c r="A5" s="1335"/>
      <c r="B5" s="1335"/>
      <c r="C5" s="1381" t="s">
        <v>633</v>
      </c>
      <c r="D5" s="1381"/>
      <c r="E5" s="1381"/>
      <c r="F5" s="1381"/>
      <c r="G5" s="1381" t="s">
        <v>634</v>
      </c>
      <c r="H5" s="1381"/>
      <c r="I5" s="1381"/>
      <c r="J5" s="1381"/>
      <c r="K5" s="1381" t="s">
        <v>635</v>
      </c>
      <c r="L5" s="1381"/>
      <c r="M5" s="1381"/>
      <c r="N5" s="1381" t="s">
        <v>232</v>
      </c>
      <c r="O5" s="1381"/>
      <c r="P5" s="1381"/>
      <c r="Q5" s="1381"/>
      <c r="R5" s="1381" t="s">
        <v>659</v>
      </c>
      <c r="S5" s="1381"/>
      <c r="T5" s="1381"/>
      <c r="U5" s="1381" t="s">
        <v>233</v>
      </c>
      <c r="V5" s="1381"/>
      <c r="W5" s="1381"/>
      <c r="X5" s="1096"/>
      <c r="Y5" s="1096"/>
    </row>
    <row r="6" spans="1:25" ht="21" customHeight="1">
      <c r="A6" s="1335"/>
      <c r="B6" s="1335"/>
      <c r="C6" s="387" t="s">
        <v>33</v>
      </c>
      <c r="D6" s="387" t="s">
        <v>34</v>
      </c>
      <c r="E6" s="387" t="s">
        <v>110</v>
      </c>
      <c r="F6" s="387" t="s">
        <v>35</v>
      </c>
      <c r="G6" s="387" t="s">
        <v>33</v>
      </c>
      <c r="H6" s="387" t="s">
        <v>34</v>
      </c>
      <c r="I6" s="387" t="s">
        <v>110</v>
      </c>
      <c r="J6" s="387" t="s">
        <v>35</v>
      </c>
      <c r="K6" s="387" t="s">
        <v>609</v>
      </c>
      <c r="L6" s="387" t="s">
        <v>610</v>
      </c>
      <c r="M6" s="387" t="s">
        <v>35</v>
      </c>
      <c r="N6" s="387" t="s">
        <v>33</v>
      </c>
      <c r="O6" s="387" t="s">
        <v>34</v>
      </c>
      <c r="P6" s="387" t="s">
        <v>110</v>
      </c>
      <c r="Q6" s="387" t="s">
        <v>35</v>
      </c>
      <c r="R6" s="387" t="s">
        <v>33</v>
      </c>
      <c r="S6" s="387" t="s">
        <v>34</v>
      </c>
      <c r="T6" s="387" t="s">
        <v>35</v>
      </c>
      <c r="U6" s="387" t="s">
        <v>102</v>
      </c>
      <c r="V6" s="387" t="s">
        <v>103</v>
      </c>
      <c r="W6" s="387" t="s">
        <v>32</v>
      </c>
      <c r="X6" s="1096"/>
      <c r="Y6" s="1096"/>
    </row>
    <row r="7" spans="1:25" ht="42" customHeight="1" thickBot="1">
      <c r="A7" s="1335"/>
      <c r="B7" s="1335"/>
      <c r="C7" s="969" t="s">
        <v>352</v>
      </c>
      <c r="D7" s="969" t="s">
        <v>353</v>
      </c>
      <c r="E7" s="969" t="s">
        <v>219</v>
      </c>
      <c r="F7" s="969" t="s">
        <v>175</v>
      </c>
      <c r="G7" s="969" t="s">
        <v>352</v>
      </c>
      <c r="H7" s="969" t="s">
        <v>353</v>
      </c>
      <c r="I7" s="969" t="s">
        <v>219</v>
      </c>
      <c r="J7" s="969" t="s">
        <v>175</v>
      </c>
      <c r="K7" s="969" t="s">
        <v>611</v>
      </c>
      <c r="L7" s="969" t="s">
        <v>612</v>
      </c>
      <c r="M7" s="969" t="s">
        <v>175</v>
      </c>
      <c r="N7" s="969" t="s">
        <v>352</v>
      </c>
      <c r="O7" s="969" t="s">
        <v>353</v>
      </c>
      <c r="P7" s="969" t="s">
        <v>219</v>
      </c>
      <c r="Q7" s="969" t="s">
        <v>175</v>
      </c>
      <c r="R7" s="969" t="s">
        <v>352</v>
      </c>
      <c r="S7" s="969" t="s">
        <v>353</v>
      </c>
      <c r="T7" s="969" t="s">
        <v>175</v>
      </c>
      <c r="U7" s="969" t="s">
        <v>352</v>
      </c>
      <c r="V7" s="969" t="s">
        <v>353</v>
      </c>
      <c r="W7" s="969" t="s">
        <v>175</v>
      </c>
      <c r="X7" s="1096"/>
      <c r="Y7" s="1096"/>
    </row>
    <row r="8" spans="1:25" ht="18.75" customHeight="1">
      <c r="A8" s="425" t="s">
        <v>52</v>
      </c>
      <c r="B8" s="425"/>
      <c r="C8" s="478">
        <v>7</v>
      </c>
      <c r="D8" s="478">
        <v>3</v>
      </c>
      <c r="E8" s="478">
        <v>2</v>
      </c>
      <c r="F8" s="478">
        <f>SUM(C8:E8)</f>
        <v>12</v>
      </c>
      <c r="G8" s="478">
        <v>13</v>
      </c>
      <c r="H8" s="478">
        <v>5</v>
      </c>
      <c r="I8" s="478">
        <v>6</v>
      </c>
      <c r="J8" s="654">
        <f>SUM(G8:I8)</f>
        <v>24</v>
      </c>
      <c r="K8" s="478">
        <v>33</v>
      </c>
      <c r="L8" s="478">
        <v>3</v>
      </c>
      <c r="M8" s="478">
        <f>SUM(K8:L8)</f>
        <v>36</v>
      </c>
      <c r="N8" s="478">
        <v>65</v>
      </c>
      <c r="O8" s="478">
        <v>32</v>
      </c>
      <c r="P8" s="478">
        <v>15</v>
      </c>
      <c r="Q8" s="478">
        <f>SUM(N8:P8)</f>
        <v>112</v>
      </c>
      <c r="R8" s="478">
        <v>2467</v>
      </c>
      <c r="S8" s="478">
        <v>896</v>
      </c>
      <c r="T8" s="478">
        <f>SUM(R8:S8)</f>
        <v>3363</v>
      </c>
      <c r="U8" s="478">
        <v>39</v>
      </c>
      <c r="V8" s="478">
        <v>20</v>
      </c>
      <c r="W8" s="478">
        <f>SUM(U8:V8)</f>
        <v>59</v>
      </c>
      <c r="X8" s="1383" t="s">
        <v>671</v>
      </c>
      <c r="Y8" s="1383"/>
    </row>
    <row r="9" spans="1:25" ht="18.75" customHeight="1">
      <c r="A9" s="1331" t="s">
        <v>53</v>
      </c>
      <c r="B9" s="1331"/>
      <c r="C9" s="647">
        <v>0</v>
      </c>
      <c r="D9" s="647">
        <v>0</v>
      </c>
      <c r="E9" s="476">
        <v>0</v>
      </c>
      <c r="F9" s="476">
        <f t="shared" ref="F9:F27" si="0">SUM(C9:E9)</f>
        <v>0</v>
      </c>
      <c r="G9" s="647">
        <v>0</v>
      </c>
      <c r="H9" s="647">
        <v>0</v>
      </c>
      <c r="I9" s="647">
        <v>0</v>
      </c>
      <c r="J9" s="647">
        <f t="shared" ref="J9:J27" si="1">SUM(G9:I9)</f>
        <v>0</v>
      </c>
      <c r="K9" s="647">
        <v>0</v>
      </c>
      <c r="L9" s="647">
        <v>0</v>
      </c>
      <c r="M9" s="476">
        <f t="shared" ref="M9:M27" si="2">SUM(K9:L9)</f>
        <v>0</v>
      </c>
      <c r="N9" s="647">
        <v>0</v>
      </c>
      <c r="O9" s="647">
        <v>0</v>
      </c>
      <c r="P9" s="647">
        <v>0</v>
      </c>
      <c r="Q9" s="476">
        <f t="shared" ref="Q9:Q27" si="3">SUM(N9:P9)</f>
        <v>0</v>
      </c>
      <c r="R9" s="647">
        <v>0</v>
      </c>
      <c r="S9" s="647">
        <v>0</v>
      </c>
      <c r="T9" s="476">
        <f t="shared" ref="T9:T27" si="4">SUM(R9:S9)</f>
        <v>0</v>
      </c>
      <c r="U9" s="647">
        <v>0</v>
      </c>
      <c r="V9" s="647">
        <v>0</v>
      </c>
      <c r="W9" s="476">
        <f t="shared" ref="W9:W27" si="5">SUM(U9:V9)</f>
        <v>0</v>
      </c>
      <c r="X9" s="1382" t="s">
        <v>302</v>
      </c>
      <c r="Y9" s="1382"/>
    </row>
    <row r="10" spans="1:25" ht="18.75" customHeight="1">
      <c r="A10" s="1331" t="s">
        <v>54</v>
      </c>
      <c r="B10" s="1331"/>
      <c r="C10" s="647">
        <v>3</v>
      </c>
      <c r="D10" s="647">
        <v>0</v>
      </c>
      <c r="E10" s="476">
        <v>7</v>
      </c>
      <c r="F10" s="476">
        <f t="shared" si="0"/>
        <v>10</v>
      </c>
      <c r="G10" s="647">
        <v>1</v>
      </c>
      <c r="H10" s="647">
        <v>0</v>
      </c>
      <c r="I10" s="647">
        <v>1</v>
      </c>
      <c r="J10" s="647">
        <f t="shared" si="1"/>
        <v>2</v>
      </c>
      <c r="K10" s="647">
        <v>7</v>
      </c>
      <c r="L10" s="647">
        <v>5</v>
      </c>
      <c r="M10" s="476">
        <f t="shared" si="2"/>
        <v>12</v>
      </c>
      <c r="N10" s="647">
        <v>26</v>
      </c>
      <c r="O10" s="647">
        <v>0</v>
      </c>
      <c r="P10" s="647">
        <v>12</v>
      </c>
      <c r="Q10" s="476">
        <f t="shared" si="3"/>
        <v>38</v>
      </c>
      <c r="R10" s="647">
        <v>539</v>
      </c>
      <c r="S10" s="647">
        <v>70</v>
      </c>
      <c r="T10" s="476">
        <f t="shared" si="4"/>
        <v>609</v>
      </c>
      <c r="U10" s="647">
        <v>43</v>
      </c>
      <c r="V10" s="647">
        <v>18</v>
      </c>
      <c r="W10" s="476">
        <f t="shared" si="5"/>
        <v>61</v>
      </c>
      <c r="X10" s="1289" t="s">
        <v>184</v>
      </c>
      <c r="Y10" s="1289"/>
    </row>
    <row r="11" spans="1:25" ht="18.75" customHeight="1">
      <c r="A11" s="1331" t="s">
        <v>55</v>
      </c>
      <c r="B11" s="1331"/>
      <c r="C11" s="647">
        <v>0</v>
      </c>
      <c r="D11" s="647">
        <v>0</v>
      </c>
      <c r="E11" s="476">
        <v>0</v>
      </c>
      <c r="F11" s="476">
        <f t="shared" si="0"/>
        <v>0</v>
      </c>
      <c r="G11" s="647">
        <v>0</v>
      </c>
      <c r="H11" s="647">
        <v>0</v>
      </c>
      <c r="I11" s="647">
        <v>0</v>
      </c>
      <c r="J11" s="647">
        <f t="shared" si="1"/>
        <v>0</v>
      </c>
      <c r="K11" s="647">
        <v>0</v>
      </c>
      <c r="L11" s="647">
        <v>0</v>
      </c>
      <c r="M11" s="476">
        <f t="shared" si="2"/>
        <v>0</v>
      </c>
      <c r="N11" s="647">
        <v>0</v>
      </c>
      <c r="O11" s="647">
        <v>0</v>
      </c>
      <c r="P11" s="647">
        <v>0</v>
      </c>
      <c r="Q11" s="476">
        <f t="shared" si="3"/>
        <v>0</v>
      </c>
      <c r="R11" s="647">
        <v>0</v>
      </c>
      <c r="S11" s="647">
        <v>0</v>
      </c>
      <c r="T11" s="476">
        <f t="shared" si="4"/>
        <v>0</v>
      </c>
      <c r="U11" s="647">
        <v>0</v>
      </c>
      <c r="V11" s="647">
        <v>0</v>
      </c>
      <c r="W11" s="476">
        <f t="shared" si="5"/>
        <v>0</v>
      </c>
      <c r="X11" s="1289" t="s">
        <v>185</v>
      </c>
      <c r="Y11" s="1289"/>
    </row>
    <row r="12" spans="1:25" ht="18.75" customHeight="1">
      <c r="A12" s="1086" t="s">
        <v>299</v>
      </c>
      <c r="B12" s="207" t="s">
        <v>282</v>
      </c>
      <c r="C12" s="647">
        <v>4</v>
      </c>
      <c r="D12" s="647">
        <v>4</v>
      </c>
      <c r="E12" s="476">
        <v>0</v>
      </c>
      <c r="F12" s="476">
        <f t="shared" si="0"/>
        <v>8</v>
      </c>
      <c r="G12" s="647">
        <v>0</v>
      </c>
      <c r="H12" s="647">
        <v>0</v>
      </c>
      <c r="I12" s="647">
        <v>0</v>
      </c>
      <c r="J12" s="647">
        <f t="shared" si="1"/>
        <v>0</v>
      </c>
      <c r="K12" s="647">
        <v>8</v>
      </c>
      <c r="L12" s="647">
        <v>0</v>
      </c>
      <c r="M12" s="476">
        <f t="shared" si="2"/>
        <v>8</v>
      </c>
      <c r="N12" s="647">
        <v>16</v>
      </c>
      <c r="O12" s="647">
        <v>19</v>
      </c>
      <c r="P12" s="647">
        <v>0</v>
      </c>
      <c r="Q12" s="476">
        <f t="shared" si="3"/>
        <v>35</v>
      </c>
      <c r="R12" s="647">
        <v>340</v>
      </c>
      <c r="S12" s="647">
        <v>304</v>
      </c>
      <c r="T12" s="476">
        <f t="shared" si="4"/>
        <v>644</v>
      </c>
      <c r="U12" s="647">
        <v>18</v>
      </c>
      <c r="V12" s="647">
        <v>45</v>
      </c>
      <c r="W12" s="476">
        <f t="shared" si="5"/>
        <v>63</v>
      </c>
      <c r="X12" s="807" t="s">
        <v>306</v>
      </c>
      <c r="Y12" s="1061" t="s">
        <v>173</v>
      </c>
    </row>
    <row r="13" spans="1:25" ht="18.75" customHeight="1">
      <c r="A13" s="1086"/>
      <c r="B13" s="207" t="s">
        <v>283</v>
      </c>
      <c r="C13" s="647">
        <v>6</v>
      </c>
      <c r="D13" s="647">
        <v>0</v>
      </c>
      <c r="E13" s="476">
        <v>0</v>
      </c>
      <c r="F13" s="476">
        <f t="shared" si="0"/>
        <v>6</v>
      </c>
      <c r="G13" s="647">
        <v>0</v>
      </c>
      <c r="H13" s="647">
        <v>0</v>
      </c>
      <c r="I13" s="647">
        <v>0</v>
      </c>
      <c r="J13" s="647">
        <f t="shared" si="1"/>
        <v>0</v>
      </c>
      <c r="K13" s="647">
        <v>6</v>
      </c>
      <c r="L13" s="647">
        <v>0</v>
      </c>
      <c r="M13" s="476">
        <f t="shared" si="2"/>
        <v>6</v>
      </c>
      <c r="N13" s="476">
        <v>33</v>
      </c>
      <c r="O13" s="476">
        <v>0</v>
      </c>
      <c r="P13" s="476">
        <v>0</v>
      </c>
      <c r="Q13" s="476">
        <f t="shared" si="3"/>
        <v>33</v>
      </c>
      <c r="R13" s="476">
        <v>1029</v>
      </c>
      <c r="S13" s="476">
        <v>0</v>
      </c>
      <c r="T13" s="476">
        <f t="shared" si="4"/>
        <v>1029</v>
      </c>
      <c r="U13" s="476">
        <v>42</v>
      </c>
      <c r="V13" s="476">
        <v>8</v>
      </c>
      <c r="W13" s="476">
        <f t="shared" si="5"/>
        <v>50</v>
      </c>
      <c r="X13" s="807" t="s">
        <v>307</v>
      </c>
      <c r="Y13" s="1061"/>
    </row>
    <row r="14" spans="1:25" ht="18.75" customHeight="1">
      <c r="A14" s="1086"/>
      <c r="B14" s="207" t="s">
        <v>284</v>
      </c>
      <c r="C14" s="647">
        <v>7</v>
      </c>
      <c r="D14" s="647">
        <v>0</v>
      </c>
      <c r="E14" s="476">
        <v>0</v>
      </c>
      <c r="F14" s="476">
        <f t="shared" si="0"/>
        <v>7</v>
      </c>
      <c r="G14" s="647">
        <v>0</v>
      </c>
      <c r="H14" s="647">
        <v>0</v>
      </c>
      <c r="I14" s="647">
        <v>0</v>
      </c>
      <c r="J14" s="647">
        <f t="shared" si="1"/>
        <v>0</v>
      </c>
      <c r="K14" s="647">
        <v>7</v>
      </c>
      <c r="L14" s="647">
        <v>0</v>
      </c>
      <c r="M14" s="476">
        <f t="shared" si="2"/>
        <v>7</v>
      </c>
      <c r="N14" s="647">
        <v>33</v>
      </c>
      <c r="O14" s="647">
        <v>0</v>
      </c>
      <c r="P14" s="647">
        <v>0</v>
      </c>
      <c r="Q14" s="476">
        <f t="shared" si="3"/>
        <v>33</v>
      </c>
      <c r="R14" s="647">
        <v>806</v>
      </c>
      <c r="S14" s="647">
        <v>0</v>
      </c>
      <c r="T14" s="476">
        <f t="shared" si="4"/>
        <v>806</v>
      </c>
      <c r="U14" s="647">
        <v>57</v>
      </c>
      <c r="V14" s="647">
        <v>0</v>
      </c>
      <c r="W14" s="476">
        <f t="shared" si="5"/>
        <v>57</v>
      </c>
      <c r="X14" s="807" t="s">
        <v>308</v>
      </c>
      <c r="Y14" s="1061"/>
    </row>
    <row r="15" spans="1:25" ht="18.75" customHeight="1">
      <c r="A15" s="1086"/>
      <c r="B15" s="207" t="s">
        <v>279</v>
      </c>
      <c r="C15" s="647">
        <v>6</v>
      </c>
      <c r="D15" s="647">
        <v>1</v>
      </c>
      <c r="E15" s="476">
        <v>0</v>
      </c>
      <c r="F15" s="476">
        <f t="shared" si="0"/>
        <v>7</v>
      </c>
      <c r="G15" s="647">
        <v>0</v>
      </c>
      <c r="H15" s="647">
        <v>0</v>
      </c>
      <c r="I15" s="647">
        <v>0</v>
      </c>
      <c r="J15" s="647">
        <f t="shared" si="1"/>
        <v>0</v>
      </c>
      <c r="K15" s="647">
        <v>7</v>
      </c>
      <c r="L15" s="647">
        <v>0</v>
      </c>
      <c r="M15" s="476">
        <f t="shared" si="2"/>
        <v>7</v>
      </c>
      <c r="N15" s="647">
        <v>28</v>
      </c>
      <c r="O15" s="647">
        <v>4</v>
      </c>
      <c r="P15" s="647">
        <v>0</v>
      </c>
      <c r="Q15" s="476">
        <f t="shared" si="3"/>
        <v>32</v>
      </c>
      <c r="R15" s="647">
        <v>596</v>
      </c>
      <c r="S15" s="647">
        <v>64</v>
      </c>
      <c r="T15" s="476">
        <f t="shared" si="4"/>
        <v>660</v>
      </c>
      <c r="U15" s="647">
        <v>62</v>
      </c>
      <c r="V15" s="647">
        <v>33</v>
      </c>
      <c r="W15" s="476">
        <f t="shared" si="5"/>
        <v>95</v>
      </c>
      <c r="X15" s="807" t="s">
        <v>309</v>
      </c>
      <c r="Y15" s="1061"/>
    </row>
    <row r="16" spans="1:25" ht="18.75" customHeight="1">
      <c r="A16" s="1086"/>
      <c r="B16" s="207" t="s">
        <v>280</v>
      </c>
      <c r="C16" s="647">
        <v>1</v>
      </c>
      <c r="D16" s="647">
        <v>1</v>
      </c>
      <c r="E16" s="476">
        <v>0</v>
      </c>
      <c r="F16" s="476">
        <f t="shared" si="0"/>
        <v>2</v>
      </c>
      <c r="G16" s="647">
        <v>0</v>
      </c>
      <c r="H16" s="647">
        <v>0</v>
      </c>
      <c r="I16" s="647">
        <v>0</v>
      </c>
      <c r="J16" s="647">
        <f t="shared" si="1"/>
        <v>0</v>
      </c>
      <c r="K16" s="647">
        <v>2</v>
      </c>
      <c r="L16" s="647">
        <v>0</v>
      </c>
      <c r="M16" s="476">
        <f t="shared" si="2"/>
        <v>2</v>
      </c>
      <c r="N16" s="647">
        <v>4</v>
      </c>
      <c r="O16" s="647">
        <v>4</v>
      </c>
      <c r="P16" s="647">
        <v>0</v>
      </c>
      <c r="Q16" s="476">
        <f t="shared" si="3"/>
        <v>8</v>
      </c>
      <c r="R16" s="647">
        <v>77</v>
      </c>
      <c r="S16" s="647">
        <v>21</v>
      </c>
      <c r="T16" s="476">
        <f t="shared" si="4"/>
        <v>98</v>
      </c>
      <c r="U16" s="647">
        <v>2</v>
      </c>
      <c r="V16" s="647">
        <v>11</v>
      </c>
      <c r="W16" s="476">
        <f t="shared" si="5"/>
        <v>13</v>
      </c>
      <c r="X16" s="807" t="s">
        <v>310</v>
      </c>
      <c r="Y16" s="1061"/>
    </row>
    <row r="17" spans="1:25" ht="18.75" customHeight="1">
      <c r="A17" s="1086"/>
      <c r="B17" s="207" t="s">
        <v>281</v>
      </c>
      <c r="C17" s="647">
        <v>8</v>
      </c>
      <c r="D17" s="647">
        <v>8</v>
      </c>
      <c r="E17" s="476">
        <v>0</v>
      </c>
      <c r="F17" s="476">
        <f t="shared" si="0"/>
        <v>16</v>
      </c>
      <c r="G17" s="647">
        <v>0</v>
      </c>
      <c r="H17" s="647">
        <v>0</v>
      </c>
      <c r="I17" s="647">
        <v>0</v>
      </c>
      <c r="J17" s="647">
        <f t="shared" si="1"/>
        <v>0</v>
      </c>
      <c r="K17" s="647">
        <v>12</v>
      </c>
      <c r="L17" s="647">
        <v>4</v>
      </c>
      <c r="M17" s="476">
        <f t="shared" si="2"/>
        <v>16</v>
      </c>
      <c r="N17" s="647">
        <v>37</v>
      </c>
      <c r="O17" s="647">
        <v>32</v>
      </c>
      <c r="P17" s="647">
        <v>0</v>
      </c>
      <c r="Q17" s="476">
        <f t="shared" si="3"/>
        <v>69</v>
      </c>
      <c r="R17" s="647">
        <v>809</v>
      </c>
      <c r="S17" s="647">
        <v>355</v>
      </c>
      <c r="T17" s="476">
        <f t="shared" si="4"/>
        <v>1164</v>
      </c>
      <c r="U17" s="647">
        <v>54</v>
      </c>
      <c r="V17" s="647">
        <v>56</v>
      </c>
      <c r="W17" s="476">
        <f t="shared" si="5"/>
        <v>110</v>
      </c>
      <c r="X17" s="807" t="s">
        <v>311</v>
      </c>
      <c r="Y17" s="1061"/>
    </row>
    <row r="18" spans="1:25" ht="18.75" customHeight="1">
      <c r="A18" s="1081" t="s">
        <v>63</v>
      </c>
      <c r="B18" s="1081"/>
      <c r="C18" s="647">
        <v>0</v>
      </c>
      <c r="D18" s="647">
        <v>0</v>
      </c>
      <c r="E18" s="476">
        <v>0</v>
      </c>
      <c r="F18" s="476">
        <f t="shared" si="0"/>
        <v>0</v>
      </c>
      <c r="G18" s="647">
        <v>0</v>
      </c>
      <c r="H18" s="647">
        <v>0</v>
      </c>
      <c r="I18" s="647">
        <v>0</v>
      </c>
      <c r="J18" s="647">
        <f t="shared" si="1"/>
        <v>0</v>
      </c>
      <c r="K18" s="647">
        <v>0</v>
      </c>
      <c r="L18" s="647">
        <v>0</v>
      </c>
      <c r="M18" s="476">
        <f t="shared" si="2"/>
        <v>0</v>
      </c>
      <c r="N18" s="476">
        <v>0</v>
      </c>
      <c r="O18" s="476">
        <v>0</v>
      </c>
      <c r="P18" s="476">
        <v>0</v>
      </c>
      <c r="Q18" s="476">
        <f t="shared" si="3"/>
        <v>0</v>
      </c>
      <c r="R18" s="476">
        <v>0</v>
      </c>
      <c r="S18" s="476">
        <v>0</v>
      </c>
      <c r="T18" s="476">
        <f t="shared" si="4"/>
        <v>0</v>
      </c>
      <c r="U18" s="476">
        <v>0</v>
      </c>
      <c r="V18" s="476">
        <v>0</v>
      </c>
      <c r="W18" s="476">
        <f t="shared" si="5"/>
        <v>0</v>
      </c>
      <c r="X18" s="1056" t="s">
        <v>297</v>
      </c>
      <c r="Y18" s="1056"/>
    </row>
    <row r="19" spans="1:25" ht="18.75" customHeight="1">
      <c r="A19" s="1331" t="s">
        <v>64</v>
      </c>
      <c r="B19" s="1331"/>
      <c r="C19" s="647">
        <v>2</v>
      </c>
      <c r="D19" s="647">
        <v>0</v>
      </c>
      <c r="E19" s="476">
        <v>0</v>
      </c>
      <c r="F19" s="476">
        <f t="shared" si="0"/>
        <v>2</v>
      </c>
      <c r="G19" s="647">
        <v>0</v>
      </c>
      <c r="H19" s="647">
        <v>0</v>
      </c>
      <c r="I19" s="647">
        <v>0</v>
      </c>
      <c r="J19" s="647">
        <f t="shared" si="1"/>
        <v>0</v>
      </c>
      <c r="K19" s="647">
        <v>2</v>
      </c>
      <c r="L19" s="647">
        <v>0</v>
      </c>
      <c r="M19" s="476">
        <f t="shared" si="2"/>
        <v>2</v>
      </c>
      <c r="N19" s="647">
        <v>6</v>
      </c>
      <c r="O19" s="647">
        <v>0</v>
      </c>
      <c r="P19" s="647">
        <v>0</v>
      </c>
      <c r="Q19" s="476">
        <f t="shared" si="3"/>
        <v>6</v>
      </c>
      <c r="R19" s="647">
        <v>81</v>
      </c>
      <c r="S19" s="647">
        <v>0</v>
      </c>
      <c r="T19" s="476">
        <f t="shared" si="4"/>
        <v>81</v>
      </c>
      <c r="U19" s="647">
        <v>9</v>
      </c>
      <c r="V19" s="647">
        <v>0</v>
      </c>
      <c r="W19" s="476">
        <f t="shared" si="5"/>
        <v>9</v>
      </c>
      <c r="X19" s="1056" t="s">
        <v>186</v>
      </c>
      <c r="Y19" s="1056"/>
    </row>
    <row r="20" spans="1:25" ht="18.75" customHeight="1">
      <c r="A20" s="1331" t="s">
        <v>112</v>
      </c>
      <c r="B20" s="1331"/>
      <c r="C20" s="647">
        <v>5</v>
      </c>
      <c r="D20" s="647">
        <v>0</v>
      </c>
      <c r="E20" s="476">
        <v>0</v>
      </c>
      <c r="F20" s="476">
        <f t="shared" si="0"/>
        <v>5</v>
      </c>
      <c r="G20" s="647">
        <v>0</v>
      </c>
      <c r="H20" s="647">
        <v>0</v>
      </c>
      <c r="I20" s="647">
        <v>0</v>
      </c>
      <c r="J20" s="647">
        <f t="shared" si="1"/>
        <v>0</v>
      </c>
      <c r="K20" s="647">
        <v>4</v>
      </c>
      <c r="L20" s="647">
        <v>1</v>
      </c>
      <c r="M20" s="476">
        <f t="shared" si="2"/>
        <v>5</v>
      </c>
      <c r="N20" s="647">
        <v>28</v>
      </c>
      <c r="O20" s="647">
        <v>0</v>
      </c>
      <c r="P20" s="647">
        <v>0</v>
      </c>
      <c r="Q20" s="476">
        <f t="shared" si="3"/>
        <v>28</v>
      </c>
      <c r="R20" s="647">
        <v>666</v>
      </c>
      <c r="S20" s="647">
        <v>0</v>
      </c>
      <c r="T20" s="476">
        <f t="shared" si="4"/>
        <v>666</v>
      </c>
      <c r="U20" s="647">
        <v>52</v>
      </c>
      <c r="V20" s="647">
        <v>0</v>
      </c>
      <c r="W20" s="476">
        <f t="shared" si="5"/>
        <v>52</v>
      </c>
      <c r="X20" s="1056" t="s">
        <v>187</v>
      </c>
      <c r="Y20" s="1056"/>
    </row>
    <row r="21" spans="1:25" ht="18.75" customHeight="1">
      <c r="A21" s="1331" t="s">
        <v>113</v>
      </c>
      <c r="B21" s="1331"/>
      <c r="C21" s="647">
        <v>1</v>
      </c>
      <c r="D21" s="647">
        <v>0</v>
      </c>
      <c r="E21" s="476">
        <v>0</v>
      </c>
      <c r="F21" s="476">
        <f t="shared" si="0"/>
        <v>1</v>
      </c>
      <c r="G21" s="647">
        <v>0</v>
      </c>
      <c r="H21" s="647">
        <v>0</v>
      </c>
      <c r="I21" s="647">
        <v>0</v>
      </c>
      <c r="J21" s="647">
        <f t="shared" si="1"/>
        <v>0</v>
      </c>
      <c r="K21" s="647">
        <v>1</v>
      </c>
      <c r="L21" s="647">
        <v>0</v>
      </c>
      <c r="M21" s="476">
        <f t="shared" si="2"/>
        <v>1</v>
      </c>
      <c r="N21" s="647">
        <v>5</v>
      </c>
      <c r="O21" s="647">
        <v>0</v>
      </c>
      <c r="P21" s="647">
        <v>0</v>
      </c>
      <c r="Q21" s="476">
        <f t="shared" si="3"/>
        <v>5</v>
      </c>
      <c r="R21" s="647">
        <v>150</v>
      </c>
      <c r="S21" s="647">
        <v>0</v>
      </c>
      <c r="T21" s="476">
        <f t="shared" si="4"/>
        <v>150</v>
      </c>
      <c r="U21" s="647">
        <v>8</v>
      </c>
      <c r="V21" s="647">
        <v>2</v>
      </c>
      <c r="W21" s="476">
        <f t="shared" si="5"/>
        <v>10</v>
      </c>
      <c r="X21" s="1056" t="s">
        <v>303</v>
      </c>
      <c r="Y21" s="1056"/>
    </row>
    <row r="22" spans="1:25" ht="18.75" customHeight="1">
      <c r="A22" s="1331" t="s">
        <v>134</v>
      </c>
      <c r="B22" s="1331"/>
      <c r="C22" s="647">
        <v>0</v>
      </c>
      <c r="D22" s="647">
        <v>0</v>
      </c>
      <c r="E22" s="476">
        <v>0</v>
      </c>
      <c r="F22" s="476">
        <f t="shared" si="0"/>
        <v>0</v>
      </c>
      <c r="G22" s="647">
        <v>0</v>
      </c>
      <c r="H22" s="647">
        <v>0</v>
      </c>
      <c r="I22" s="647">
        <v>0</v>
      </c>
      <c r="J22" s="647">
        <f t="shared" si="1"/>
        <v>0</v>
      </c>
      <c r="K22" s="647">
        <v>0</v>
      </c>
      <c r="L22" s="647">
        <v>0</v>
      </c>
      <c r="M22" s="476">
        <f t="shared" si="2"/>
        <v>0</v>
      </c>
      <c r="N22" s="647">
        <v>0</v>
      </c>
      <c r="O22" s="647">
        <v>0</v>
      </c>
      <c r="P22" s="647">
        <v>0</v>
      </c>
      <c r="Q22" s="476">
        <f t="shared" si="3"/>
        <v>0</v>
      </c>
      <c r="R22" s="647">
        <v>0</v>
      </c>
      <c r="S22" s="647">
        <v>0</v>
      </c>
      <c r="T22" s="476">
        <f t="shared" si="4"/>
        <v>0</v>
      </c>
      <c r="U22" s="647">
        <v>0</v>
      </c>
      <c r="V22" s="647">
        <v>0</v>
      </c>
      <c r="W22" s="476">
        <f t="shared" si="5"/>
        <v>0</v>
      </c>
      <c r="X22" s="1056" t="s">
        <v>304</v>
      </c>
      <c r="Y22" s="1056"/>
    </row>
    <row r="23" spans="1:25" ht="18.75" customHeight="1">
      <c r="A23" s="1331" t="s">
        <v>68</v>
      </c>
      <c r="B23" s="1331"/>
      <c r="C23" s="647">
        <v>0</v>
      </c>
      <c r="D23" s="647">
        <v>0</v>
      </c>
      <c r="E23" s="476">
        <v>0</v>
      </c>
      <c r="F23" s="476">
        <f t="shared" si="0"/>
        <v>0</v>
      </c>
      <c r="G23" s="647">
        <v>0</v>
      </c>
      <c r="H23" s="647">
        <v>0</v>
      </c>
      <c r="I23" s="647">
        <v>0</v>
      </c>
      <c r="J23" s="647">
        <f t="shared" si="1"/>
        <v>0</v>
      </c>
      <c r="K23" s="647">
        <v>0</v>
      </c>
      <c r="L23" s="647">
        <v>0</v>
      </c>
      <c r="M23" s="476">
        <f t="shared" si="2"/>
        <v>0</v>
      </c>
      <c r="N23" s="476">
        <v>0</v>
      </c>
      <c r="O23" s="476">
        <v>0</v>
      </c>
      <c r="P23" s="476">
        <v>0</v>
      </c>
      <c r="Q23" s="476">
        <f t="shared" si="3"/>
        <v>0</v>
      </c>
      <c r="R23" s="476">
        <v>0</v>
      </c>
      <c r="S23" s="476">
        <v>0</v>
      </c>
      <c r="T23" s="476">
        <f t="shared" si="4"/>
        <v>0</v>
      </c>
      <c r="U23" s="476">
        <v>0</v>
      </c>
      <c r="V23" s="476">
        <v>0</v>
      </c>
      <c r="W23" s="476">
        <f t="shared" si="5"/>
        <v>0</v>
      </c>
      <c r="X23" s="1056" t="s">
        <v>305</v>
      </c>
      <c r="Y23" s="1056"/>
    </row>
    <row r="24" spans="1:25" ht="18.75" customHeight="1">
      <c r="A24" s="1331" t="s">
        <v>69</v>
      </c>
      <c r="B24" s="1331"/>
      <c r="C24" s="647">
        <v>0</v>
      </c>
      <c r="D24" s="647">
        <v>0</v>
      </c>
      <c r="E24" s="476">
        <v>0</v>
      </c>
      <c r="F24" s="476">
        <f t="shared" si="0"/>
        <v>0</v>
      </c>
      <c r="G24" s="647">
        <v>0</v>
      </c>
      <c r="H24" s="647">
        <v>0</v>
      </c>
      <c r="I24" s="647">
        <v>0</v>
      </c>
      <c r="J24" s="647">
        <f t="shared" si="1"/>
        <v>0</v>
      </c>
      <c r="K24" s="647">
        <v>0</v>
      </c>
      <c r="L24" s="647">
        <v>0</v>
      </c>
      <c r="M24" s="476">
        <f t="shared" si="2"/>
        <v>0</v>
      </c>
      <c r="N24" s="647">
        <v>0</v>
      </c>
      <c r="O24" s="647">
        <v>0</v>
      </c>
      <c r="P24" s="647">
        <v>0</v>
      </c>
      <c r="Q24" s="476">
        <f t="shared" si="3"/>
        <v>0</v>
      </c>
      <c r="R24" s="647">
        <v>0</v>
      </c>
      <c r="S24" s="647">
        <v>0</v>
      </c>
      <c r="T24" s="476">
        <f t="shared" si="4"/>
        <v>0</v>
      </c>
      <c r="U24" s="647">
        <v>0</v>
      </c>
      <c r="V24" s="647">
        <v>0</v>
      </c>
      <c r="W24" s="476">
        <f t="shared" si="5"/>
        <v>0</v>
      </c>
      <c r="X24" s="1056" t="s">
        <v>191</v>
      </c>
      <c r="Y24" s="1056"/>
    </row>
    <row r="25" spans="1:25" ht="18.75" customHeight="1">
      <c r="A25" s="1331" t="s">
        <v>70</v>
      </c>
      <c r="B25" s="1331"/>
      <c r="C25" s="647">
        <v>0</v>
      </c>
      <c r="D25" s="647">
        <v>2</v>
      </c>
      <c r="E25" s="476">
        <v>0</v>
      </c>
      <c r="F25" s="476">
        <f t="shared" si="0"/>
        <v>2</v>
      </c>
      <c r="G25" s="647">
        <v>11</v>
      </c>
      <c r="H25" s="647">
        <v>4</v>
      </c>
      <c r="I25" s="647">
        <v>0</v>
      </c>
      <c r="J25" s="647">
        <f t="shared" si="1"/>
        <v>15</v>
      </c>
      <c r="K25" s="647">
        <v>0</v>
      </c>
      <c r="L25" s="647">
        <v>2</v>
      </c>
      <c r="M25" s="476">
        <f t="shared" si="2"/>
        <v>2</v>
      </c>
      <c r="N25" s="647">
        <v>21</v>
      </c>
      <c r="O25" s="647">
        <v>4</v>
      </c>
      <c r="P25" s="647">
        <v>0</v>
      </c>
      <c r="Q25" s="476">
        <f t="shared" si="3"/>
        <v>25</v>
      </c>
      <c r="R25" s="647">
        <v>416</v>
      </c>
      <c r="S25" s="647">
        <v>60</v>
      </c>
      <c r="T25" s="476">
        <f t="shared" si="4"/>
        <v>476</v>
      </c>
      <c r="U25" s="647">
        <v>18</v>
      </c>
      <c r="V25" s="647">
        <v>11</v>
      </c>
      <c r="W25" s="476">
        <f t="shared" si="5"/>
        <v>29</v>
      </c>
      <c r="X25" s="1056" t="s">
        <v>192</v>
      </c>
      <c r="Y25" s="1056"/>
    </row>
    <row r="26" spans="1:25" ht="18.75" customHeight="1">
      <c r="A26" s="1331" t="s">
        <v>71</v>
      </c>
      <c r="B26" s="1331"/>
      <c r="C26" s="647">
        <v>0</v>
      </c>
      <c r="D26" s="647">
        <v>0</v>
      </c>
      <c r="E26" s="476">
        <v>0</v>
      </c>
      <c r="F26" s="476">
        <f t="shared" si="0"/>
        <v>0</v>
      </c>
      <c r="G26" s="647">
        <v>0</v>
      </c>
      <c r="H26" s="647">
        <v>0</v>
      </c>
      <c r="I26" s="647">
        <v>0</v>
      </c>
      <c r="J26" s="647">
        <f t="shared" si="1"/>
        <v>0</v>
      </c>
      <c r="K26" s="647">
        <v>0</v>
      </c>
      <c r="L26" s="647">
        <v>0</v>
      </c>
      <c r="M26" s="476">
        <f t="shared" si="2"/>
        <v>0</v>
      </c>
      <c r="N26" s="647">
        <v>0</v>
      </c>
      <c r="O26" s="647">
        <v>0</v>
      </c>
      <c r="P26" s="647">
        <v>0</v>
      </c>
      <c r="Q26" s="476">
        <f t="shared" si="3"/>
        <v>0</v>
      </c>
      <c r="R26" s="647">
        <v>0</v>
      </c>
      <c r="S26" s="647">
        <v>0</v>
      </c>
      <c r="T26" s="476">
        <f t="shared" si="4"/>
        <v>0</v>
      </c>
      <c r="U26" s="647">
        <v>0</v>
      </c>
      <c r="V26" s="647">
        <v>0</v>
      </c>
      <c r="W26" s="476">
        <f t="shared" si="5"/>
        <v>0</v>
      </c>
      <c r="X26" s="1056" t="s">
        <v>193</v>
      </c>
      <c r="Y26" s="1056"/>
    </row>
    <row r="27" spans="1:25" ht="18.75" customHeight="1" thickBot="1">
      <c r="A27" s="1371" t="s">
        <v>72</v>
      </c>
      <c r="B27" s="1371"/>
      <c r="C27" s="668">
        <v>5</v>
      </c>
      <c r="D27" s="668">
        <v>1</v>
      </c>
      <c r="E27" s="479">
        <v>0</v>
      </c>
      <c r="F27" s="479">
        <f t="shared" si="0"/>
        <v>6</v>
      </c>
      <c r="G27" s="668">
        <v>0</v>
      </c>
      <c r="H27" s="668">
        <v>0</v>
      </c>
      <c r="I27" s="668">
        <v>0</v>
      </c>
      <c r="J27" s="668">
        <f t="shared" si="1"/>
        <v>0</v>
      </c>
      <c r="K27" s="668">
        <v>6</v>
      </c>
      <c r="L27" s="668">
        <v>0</v>
      </c>
      <c r="M27" s="479">
        <f t="shared" si="2"/>
        <v>6</v>
      </c>
      <c r="N27" s="668">
        <v>29</v>
      </c>
      <c r="O27" s="668">
        <v>4</v>
      </c>
      <c r="P27" s="668">
        <v>0</v>
      </c>
      <c r="Q27" s="479">
        <f t="shared" si="3"/>
        <v>33</v>
      </c>
      <c r="R27" s="668">
        <v>679</v>
      </c>
      <c r="S27" s="668">
        <v>82</v>
      </c>
      <c r="T27" s="479">
        <f t="shared" si="4"/>
        <v>761</v>
      </c>
      <c r="U27" s="668">
        <v>29</v>
      </c>
      <c r="V27" s="668">
        <v>12</v>
      </c>
      <c r="W27" s="479">
        <f t="shared" si="5"/>
        <v>41</v>
      </c>
      <c r="X27" s="1185" t="s">
        <v>298</v>
      </c>
      <c r="Y27" s="1185"/>
    </row>
    <row r="28" spans="1:25" ht="18.75" customHeight="1" thickBot="1">
      <c r="A28" s="1372" t="s">
        <v>32</v>
      </c>
      <c r="B28" s="1372"/>
      <c r="C28" s="678">
        <f>SUM(C8:C27)</f>
        <v>55</v>
      </c>
      <c r="D28" s="678">
        <f t="shared" ref="D28:W28" si="6">SUM(D8:D27)</f>
        <v>20</v>
      </c>
      <c r="E28" s="678">
        <f t="shared" si="6"/>
        <v>9</v>
      </c>
      <c r="F28" s="678">
        <f t="shared" si="6"/>
        <v>84</v>
      </c>
      <c r="G28" s="678">
        <f t="shared" si="6"/>
        <v>25</v>
      </c>
      <c r="H28" s="678">
        <f t="shared" si="6"/>
        <v>9</v>
      </c>
      <c r="I28" s="678">
        <f t="shared" si="6"/>
        <v>7</v>
      </c>
      <c r="J28" s="678">
        <f t="shared" si="6"/>
        <v>41</v>
      </c>
      <c r="K28" s="678">
        <f t="shared" si="6"/>
        <v>95</v>
      </c>
      <c r="L28" s="678">
        <f t="shared" si="6"/>
        <v>15</v>
      </c>
      <c r="M28" s="678">
        <f t="shared" si="6"/>
        <v>110</v>
      </c>
      <c r="N28" s="678">
        <f t="shared" si="6"/>
        <v>331</v>
      </c>
      <c r="O28" s="678">
        <f t="shared" si="6"/>
        <v>99</v>
      </c>
      <c r="P28" s="678">
        <f t="shared" si="6"/>
        <v>27</v>
      </c>
      <c r="Q28" s="678">
        <f t="shared" si="6"/>
        <v>457</v>
      </c>
      <c r="R28" s="678">
        <f t="shared" si="6"/>
        <v>8655</v>
      </c>
      <c r="S28" s="678">
        <f t="shared" si="6"/>
        <v>1852</v>
      </c>
      <c r="T28" s="678">
        <f t="shared" si="6"/>
        <v>10507</v>
      </c>
      <c r="U28" s="678">
        <f t="shared" si="6"/>
        <v>433</v>
      </c>
      <c r="V28" s="678">
        <f t="shared" si="6"/>
        <v>216</v>
      </c>
      <c r="W28" s="678">
        <f t="shared" si="6"/>
        <v>649</v>
      </c>
      <c r="X28" s="1187" t="s">
        <v>175</v>
      </c>
      <c r="Y28" s="1187"/>
    </row>
    <row r="29" spans="1:25" ht="18.95" customHeight="1" thickTop="1">
      <c r="X29" s="459"/>
      <c r="Y29" s="459"/>
    </row>
    <row r="30" spans="1:25">
      <c r="X30" s="459"/>
      <c r="Y30" s="459"/>
    </row>
    <row r="31" spans="1:25">
      <c r="X31" s="459"/>
      <c r="Y31" s="459"/>
    </row>
    <row r="32" spans="1:25">
      <c r="X32" s="459"/>
      <c r="Y32" s="459"/>
    </row>
    <row r="33" spans="24:25">
      <c r="X33" s="459"/>
      <c r="Y33" s="459"/>
    </row>
    <row r="34" spans="24:25">
      <c r="X34" s="459"/>
      <c r="Y34" s="459"/>
    </row>
    <row r="35" spans="24:25">
      <c r="X35" s="459"/>
      <c r="Y35" s="459"/>
    </row>
    <row r="36" spans="24:25">
      <c r="X36" s="459"/>
      <c r="Y36" s="459"/>
    </row>
    <row r="37" spans="24:25">
      <c r="X37" s="459"/>
      <c r="Y37" s="459"/>
    </row>
    <row r="38" spans="24:25">
      <c r="X38" s="459"/>
      <c r="Y38" s="459"/>
    </row>
    <row r="39" spans="24:25">
      <c r="X39" s="459"/>
      <c r="Y39" s="459"/>
    </row>
    <row r="40" spans="24:25">
      <c r="X40" s="459"/>
      <c r="Y40" s="459"/>
    </row>
    <row r="41" spans="24:25">
      <c r="X41" s="459"/>
      <c r="Y41" s="459"/>
    </row>
    <row r="42" spans="24:25">
      <c r="X42" s="459"/>
      <c r="Y42" s="459"/>
    </row>
    <row r="43" spans="24:25">
      <c r="X43" s="459"/>
      <c r="Y43" s="459"/>
    </row>
    <row r="44" spans="24:25">
      <c r="X44" s="459"/>
      <c r="Y44" s="459"/>
    </row>
    <row r="45" spans="24:25">
      <c r="X45" s="459"/>
      <c r="Y45" s="459"/>
    </row>
    <row r="46" spans="24:25">
      <c r="X46" s="459"/>
      <c r="Y46" s="459"/>
    </row>
    <row r="47" spans="24:25">
      <c r="X47" s="459"/>
      <c r="Y47" s="459"/>
    </row>
    <row r="48" spans="24:25">
      <c r="X48" s="459"/>
      <c r="Y48" s="459"/>
    </row>
    <row r="49" spans="24:25">
      <c r="X49" s="459"/>
      <c r="Y49" s="459"/>
    </row>
    <row r="50" spans="24:25">
      <c r="X50" s="459"/>
      <c r="Y50" s="459"/>
    </row>
    <row r="51" spans="24:25">
      <c r="X51" s="459"/>
      <c r="Y51" s="459"/>
    </row>
    <row r="52" spans="24:25">
      <c r="X52" s="459"/>
      <c r="Y52" s="459"/>
    </row>
    <row r="53" spans="24:25">
      <c r="X53" s="459"/>
      <c r="Y53" s="459"/>
    </row>
    <row r="54" spans="24:25">
      <c r="X54" s="459"/>
      <c r="Y54" s="459"/>
    </row>
    <row r="55" spans="24:25">
      <c r="X55" s="459"/>
      <c r="Y55" s="459"/>
    </row>
    <row r="56" spans="24:25">
      <c r="X56" s="459"/>
      <c r="Y56" s="459"/>
    </row>
    <row r="57" spans="24:25">
      <c r="X57" s="459"/>
      <c r="Y57" s="459"/>
    </row>
    <row r="117" spans="3:23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</row>
    <row r="118" spans="3:23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</row>
    <row r="119" spans="3:23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</row>
    <row r="120" spans="3:23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</row>
  </sheetData>
  <protectedRanges>
    <protectedRange sqref="G18:H18 K18:L18" name="نطاق1"/>
  </protectedRanges>
  <mergeCells count="49">
    <mergeCell ref="A20:B20"/>
    <mergeCell ref="X20:Y20"/>
    <mergeCell ref="A21:B21"/>
    <mergeCell ref="X21:Y21"/>
    <mergeCell ref="A22:B22"/>
    <mergeCell ref="X22:Y22"/>
    <mergeCell ref="A28:B28"/>
    <mergeCell ref="X28:Y28"/>
    <mergeCell ref="A23:B23"/>
    <mergeCell ref="X23:Y23"/>
    <mergeCell ref="A24:B24"/>
    <mergeCell ref="X24:Y24"/>
    <mergeCell ref="A25:B25"/>
    <mergeCell ref="X25:Y25"/>
    <mergeCell ref="A26:B26"/>
    <mergeCell ref="X26:Y26"/>
    <mergeCell ref="A27:B27"/>
    <mergeCell ref="X27:Y27"/>
    <mergeCell ref="A1:Y1"/>
    <mergeCell ref="X19:Y19"/>
    <mergeCell ref="A9:B9"/>
    <mergeCell ref="X9:Y9"/>
    <mergeCell ref="A10:B10"/>
    <mergeCell ref="X10:Y10"/>
    <mergeCell ref="A11:B11"/>
    <mergeCell ref="X11:Y11"/>
    <mergeCell ref="X8:Y8"/>
    <mergeCell ref="A12:A17"/>
    <mergeCell ref="Y12:Y17"/>
    <mergeCell ref="A18:B18"/>
    <mergeCell ref="X18:Y18"/>
    <mergeCell ref="A19:B19"/>
    <mergeCell ref="A3:B3"/>
    <mergeCell ref="A2:Y2"/>
    <mergeCell ref="N5:Q5"/>
    <mergeCell ref="X3:Y3"/>
    <mergeCell ref="A4:B7"/>
    <mergeCell ref="C4:F4"/>
    <mergeCell ref="G4:J4"/>
    <mergeCell ref="K4:M4"/>
    <mergeCell ref="X4:Y7"/>
    <mergeCell ref="C5:F5"/>
    <mergeCell ref="G5:J5"/>
    <mergeCell ref="K5:M5"/>
    <mergeCell ref="U4:W4"/>
    <mergeCell ref="R4:T4"/>
    <mergeCell ref="R5:T5"/>
    <mergeCell ref="U5:W5"/>
    <mergeCell ref="N4:Q4"/>
  </mergeCells>
  <printOptions horizontalCentered="1"/>
  <pageMargins left="0.75" right="0.75" top="1" bottom="0.75" header="1" footer="0.75"/>
  <pageSetup paperSize="9" scale="75" firstPageNumber="70" orientation="landscape" useFirstPageNumber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FF00"/>
  </sheetPr>
  <dimension ref="A1:R119"/>
  <sheetViews>
    <sheetView rightToLeft="1" view="pageBreakPreview" topLeftCell="A11" zoomScale="90" zoomScaleSheetLayoutView="90" workbookViewId="0">
      <selection activeCell="A32" sqref="A32"/>
    </sheetView>
  </sheetViews>
  <sheetFormatPr defaultRowHeight="12.75"/>
  <cols>
    <col min="1" max="1" width="6" style="159" customWidth="1"/>
    <col min="2" max="2" width="12" style="159" customWidth="1"/>
    <col min="3" max="3" width="9.7109375" style="159" customWidth="1"/>
    <col min="4" max="8" width="11" style="159" customWidth="1"/>
    <col min="9" max="9" width="9.42578125" style="159" customWidth="1"/>
    <col min="10" max="10" width="10.85546875" style="159" customWidth="1"/>
    <col min="11" max="11" width="9.7109375" style="159" customWidth="1"/>
    <col min="12" max="12" width="10.140625" style="159" customWidth="1"/>
    <col min="13" max="13" width="11.7109375" style="159" customWidth="1"/>
    <col min="14" max="14" width="14.85546875" style="159" customWidth="1"/>
    <col min="15" max="15" width="4.140625" style="159" customWidth="1"/>
    <col min="16" max="16384" width="9.140625" style="159"/>
  </cols>
  <sheetData>
    <row r="1" spans="1:16" ht="24" customHeight="1">
      <c r="A1" s="1178" t="s">
        <v>834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9"/>
    </row>
    <row r="2" spans="1:16" ht="21.75" customHeight="1">
      <c r="A2" s="1180" t="s">
        <v>835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</row>
    <row r="3" spans="1:16" s="209" customFormat="1" ht="19.5" customHeight="1" thickBot="1">
      <c r="A3" s="1100" t="s">
        <v>1188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116" t="s">
        <v>713</v>
      </c>
      <c r="O3" s="1116"/>
      <c r="P3" s="208"/>
    </row>
    <row r="4" spans="1:16" ht="20.100000000000001" customHeight="1" thickTop="1">
      <c r="A4" s="1072" t="s">
        <v>40</v>
      </c>
      <c r="B4" s="1072"/>
      <c r="C4" s="1181" t="s">
        <v>393</v>
      </c>
      <c r="D4" s="1181"/>
      <c r="E4" s="1181" t="s">
        <v>394</v>
      </c>
      <c r="F4" s="1181"/>
      <c r="G4" s="1181" t="s">
        <v>395</v>
      </c>
      <c r="H4" s="1181"/>
      <c r="I4" s="1181" t="s">
        <v>396</v>
      </c>
      <c r="J4" s="1181"/>
      <c r="K4" s="1181" t="s">
        <v>397</v>
      </c>
      <c r="L4" s="1181"/>
      <c r="M4" s="1181"/>
      <c r="N4" s="1074" t="s">
        <v>174</v>
      </c>
      <c r="O4" s="1074"/>
      <c r="P4" s="166"/>
    </row>
    <row r="5" spans="1:16" ht="20.100000000000001" customHeight="1">
      <c r="A5" s="1092"/>
      <c r="B5" s="1092"/>
      <c r="C5" s="1183" t="s">
        <v>398</v>
      </c>
      <c r="D5" s="1183"/>
      <c r="E5" s="1183" t="s">
        <v>399</v>
      </c>
      <c r="F5" s="1183"/>
      <c r="G5" s="1183" t="s">
        <v>400</v>
      </c>
      <c r="H5" s="1183"/>
      <c r="I5" s="1183" t="s">
        <v>401</v>
      </c>
      <c r="J5" s="1183"/>
      <c r="K5" s="662"/>
      <c r="L5" s="1183" t="s">
        <v>175</v>
      </c>
      <c r="M5" s="1183"/>
      <c r="N5" s="1096"/>
      <c r="O5" s="1096"/>
      <c r="P5" s="166"/>
    </row>
    <row r="6" spans="1:16" ht="20.100000000000001" customHeight="1">
      <c r="A6" s="1092"/>
      <c r="B6" s="1092"/>
      <c r="C6" s="943" t="s">
        <v>102</v>
      </c>
      <c r="D6" s="943" t="s">
        <v>103</v>
      </c>
      <c r="E6" s="943" t="s">
        <v>102</v>
      </c>
      <c r="F6" s="943" t="s">
        <v>103</v>
      </c>
      <c r="G6" s="943" t="s">
        <v>102</v>
      </c>
      <c r="H6" s="943" t="s">
        <v>103</v>
      </c>
      <c r="I6" s="943" t="s">
        <v>102</v>
      </c>
      <c r="J6" s="943" t="s">
        <v>103</v>
      </c>
      <c r="K6" s="943" t="s">
        <v>102</v>
      </c>
      <c r="L6" s="943" t="s">
        <v>103</v>
      </c>
      <c r="M6" s="943" t="s">
        <v>32</v>
      </c>
      <c r="N6" s="1096"/>
      <c r="O6" s="1096"/>
      <c r="P6" s="166"/>
    </row>
    <row r="7" spans="1:16" ht="19.5" customHeight="1" thickBot="1">
      <c r="A7" s="1092"/>
      <c r="B7" s="1092"/>
      <c r="C7" s="942" t="s">
        <v>352</v>
      </c>
      <c r="D7" s="942" t="s">
        <v>353</v>
      </c>
      <c r="E7" s="942" t="s">
        <v>352</v>
      </c>
      <c r="F7" s="942" t="s">
        <v>353</v>
      </c>
      <c r="G7" s="942" t="s">
        <v>352</v>
      </c>
      <c r="H7" s="942" t="s">
        <v>353</v>
      </c>
      <c r="I7" s="942" t="s">
        <v>352</v>
      </c>
      <c r="J7" s="942" t="s">
        <v>353</v>
      </c>
      <c r="K7" s="942" t="s">
        <v>352</v>
      </c>
      <c r="L7" s="942" t="s">
        <v>353</v>
      </c>
      <c r="M7" s="942" t="s">
        <v>175</v>
      </c>
      <c r="N7" s="1096"/>
      <c r="O7" s="1096"/>
    </row>
    <row r="8" spans="1:16" ht="18.75" customHeight="1">
      <c r="A8" s="1137" t="s">
        <v>52</v>
      </c>
      <c r="B8" s="1137"/>
      <c r="C8" s="448">
        <v>9</v>
      </c>
      <c r="D8" s="448">
        <v>3</v>
      </c>
      <c r="E8" s="448">
        <v>6</v>
      </c>
      <c r="F8" s="448">
        <v>2</v>
      </c>
      <c r="G8" s="448">
        <v>24</v>
      </c>
      <c r="H8" s="448">
        <v>15</v>
      </c>
      <c r="I8" s="448">
        <v>0</v>
      </c>
      <c r="J8" s="448">
        <v>0</v>
      </c>
      <c r="K8" s="448">
        <f>SUM(C8,E8,G8,I8)</f>
        <v>39</v>
      </c>
      <c r="L8" s="448">
        <f>SUM(D8,F8,H8,J8)</f>
        <v>20</v>
      </c>
      <c r="M8" s="448">
        <f>SUM(K8:L8)</f>
        <v>59</v>
      </c>
      <c r="N8" s="1058" t="s">
        <v>671</v>
      </c>
      <c r="O8" s="1058"/>
    </row>
    <row r="9" spans="1:16" ht="18.75" customHeight="1">
      <c r="A9" s="1182" t="s">
        <v>53</v>
      </c>
      <c r="B9" s="1182"/>
      <c r="C9" s="435">
        <v>0</v>
      </c>
      <c r="D9" s="435">
        <v>0</v>
      </c>
      <c r="E9" s="435">
        <v>0</v>
      </c>
      <c r="F9" s="435">
        <v>0</v>
      </c>
      <c r="G9" s="435">
        <v>0</v>
      </c>
      <c r="H9" s="435">
        <v>0</v>
      </c>
      <c r="I9" s="435">
        <v>0</v>
      </c>
      <c r="J9" s="435">
        <v>0</v>
      </c>
      <c r="K9" s="435">
        <f t="shared" ref="K9:K27" si="0">SUM(C9,E9,G9,I9)</f>
        <v>0</v>
      </c>
      <c r="L9" s="435">
        <f t="shared" ref="L9:L27" si="1">SUM(D9,F9,H9,J9)</f>
        <v>0</v>
      </c>
      <c r="M9" s="435">
        <f t="shared" ref="M9:M27" si="2">SUM(K9:L9)</f>
        <v>0</v>
      </c>
      <c r="N9" s="1059" t="s">
        <v>302</v>
      </c>
      <c r="O9" s="1059"/>
    </row>
    <row r="10" spans="1:16" ht="18.75" customHeight="1">
      <c r="A10" s="1182" t="s">
        <v>54</v>
      </c>
      <c r="B10" s="1182"/>
      <c r="C10" s="435">
        <v>11</v>
      </c>
      <c r="D10" s="435">
        <v>1</v>
      </c>
      <c r="E10" s="435">
        <v>0</v>
      </c>
      <c r="F10" s="435">
        <v>0</v>
      </c>
      <c r="G10" s="435">
        <v>30</v>
      </c>
      <c r="H10" s="435">
        <v>17</v>
      </c>
      <c r="I10" s="435">
        <v>2</v>
      </c>
      <c r="J10" s="435">
        <v>0</v>
      </c>
      <c r="K10" s="435">
        <f t="shared" si="0"/>
        <v>43</v>
      </c>
      <c r="L10" s="435">
        <f t="shared" si="1"/>
        <v>18</v>
      </c>
      <c r="M10" s="435">
        <f t="shared" si="2"/>
        <v>61</v>
      </c>
      <c r="N10" s="1056" t="s">
        <v>184</v>
      </c>
      <c r="O10" s="1056"/>
    </row>
    <row r="11" spans="1:16" ht="18.75" customHeight="1">
      <c r="A11" s="1182" t="s">
        <v>55</v>
      </c>
      <c r="B11" s="1182"/>
      <c r="C11" s="435">
        <v>0</v>
      </c>
      <c r="D11" s="435">
        <v>0</v>
      </c>
      <c r="E11" s="435">
        <v>0</v>
      </c>
      <c r="F11" s="435">
        <v>0</v>
      </c>
      <c r="G11" s="435">
        <v>0</v>
      </c>
      <c r="H11" s="435">
        <v>0</v>
      </c>
      <c r="I11" s="435">
        <v>0</v>
      </c>
      <c r="J11" s="435">
        <v>0</v>
      </c>
      <c r="K11" s="435">
        <f t="shared" si="0"/>
        <v>0</v>
      </c>
      <c r="L11" s="435">
        <f t="shared" si="1"/>
        <v>0</v>
      </c>
      <c r="M11" s="435">
        <f t="shared" si="2"/>
        <v>0</v>
      </c>
      <c r="N11" s="1056" t="s">
        <v>185</v>
      </c>
      <c r="O11" s="1056"/>
    </row>
    <row r="12" spans="1:16" ht="18.75" customHeight="1">
      <c r="A12" s="1086" t="s">
        <v>299</v>
      </c>
      <c r="B12" s="433" t="s">
        <v>282</v>
      </c>
      <c r="C12" s="435">
        <v>4</v>
      </c>
      <c r="D12" s="435">
        <v>4</v>
      </c>
      <c r="E12" s="435">
        <v>0</v>
      </c>
      <c r="F12" s="435">
        <v>0</v>
      </c>
      <c r="G12" s="435">
        <v>13</v>
      </c>
      <c r="H12" s="435">
        <v>41</v>
      </c>
      <c r="I12" s="435">
        <v>1</v>
      </c>
      <c r="J12" s="435">
        <v>0</v>
      </c>
      <c r="K12" s="435">
        <f t="shared" si="0"/>
        <v>18</v>
      </c>
      <c r="L12" s="435">
        <f t="shared" si="1"/>
        <v>45</v>
      </c>
      <c r="M12" s="435">
        <f t="shared" si="2"/>
        <v>63</v>
      </c>
      <c r="N12" s="683" t="s">
        <v>306</v>
      </c>
      <c r="O12" s="1061" t="s">
        <v>173</v>
      </c>
    </row>
    <row r="13" spans="1:16" ht="18.75" customHeight="1">
      <c r="A13" s="1086"/>
      <c r="B13" s="433" t="s">
        <v>283</v>
      </c>
      <c r="C13" s="435">
        <v>6</v>
      </c>
      <c r="D13" s="435">
        <v>0</v>
      </c>
      <c r="E13" s="435">
        <v>2</v>
      </c>
      <c r="F13" s="435">
        <v>0</v>
      </c>
      <c r="G13" s="435">
        <v>33</v>
      </c>
      <c r="H13" s="435">
        <v>7</v>
      </c>
      <c r="I13" s="435">
        <v>1</v>
      </c>
      <c r="J13" s="435">
        <v>1</v>
      </c>
      <c r="K13" s="435">
        <f t="shared" si="0"/>
        <v>42</v>
      </c>
      <c r="L13" s="435">
        <f t="shared" si="1"/>
        <v>8</v>
      </c>
      <c r="M13" s="435">
        <f t="shared" si="2"/>
        <v>50</v>
      </c>
      <c r="N13" s="683" t="s">
        <v>307</v>
      </c>
      <c r="O13" s="1061"/>
    </row>
    <row r="14" spans="1:16" ht="18.75" customHeight="1">
      <c r="A14" s="1086"/>
      <c r="B14" s="433" t="s">
        <v>284</v>
      </c>
      <c r="C14" s="435">
        <v>7</v>
      </c>
      <c r="D14" s="435">
        <v>0</v>
      </c>
      <c r="E14" s="435">
        <v>7</v>
      </c>
      <c r="F14" s="435">
        <v>0</v>
      </c>
      <c r="G14" s="435">
        <v>42</v>
      </c>
      <c r="H14" s="435">
        <v>0</v>
      </c>
      <c r="I14" s="435">
        <v>1</v>
      </c>
      <c r="J14" s="435">
        <v>0</v>
      </c>
      <c r="K14" s="435">
        <f t="shared" si="0"/>
        <v>57</v>
      </c>
      <c r="L14" s="435">
        <f t="shared" si="1"/>
        <v>0</v>
      </c>
      <c r="M14" s="435">
        <f t="shared" si="2"/>
        <v>57</v>
      </c>
      <c r="N14" s="683" t="s">
        <v>308</v>
      </c>
      <c r="O14" s="1061"/>
    </row>
    <row r="15" spans="1:16" ht="18.75" customHeight="1">
      <c r="A15" s="1086"/>
      <c r="B15" s="433" t="s">
        <v>279</v>
      </c>
      <c r="C15" s="435">
        <v>5</v>
      </c>
      <c r="D15" s="435">
        <v>2</v>
      </c>
      <c r="E15" s="435">
        <v>2</v>
      </c>
      <c r="F15" s="435">
        <v>0</v>
      </c>
      <c r="G15" s="435">
        <v>53</v>
      </c>
      <c r="H15" s="435">
        <v>31</v>
      </c>
      <c r="I15" s="435">
        <v>2</v>
      </c>
      <c r="J15" s="435">
        <v>0</v>
      </c>
      <c r="K15" s="435">
        <f t="shared" si="0"/>
        <v>62</v>
      </c>
      <c r="L15" s="435">
        <f t="shared" si="1"/>
        <v>33</v>
      </c>
      <c r="M15" s="435">
        <f t="shared" si="2"/>
        <v>95</v>
      </c>
      <c r="N15" s="683" t="s">
        <v>309</v>
      </c>
      <c r="O15" s="1061"/>
    </row>
    <row r="16" spans="1:16" ht="18.75" customHeight="1">
      <c r="A16" s="1086"/>
      <c r="B16" s="433" t="s">
        <v>280</v>
      </c>
      <c r="C16" s="435">
        <v>1</v>
      </c>
      <c r="D16" s="435">
        <v>1</v>
      </c>
      <c r="E16" s="435">
        <v>0</v>
      </c>
      <c r="F16" s="435">
        <v>0</v>
      </c>
      <c r="G16" s="435">
        <v>1</v>
      </c>
      <c r="H16" s="435">
        <v>10</v>
      </c>
      <c r="I16" s="435">
        <v>0</v>
      </c>
      <c r="J16" s="435">
        <v>0</v>
      </c>
      <c r="K16" s="435">
        <f t="shared" si="0"/>
        <v>2</v>
      </c>
      <c r="L16" s="435">
        <f t="shared" si="1"/>
        <v>11</v>
      </c>
      <c r="M16" s="435">
        <f t="shared" si="2"/>
        <v>13</v>
      </c>
      <c r="N16" s="683" t="s">
        <v>310</v>
      </c>
      <c r="O16" s="1061"/>
    </row>
    <row r="17" spans="1:18" ht="18.75" customHeight="1">
      <c r="A17" s="1086"/>
      <c r="B17" s="433" t="s">
        <v>281</v>
      </c>
      <c r="C17" s="435">
        <v>8</v>
      </c>
      <c r="D17" s="435">
        <v>8</v>
      </c>
      <c r="E17" s="435">
        <v>1</v>
      </c>
      <c r="F17" s="435">
        <v>0</v>
      </c>
      <c r="G17" s="435">
        <v>45</v>
      </c>
      <c r="H17" s="435">
        <v>47</v>
      </c>
      <c r="I17" s="435">
        <v>0</v>
      </c>
      <c r="J17" s="435">
        <v>1</v>
      </c>
      <c r="K17" s="435">
        <f t="shared" si="0"/>
        <v>54</v>
      </c>
      <c r="L17" s="435">
        <f t="shared" si="1"/>
        <v>56</v>
      </c>
      <c r="M17" s="435">
        <f t="shared" si="2"/>
        <v>110</v>
      </c>
      <c r="N17" s="683" t="s">
        <v>311</v>
      </c>
      <c r="O17" s="1061"/>
    </row>
    <row r="18" spans="1:18" ht="18.75" customHeight="1">
      <c r="A18" s="1081" t="s">
        <v>63</v>
      </c>
      <c r="B18" s="1081"/>
      <c r="C18" s="431">
        <v>0</v>
      </c>
      <c r="D18" s="431">
        <v>0</v>
      </c>
      <c r="E18" s="431">
        <v>0</v>
      </c>
      <c r="F18" s="431">
        <v>0</v>
      </c>
      <c r="G18" s="431">
        <v>0</v>
      </c>
      <c r="H18" s="431">
        <v>0</v>
      </c>
      <c r="I18" s="78">
        <v>0</v>
      </c>
      <c r="J18" s="431">
        <v>0</v>
      </c>
      <c r="K18" s="435">
        <f t="shared" si="0"/>
        <v>0</v>
      </c>
      <c r="L18" s="435">
        <f t="shared" si="1"/>
        <v>0</v>
      </c>
      <c r="M18" s="435">
        <f t="shared" si="2"/>
        <v>0</v>
      </c>
      <c r="N18" s="1056" t="s">
        <v>322</v>
      </c>
      <c r="O18" s="1056"/>
    </row>
    <row r="19" spans="1:18" ht="18.75" customHeight="1">
      <c r="A19" s="1182" t="s">
        <v>64</v>
      </c>
      <c r="B19" s="1182"/>
      <c r="C19" s="435">
        <v>2</v>
      </c>
      <c r="D19" s="435">
        <v>0</v>
      </c>
      <c r="E19" s="435">
        <v>0</v>
      </c>
      <c r="F19" s="435">
        <v>0</v>
      </c>
      <c r="G19" s="435">
        <v>7</v>
      </c>
      <c r="H19" s="435">
        <v>0</v>
      </c>
      <c r="I19" s="435">
        <v>0</v>
      </c>
      <c r="J19" s="435">
        <v>0</v>
      </c>
      <c r="K19" s="435">
        <f t="shared" si="0"/>
        <v>9</v>
      </c>
      <c r="L19" s="435">
        <f t="shared" si="1"/>
        <v>0</v>
      </c>
      <c r="M19" s="435">
        <f t="shared" si="2"/>
        <v>9</v>
      </c>
      <c r="N19" s="1056" t="s">
        <v>186</v>
      </c>
      <c r="O19" s="1056"/>
    </row>
    <row r="20" spans="1:18" ht="18.75" customHeight="1">
      <c r="A20" s="1182" t="s">
        <v>65</v>
      </c>
      <c r="B20" s="1182"/>
      <c r="C20" s="435">
        <v>5</v>
      </c>
      <c r="D20" s="435">
        <v>0</v>
      </c>
      <c r="E20" s="435">
        <v>1</v>
      </c>
      <c r="F20" s="435">
        <v>0</v>
      </c>
      <c r="G20" s="435">
        <v>43</v>
      </c>
      <c r="H20" s="435">
        <v>0</v>
      </c>
      <c r="I20" s="435">
        <v>3</v>
      </c>
      <c r="J20" s="435">
        <v>0</v>
      </c>
      <c r="K20" s="435">
        <f t="shared" si="0"/>
        <v>52</v>
      </c>
      <c r="L20" s="435">
        <f t="shared" si="1"/>
        <v>0</v>
      </c>
      <c r="M20" s="435">
        <f t="shared" si="2"/>
        <v>52</v>
      </c>
      <c r="N20" s="1056" t="s">
        <v>187</v>
      </c>
      <c r="O20" s="1056"/>
    </row>
    <row r="21" spans="1:18" ht="18.75" customHeight="1">
      <c r="A21" s="1182" t="s">
        <v>66</v>
      </c>
      <c r="B21" s="1182"/>
      <c r="C21" s="435">
        <v>1</v>
      </c>
      <c r="D21" s="435">
        <v>0</v>
      </c>
      <c r="E21" s="435">
        <v>0</v>
      </c>
      <c r="F21" s="435">
        <v>0</v>
      </c>
      <c r="G21" s="435">
        <v>7</v>
      </c>
      <c r="H21" s="435">
        <v>2</v>
      </c>
      <c r="I21" s="435">
        <v>0</v>
      </c>
      <c r="J21" s="435">
        <v>0</v>
      </c>
      <c r="K21" s="435">
        <f t="shared" si="0"/>
        <v>8</v>
      </c>
      <c r="L21" s="435">
        <f t="shared" si="1"/>
        <v>2</v>
      </c>
      <c r="M21" s="435">
        <f t="shared" si="2"/>
        <v>10</v>
      </c>
      <c r="N21" s="1056" t="s">
        <v>303</v>
      </c>
      <c r="O21" s="1056"/>
      <c r="Q21" s="210"/>
      <c r="R21" s="210"/>
    </row>
    <row r="22" spans="1:18" ht="18.75" customHeight="1">
      <c r="A22" s="1182" t="s">
        <v>134</v>
      </c>
      <c r="B22" s="1182"/>
      <c r="C22" s="435">
        <v>0</v>
      </c>
      <c r="D22" s="435">
        <v>0</v>
      </c>
      <c r="E22" s="435">
        <v>0</v>
      </c>
      <c r="F22" s="435">
        <v>0</v>
      </c>
      <c r="G22" s="435">
        <v>0</v>
      </c>
      <c r="H22" s="435">
        <v>0</v>
      </c>
      <c r="I22" s="435">
        <v>0</v>
      </c>
      <c r="J22" s="435">
        <v>0</v>
      </c>
      <c r="K22" s="435">
        <f t="shared" si="0"/>
        <v>0</v>
      </c>
      <c r="L22" s="435">
        <f t="shared" si="1"/>
        <v>0</v>
      </c>
      <c r="M22" s="435">
        <f t="shared" si="2"/>
        <v>0</v>
      </c>
      <c r="N22" s="1056" t="s">
        <v>304</v>
      </c>
      <c r="O22" s="1056"/>
    </row>
    <row r="23" spans="1:18" ht="18.75" customHeight="1">
      <c r="A23" s="1182" t="s">
        <v>68</v>
      </c>
      <c r="B23" s="1182"/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f t="shared" si="0"/>
        <v>0</v>
      </c>
      <c r="L23" s="435">
        <f t="shared" si="1"/>
        <v>0</v>
      </c>
      <c r="M23" s="435">
        <f t="shared" si="2"/>
        <v>0</v>
      </c>
      <c r="N23" s="1056" t="s">
        <v>305</v>
      </c>
      <c r="O23" s="1056"/>
    </row>
    <row r="24" spans="1:18" ht="18.75" customHeight="1">
      <c r="A24" s="1182" t="s">
        <v>69</v>
      </c>
      <c r="B24" s="1182"/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f t="shared" si="0"/>
        <v>0</v>
      </c>
      <c r="L24" s="435">
        <f t="shared" si="1"/>
        <v>0</v>
      </c>
      <c r="M24" s="435">
        <f t="shared" si="2"/>
        <v>0</v>
      </c>
      <c r="N24" s="1056" t="s">
        <v>191</v>
      </c>
      <c r="O24" s="1056"/>
    </row>
    <row r="25" spans="1:18" ht="18.75" customHeight="1">
      <c r="A25" s="1182" t="s">
        <v>70</v>
      </c>
      <c r="B25" s="1182"/>
      <c r="C25" s="435">
        <v>1</v>
      </c>
      <c r="D25" s="435">
        <v>1</v>
      </c>
      <c r="E25" s="435">
        <v>0</v>
      </c>
      <c r="F25" s="435">
        <v>0</v>
      </c>
      <c r="G25" s="435">
        <v>17</v>
      </c>
      <c r="H25" s="435">
        <v>10</v>
      </c>
      <c r="I25" s="435">
        <v>0</v>
      </c>
      <c r="J25" s="435">
        <v>0</v>
      </c>
      <c r="K25" s="435">
        <f t="shared" si="0"/>
        <v>18</v>
      </c>
      <c r="L25" s="435">
        <f t="shared" si="1"/>
        <v>11</v>
      </c>
      <c r="M25" s="435">
        <f t="shared" si="2"/>
        <v>29</v>
      </c>
      <c r="N25" s="1056" t="s">
        <v>192</v>
      </c>
      <c r="O25" s="1056"/>
    </row>
    <row r="26" spans="1:18" ht="18.75" customHeight="1">
      <c r="A26" s="1182" t="s">
        <v>71</v>
      </c>
      <c r="B26" s="1182"/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f t="shared" si="0"/>
        <v>0</v>
      </c>
      <c r="L26" s="435">
        <f t="shared" si="1"/>
        <v>0</v>
      </c>
      <c r="M26" s="435">
        <f t="shared" si="2"/>
        <v>0</v>
      </c>
      <c r="N26" s="1056" t="s">
        <v>193</v>
      </c>
      <c r="O26" s="1056"/>
    </row>
    <row r="27" spans="1:18" ht="18.75" customHeight="1" thickBot="1">
      <c r="A27" s="1184" t="s">
        <v>72</v>
      </c>
      <c r="B27" s="1184"/>
      <c r="C27" s="451">
        <v>5</v>
      </c>
      <c r="D27" s="451">
        <v>1</v>
      </c>
      <c r="E27" s="451">
        <v>3</v>
      </c>
      <c r="F27" s="451">
        <v>0</v>
      </c>
      <c r="G27" s="451">
        <v>21</v>
      </c>
      <c r="H27" s="451">
        <v>11</v>
      </c>
      <c r="I27" s="451">
        <v>0</v>
      </c>
      <c r="J27" s="451">
        <v>0</v>
      </c>
      <c r="K27" s="451">
        <f t="shared" si="0"/>
        <v>29</v>
      </c>
      <c r="L27" s="451">
        <f t="shared" si="1"/>
        <v>12</v>
      </c>
      <c r="M27" s="451">
        <f t="shared" si="2"/>
        <v>41</v>
      </c>
      <c r="N27" s="1185" t="s">
        <v>361</v>
      </c>
      <c r="O27" s="1185"/>
    </row>
    <row r="28" spans="1:18" ht="18.75" customHeight="1" thickBot="1">
      <c r="A28" s="1186" t="s">
        <v>32</v>
      </c>
      <c r="B28" s="1186"/>
      <c r="C28" s="445">
        <f>SUM(C8:C27)</f>
        <v>65</v>
      </c>
      <c r="D28" s="445">
        <f t="shared" ref="D28:M28" si="3">SUM(D8:D27)</f>
        <v>21</v>
      </c>
      <c r="E28" s="445">
        <f t="shared" si="3"/>
        <v>22</v>
      </c>
      <c r="F28" s="445">
        <f t="shared" si="3"/>
        <v>2</v>
      </c>
      <c r="G28" s="445">
        <f t="shared" si="3"/>
        <v>336</v>
      </c>
      <c r="H28" s="445">
        <f t="shared" si="3"/>
        <v>191</v>
      </c>
      <c r="I28" s="445">
        <f t="shared" si="3"/>
        <v>10</v>
      </c>
      <c r="J28" s="445">
        <f t="shared" si="3"/>
        <v>2</v>
      </c>
      <c r="K28" s="445">
        <f t="shared" si="3"/>
        <v>433</v>
      </c>
      <c r="L28" s="445">
        <f t="shared" si="3"/>
        <v>216</v>
      </c>
      <c r="M28" s="445">
        <f t="shared" si="3"/>
        <v>649</v>
      </c>
      <c r="N28" s="1187" t="s">
        <v>175</v>
      </c>
      <c r="O28" s="1187"/>
    </row>
    <row r="29" spans="1:18" ht="20.100000000000001" customHeight="1" thickTop="1">
      <c r="N29" s="441"/>
      <c r="O29" s="441"/>
    </row>
    <row r="30" spans="1:18" ht="20.25" customHeight="1">
      <c r="N30" s="441"/>
      <c r="O30" s="441"/>
    </row>
    <row r="31" spans="1:18" ht="20.25" customHeight="1">
      <c r="N31" s="441"/>
      <c r="O31" s="441"/>
    </row>
    <row r="32" spans="1:18" ht="20.25" customHeight="1">
      <c r="N32" s="441"/>
      <c r="O32" s="441"/>
    </row>
    <row r="33" spans="14:15" ht="20.25" customHeight="1">
      <c r="N33" s="441"/>
      <c r="O33" s="441"/>
    </row>
    <row r="34" spans="14:15" ht="20.25" customHeight="1">
      <c r="N34" s="441"/>
      <c r="O34" s="441"/>
    </row>
    <row r="35" spans="14:15" ht="20.25" customHeight="1"/>
    <row r="36" spans="14:15" ht="20.25" customHeight="1"/>
    <row r="37" spans="14:15" ht="20.25" customHeight="1"/>
    <row r="38" spans="14:15" ht="20.25" customHeight="1"/>
    <row r="39" spans="14:15" ht="20.25" customHeight="1"/>
    <row r="40" spans="14:15" ht="20.25" customHeight="1"/>
    <row r="41" spans="14:15" ht="20.25" customHeight="1"/>
    <row r="42" spans="14:15" ht="20.25" customHeight="1"/>
    <row r="43" spans="14:15" ht="20.25" customHeight="1"/>
    <row r="44" spans="14:15" ht="20.25" customHeight="1"/>
    <row r="45" spans="14:15" ht="20.25" customHeight="1"/>
    <row r="46" spans="14:15" ht="20.25" customHeight="1"/>
    <row r="47" spans="14:15" ht="20.25" customHeight="1"/>
    <row r="48" spans="14:15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116" spans="3:15"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</sheetData>
  <protectedRanges>
    <protectedRange sqref="F18:J18" name="نطاق1"/>
  </protectedRanges>
  <mergeCells count="48">
    <mergeCell ref="A26:B26"/>
    <mergeCell ref="N26:O26"/>
    <mergeCell ref="A27:B27"/>
    <mergeCell ref="N27:O27"/>
    <mergeCell ref="A28:B28"/>
    <mergeCell ref="N28:O28"/>
    <mergeCell ref="A23:B23"/>
    <mergeCell ref="N23:O23"/>
    <mergeCell ref="A24:B24"/>
    <mergeCell ref="N24:O24"/>
    <mergeCell ref="A25:B25"/>
    <mergeCell ref="N25:O25"/>
    <mergeCell ref="A20:B20"/>
    <mergeCell ref="N20:O20"/>
    <mergeCell ref="A21:B21"/>
    <mergeCell ref="N21:O21"/>
    <mergeCell ref="A22:B22"/>
    <mergeCell ref="N22:O22"/>
    <mergeCell ref="A12:A17"/>
    <mergeCell ref="O12:O17"/>
    <mergeCell ref="A18:B18"/>
    <mergeCell ref="N18:O18"/>
    <mergeCell ref="A19:B19"/>
    <mergeCell ref="N19:O19"/>
    <mergeCell ref="A11:B11"/>
    <mergeCell ref="N11:O11"/>
    <mergeCell ref="N4:O7"/>
    <mergeCell ref="C5:D5"/>
    <mergeCell ref="E5:F5"/>
    <mergeCell ref="G5:H5"/>
    <mergeCell ref="I5:J5"/>
    <mergeCell ref="L5:M5"/>
    <mergeCell ref="N8:O8"/>
    <mergeCell ref="A9:B9"/>
    <mergeCell ref="N9:O9"/>
    <mergeCell ref="A10:B10"/>
    <mergeCell ref="N10:O10"/>
    <mergeCell ref="A8:B8"/>
    <mergeCell ref="A1:O1"/>
    <mergeCell ref="A2:O2"/>
    <mergeCell ref="A3:B3"/>
    <mergeCell ref="N3:O3"/>
    <mergeCell ref="A4:B7"/>
    <mergeCell ref="C4:D4"/>
    <mergeCell ref="E4:F4"/>
    <mergeCell ref="G4:H4"/>
    <mergeCell ref="I4:J4"/>
    <mergeCell ref="K4:M4"/>
  </mergeCells>
  <printOptions horizontalCentered="1"/>
  <pageMargins left="1" right="1" top="1" bottom="1" header="1" footer="1"/>
  <pageSetup paperSize="9" scale="80" firstPageNumber="53" orientation="landscape" useFirstPageNumber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FF00"/>
  </sheetPr>
  <dimension ref="A1:S151"/>
  <sheetViews>
    <sheetView rightToLeft="1" view="pageBreakPreview" zoomScale="80" zoomScaleSheetLayoutView="80" workbookViewId="0">
      <selection sqref="A1:O1"/>
    </sheetView>
  </sheetViews>
  <sheetFormatPr defaultRowHeight="12.75"/>
  <cols>
    <col min="1" max="1" width="4.140625" style="91" customWidth="1"/>
    <col min="2" max="2" width="10.28515625" style="91" customWidth="1"/>
    <col min="3" max="5" width="11" style="91" customWidth="1"/>
    <col min="6" max="6" width="9.5703125" style="91" customWidth="1"/>
    <col min="7" max="9" width="11" style="91" customWidth="1"/>
    <col min="10" max="10" width="9.42578125" style="91" customWidth="1"/>
    <col min="11" max="12" width="11" style="91" customWidth="1"/>
    <col min="13" max="13" width="10.140625" style="91" customWidth="1"/>
    <col min="14" max="14" width="15.28515625" style="91" customWidth="1"/>
    <col min="15" max="15" width="4.5703125" style="91" customWidth="1"/>
    <col min="16" max="17" width="9.140625" style="91"/>
    <col min="18" max="19" width="0" style="91" hidden="1" customWidth="1"/>
    <col min="20" max="16384" width="9.140625" style="91"/>
  </cols>
  <sheetData>
    <row r="1" spans="1:17" ht="24.75" customHeight="1">
      <c r="A1" s="1138" t="s">
        <v>836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</row>
    <row r="2" spans="1:17" ht="21" customHeight="1">
      <c r="A2" s="1139" t="s">
        <v>837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</row>
    <row r="3" spans="1:17" ht="19.5" customHeight="1" thickBot="1">
      <c r="A3" s="1048" t="s">
        <v>1189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1365" t="s">
        <v>329</v>
      </c>
      <c r="O3" s="1365"/>
      <c r="P3" s="273"/>
      <c r="Q3" s="273"/>
    </row>
    <row r="4" spans="1:17" ht="18.75" customHeight="1" thickTop="1">
      <c r="A4" s="1334" t="s">
        <v>40</v>
      </c>
      <c r="B4" s="1334"/>
      <c r="C4" s="1334" t="s">
        <v>636</v>
      </c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66" t="s">
        <v>174</v>
      </c>
      <c r="O4" s="1366"/>
      <c r="P4" s="168"/>
    </row>
    <row r="5" spans="1:17" ht="21.75" customHeight="1">
      <c r="A5" s="1335"/>
      <c r="B5" s="1335"/>
      <c r="C5" s="1367" t="s">
        <v>637</v>
      </c>
      <c r="D5" s="1367"/>
      <c r="E5" s="1367"/>
      <c r="F5" s="1367"/>
      <c r="G5" s="1367"/>
      <c r="H5" s="1367"/>
      <c r="I5" s="1367"/>
      <c r="J5" s="1367"/>
      <c r="K5" s="1367"/>
      <c r="L5" s="1367"/>
      <c r="M5" s="1367"/>
      <c r="N5" s="1367"/>
      <c r="O5" s="1367"/>
      <c r="P5" s="168"/>
    </row>
    <row r="6" spans="1:17" ht="15" customHeight="1">
      <c r="A6" s="1335"/>
      <c r="B6" s="1335"/>
      <c r="C6" s="1335" t="s">
        <v>638</v>
      </c>
      <c r="D6" s="1335"/>
      <c r="E6" s="1335" t="s">
        <v>639</v>
      </c>
      <c r="F6" s="1335"/>
      <c r="G6" s="1335" t="s">
        <v>640</v>
      </c>
      <c r="H6" s="1335"/>
      <c r="I6" s="1335" t="s">
        <v>641</v>
      </c>
      <c r="J6" s="1335"/>
      <c r="K6" s="1335" t="s">
        <v>32</v>
      </c>
      <c r="L6" s="1335"/>
      <c r="M6" s="1335"/>
      <c r="N6" s="1367"/>
      <c r="O6" s="1367"/>
      <c r="P6" s="168"/>
    </row>
    <row r="7" spans="1:17" ht="18.75" customHeight="1">
      <c r="A7" s="1335"/>
      <c r="B7" s="1335"/>
      <c r="C7" s="1096" t="s">
        <v>252</v>
      </c>
      <c r="D7" s="1096"/>
      <c r="E7" s="1096" t="s">
        <v>246</v>
      </c>
      <c r="F7" s="1096"/>
      <c r="G7" s="1096" t="s">
        <v>253</v>
      </c>
      <c r="H7" s="1096"/>
      <c r="I7" s="1096" t="s">
        <v>248</v>
      </c>
      <c r="J7" s="1096"/>
      <c r="K7" s="808"/>
      <c r="L7" s="808" t="s">
        <v>175</v>
      </c>
      <c r="M7" s="808"/>
      <c r="N7" s="1367"/>
      <c r="O7" s="1367"/>
      <c r="P7" s="168"/>
    </row>
    <row r="8" spans="1:17" ht="17.25" customHeight="1">
      <c r="A8" s="1335"/>
      <c r="B8" s="1335"/>
      <c r="C8" s="387" t="s">
        <v>33</v>
      </c>
      <c r="D8" s="387" t="s">
        <v>34</v>
      </c>
      <c r="E8" s="387" t="s">
        <v>33</v>
      </c>
      <c r="F8" s="387" t="s">
        <v>34</v>
      </c>
      <c r="G8" s="387" t="s">
        <v>33</v>
      </c>
      <c r="H8" s="387" t="s">
        <v>34</v>
      </c>
      <c r="I8" s="387" t="s">
        <v>33</v>
      </c>
      <c r="J8" s="387" t="s">
        <v>34</v>
      </c>
      <c r="K8" s="387" t="s">
        <v>33</v>
      </c>
      <c r="L8" s="387" t="s">
        <v>34</v>
      </c>
      <c r="M8" s="387" t="s">
        <v>35</v>
      </c>
      <c r="N8" s="1367"/>
      <c r="O8" s="1367"/>
      <c r="P8" s="168"/>
    </row>
    <row r="9" spans="1:17" ht="16.5" customHeight="1" thickBot="1">
      <c r="A9" s="1335"/>
      <c r="B9" s="1335"/>
      <c r="C9" s="797" t="s">
        <v>180</v>
      </c>
      <c r="D9" s="797" t="s">
        <v>179</v>
      </c>
      <c r="E9" s="797" t="s">
        <v>180</v>
      </c>
      <c r="F9" s="797" t="s">
        <v>179</v>
      </c>
      <c r="G9" s="797" t="s">
        <v>180</v>
      </c>
      <c r="H9" s="797" t="s">
        <v>179</v>
      </c>
      <c r="I9" s="797" t="s">
        <v>180</v>
      </c>
      <c r="J9" s="797" t="s">
        <v>179</v>
      </c>
      <c r="K9" s="797" t="s">
        <v>180</v>
      </c>
      <c r="L9" s="797" t="s">
        <v>179</v>
      </c>
      <c r="M9" s="797" t="s">
        <v>175</v>
      </c>
      <c r="N9" s="1367"/>
      <c r="O9" s="1367"/>
    </row>
    <row r="10" spans="1:17" ht="18" customHeight="1">
      <c r="A10" s="1370" t="s">
        <v>52</v>
      </c>
      <c r="B10" s="1370"/>
      <c r="C10" s="478">
        <v>1485</v>
      </c>
      <c r="D10" s="478">
        <v>676</v>
      </c>
      <c r="E10" s="478">
        <v>474</v>
      </c>
      <c r="F10" s="478">
        <v>142</v>
      </c>
      <c r="G10" s="478">
        <v>259</v>
      </c>
      <c r="H10" s="478">
        <v>59</v>
      </c>
      <c r="I10" s="478">
        <v>249</v>
      </c>
      <c r="J10" s="478">
        <v>19</v>
      </c>
      <c r="K10" s="478">
        <f>SUM(C10,E10,G10,I10)</f>
        <v>2467</v>
      </c>
      <c r="L10" s="478">
        <f>SUM(D10,F10,H10,J10)</f>
        <v>896</v>
      </c>
      <c r="M10" s="478">
        <f>SUM(K10:L10)</f>
        <v>3363</v>
      </c>
      <c r="N10" s="1384" t="s">
        <v>671</v>
      </c>
      <c r="O10" s="1384"/>
    </row>
    <row r="11" spans="1:17" ht="18" customHeight="1">
      <c r="A11" s="1331" t="s">
        <v>53</v>
      </c>
      <c r="B11" s="1331"/>
      <c r="C11" s="647">
        <v>0</v>
      </c>
      <c r="D11" s="647">
        <v>0</v>
      </c>
      <c r="E11" s="647">
        <v>0</v>
      </c>
      <c r="F11" s="647">
        <v>0</v>
      </c>
      <c r="G11" s="647">
        <v>0</v>
      </c>
      <c r="H11" s="647">
        <v>0</v>
      </c>
      <c r="I11" s="647">
        <v>0</v>
      </c>
      <c r="J11" s="647">
        <v>0</v>
      </c>
      <c r="K11" s="476">
        <f t="shared" ref="K11:K29" si="0">SUM(C11,E11,G11,I11)</f>
        <v>0</v>
      </c>
      <c r="L11" s="476">
        <f t="shared" ref="L11:L29" si="1">SUM(D11,F11,H11,J11)</f>
        <v>0</v>
      </c>
      <c r="M11" s="476">
        <f t="shared" ref="M11:M29" si="2">SUM(K11:L11)</f>
        <v>0</v>
      </c>
      <c r="N11" s="1056" t="s">
        <v>285</v>
      </c>
      <c r="O11" s="1056"/>
    </row>
    <row r="12" spans="1:17" ht="18" customHeight="1">
      <c r="A12" s="1331" t="s">
        <v>54</v>
      </c>
      <c r="B12" s="1331"/>
      <c r="C12" s="647">
        <v>88</v>
      </c>
      <c r="D12" s="647">
        <v>39</v>
      </c>
      <c r="E12" s="647">
        <v>100</v>
      </c>
      <c r="F12" s="647">
        <v>23</v>
      </c>
      <c r="G12" s="647">
        <v>167</v>
      </c>
      <c r="H12" s="647">
        <v>5</v>
      </c>
      <c r="I12" s="647">
        <v>184</v>
      </c>
      <c r="J12" s="647">
        <v>3</v>
      </c>
      <c r="K12" s="476">
        <f t="shared" si="0"/>
        <v>539</v>
      </c>
      <c r="L12" s="476">
        <f t="shared" si="1"/>
        <v>70</v>
      </c>
      <c r="M12" s="476">
        <f t="shared" si="2"/>
        <v>609</v>
      </c>
      <c r="N12" s="1056" t="s">
        <v>184</v>
      </c>
      <c r="O12" s="1056"/>
    </row>
    <row r="13" spans="1:17" ht="18" customHeight="1">
      <c r="A13" s="1331" t="s">
        <v>55</v>
      </c>
      <c r="B13" s="1331"/>
      <c r="C13" s="647">
        <v>0</v>
      </c>
      <c r="D13" s="647">
        <v>0</v>
      </c>
      <c r="E13" s="647">
        <v>0</v>
      </c>
      <c r="F13" s="647">
        <v>0</v>
      </c>
      <c r="G13" s="647">
        <v>0</v>
      </c>
      <c r="H13" s="647">
        <v>0</v>
      </c>
      <c r="I13" s="647">
        <v>0</v>
      </c>
      <c r="J13" s="647">
        <v>0</v>
      </c>
      <c r="K13" s="476">
        <f t="shared" si="0"/>
        <v>0</v>
      </c>
      <c r="L13" s="476">
        <f t="shared" si="1"/>
        <v>0</v>
      </c>
      <c r="M13" s="476">
        <f t="shared" si="2"/>
        <v>0</v>
      </c>
      <c r="N13" s="1056" t="s">
        <v>185</v>
      </c>
      <c r="O13" s="1056"/>
    </row>
    <row r="14" spans="1:17" ht="18" customHeight="1">
      <c r="A14" s="1086" t="s">
        <v>299</v>
      </c>
      <c r="B14" s="655" t="s">
        <v>282</v>
      </c>
      <c r="C14" s="647">
        <v>17</v>
      </c>
      <c r="D14" s="647">
        <v>103</v>
      </c>
      <c r="E14" s="647">
        <v>77</v>
      </c>
      <c r="F14" s="647">
        <v>64</v>
      </c>
      <c r="G14" s="647">
        <v>126</v>
      </c>
      <c r="H14" s="647">
        <v>70</v>
      </c>
      <c r="I14" s="647">
        <v>120</v>
      </c>
      <c r="J14" s="647">
        <v>67</v>
      </c>
      <c r="K14" s="476">
        <f t="shared" si="0"/>
        <v>340</v>
      </c>
      <c r="L14" s="476">
        <f t="shared" si="1"/>
        <v>304</v>
      </c>
      <c r="M14" s="476">
        <f t="shared" si="2"/>
        <v>644</v>
      </c>
      <c r="N14" s="683" t="s">
        <v>306</v>
      </c>
      <c r="O14" s="1061" t="s">
        <v>173</v>
      </c>
    </row>
    <row r="15" spans="1:17" ht="18" customHeight="1">
      <c r="A15" s="1086"/>
      <c r="B15" s="655" t="s">
        <v>283</v>
      </c>
      <c r="C15" s="647">
        <v>29</v>
      </c>
      <c r="D15" s="647">
        <v>0</v>
      </c>
      <c r="E15" s="647">
        <v>130</v>
      </c>
      <c r="F15" s="647">
        <v>0</v>
      </c>
      <c r="G15" s="647">
        <v>352</v>
      </c>
      <c r="H15" s="647">
        <v>0</v>
      </c>
      <c r="I15" s="647">
        <v>518</v>
      </c>
      <c r="J15" s="647">
        <v>0</v>
      </c>
      <c r="K15" s="476">
        <f t="shared" si="0"/>
        <v>1029</v>
      </c>
      <c r="L15" s="476">
        <f t="shared" si="1"/>
        <v>0</v>
      </c>
      <c r="M15" s="476">
        <f t="shared" si="2"/>
        <v>1029</v>
      </c>
      <c r="N15" s="683" t="s">
        <v>307</v>
      </c>
      <c r="O15" s="1061"/>
    </row>
    <row r="16" spans="1:17" ht="18" customHeight="1">
      <c r="A16" s="1086"/>
      <c r="B16" s="655" t="s">
        <v>284</v>
      </c>
      <c r="C16" s="647">
        <v>28</v>
      </c>
      <c r="D16" s="647">
        <v>0</v>
      </c>
      <c r="E16" s="647">
        <v>106</v>
      </c>
      <c r="F16" s="647">
        <v>0</v>
      </c>
      <c r="G16" s="647">
        <v>269</v>
      </c>
      <c r="H16" s="647">
        <v>0</v>
      </c>
      <c r="I16" s="647">
        <v>403</v>
      </c>
      <c r="J16" s="647">
        <v>0</v>
      </c>
      <c r="K16" s="476">
        <f t="shared" si="0"/>
        <v>806</v>
      </c>
      <c r="L16" s="476">
        <f t="shared" si="1"/>
        <v>0</v>
      </c>
      <c r="M16" s="476">
        <f t="shared" si="2"/>
        <v>806</v>
      </c>
      <c r="N16" s="683" t="s">
        <v>308</v>
      </c>
      <c r="O16" s="1061"/>
    </row>
    <row r="17" spans="1:19" ht="18" customHeight="1">
      <c r="A17" s="1086"/>
      <c r="B17" s="655" t="s">
        <v>279</v>
      </c>
      <c r="C17" s="647">
        <v>99</v>
      </c>
      <c r="D17" s="647">
        <v>18</v>
      </c>
      <c r="E17" s="647">
        <v>109</v>
      </c>
      <c r="F17" s="647">
        <v>24</v>
      </c>
      <c r="G17" s="647">
        <v>179</v>
      </c>
      <c r="H17" s="647">
        <v>13</v>
      </c>
      <c r="I17" s="647">
        <v>209</v>
      </c>
      <c r="J17" s="647">
        <v>9</v>
      </c>
      <c r="K17" s="476">
        <f t="shared" si="0"/>
        <v>596</v>
      </c>
      <c r="L17" s="476">
        <f t="shared" si="1"/>
        <v>64</v>
      </c>
      <c r="M17" s="476">
        <f t="shared" si="2"/>
        <v>660</v>
      </c>
      <c r="N17" s="683" t="s">
        <v>309</v>
      </c>
      <c r="O17" s="1061"/>
    </row>
    <row r="18" spans="1:19" ht="18" customHeight="1">
      <c r="A18" s="1086"/>
      <c r="B18" s="655" t="s">
        <v>280</v>
      </c>
      <c r="C18" s="647">
        <v>6</v>
      </c>
      <c r="D18" s="647">
        <v>5</v>
      </c>
      <c r="E18" s="647">
        <v>10</v>
      </c>
      <c r="F18" s="647">
        <v>1</v>
      </c>
      <c r="G18" s="647">
        <v>23</v>
      </c>
      <c r="H18" s="647">
        <v>7</v>
      </c>
      <c r="I18" s="647">
        <v>38</v>
      </c>
      <c r="J18" s="647">
        <v>8</v>
      </c>
      <c r="K18" s="476">
        <f t="shared" si="0"/>
        <v>77</v>
      </c>
      <c r="L18" s="476">
        <f t="shared" si="1"/>
        <v>21</v>
      </c>
      <c r="M18" s="476">
        <f t="shared" si="2"/>
        <v>98</v>
      </c>
      <c r="N18" s="683" t="s">
        <v>310</v>
      </c>
      <c r="O18" s="1061"/>
    </row>
    <row r="19" spans="1:19" ht="18" customHeight="1">
      <c r="A19" s="1086"/>
      <c r="B19" s="655" t="s">
        <v>281</v>
      </c>
      <c r="C19" s="647">
        <v>100</v>
      </c>
      <c r="D19" s="647">
        <v>90</v>
      </c>
      <c r="E19" s="647">
        <v>180</v>
      </c>
      <c r="F19" s="647">
        <v>81</v>
      </c>
      <c r="G19" s="647">
        <v>262</v>
      </c>
      <c r="H19" s="647">
        <v>95</v>
      </c>
      <c r="I19" s="647">
        <v>267</v>
      </c>
      <c r="J19" s="647">
        <v>89</v>
      </c>
      <c r="K19" s="476">
        <f t="shared" si="0"/>
        <v>809</v>
      </c>
      <c r="L19" s="476">
        <f t="shared" si="1"/>
        <v>355</v>
      </c>
      <c r="M19" s="476">
        <f t="shared" si="2"/>
        <v>1164</v>
      </c>
      <c r="N19" s="683" t="s">
        <v>311</v>
      </c>
      <c r="O19" s="1061"/>
    </row>
    <row r="20" spans="1:19" ht="18" customHeight="1">
      <c r="A20" s="1081" t="s">
        <v>63</v>
      </c>
      <c r="B20" s="1081"/>
      <c r="C20" s="647">
        <v>0</v>
      </c>
      <c r="D20" s="647">
        <v>0</v>
      </c>
      <c r="E20" s="647">
        <v>0</v>
      </c>
      <c r="F20" s="647">
        <v>0</v>
      </c>
      <c r="G20" s="647">
        <v>0</v>
      </c>
      <c r="H20" s="647">
        <v>0</v>
      </c>
      <c r="I20" s="647">
        <v>0</v>
      </c>
      <c r="J20" s="647">
        <v>0</v>
      </c>
      <c r="K20" s="476">
        <f t="shared" si="0"/>
        <v>0</v>
      </c>
      <c r="L20" s="476">
        <f t="shared" si="1"/>
        <v>0</v>
      </c>
      <c r="M20" s="476">
        <f t="shared" si="2"/>
        <v>0</v>
      </c>
      <c r="N20" s="1056" t="s">
        <v>297</v>
      </c>
      <c r="O20" s="1056"/>
      <c r="P20" s="264"/>
      <c r="Q20" s="264"/>
      <c r="R20" s="263"/>
    </row>
    <row r="21" spans="1:19" ht="18" customHeight="1">
      <c r="A21" s="1331" t="s">
        <v>64</v>
      </c>
      <c r="B21" s="1331"/>
      <c r="C21" s="647">
        <v>19</v>
      </c>
      <c r="D21" s="647">
        <v>0</v>
      </c>
      <c r="E21" s="647">
        <v>22</v>
      </c>
      <c r="F21" s="647">
        <v>0</v>
      </c>
      <c r="G21" s="647">
        <v>30</v>
      </c>
      <c r="H21" s="647">
        <v>0</v>
      </c>
      <c r="I21" s="647">
        <v>10</v>
      </c>
      <c r="J21" s="647">
        <v>0</v>
      </c>
      <c r="K21" s="476">
        <f t="shared" si="0"/>
        <v>81</v>
      </c>
      <c r="L21" s="476">
        <f t="shared" si="1"/>
        <v>0</v>
      </c>
      <c r="M21" s="476">
        <f t="shared" si="2"/>
        <v>81</v>
      </c>
      <c r="N21" s="1056" t="s">
        <v>186</v>
      </c>
      <c r="O21" s="1056"/>
      <c r="S21" s="1385"/>
    </row>
    <row r="22" spans="1:19" ht="18" customHeight="1">
      <c r="A22" s="1331" t="s">
        <v>112</v>
      </c>
      <c r="B22" s="1331"/>
      <c r="C22" s="647">
        <v>78</v>
      </c>
      <c r="D22" s="647">
        <v>0</v>
      </c>
      <c r="E22" s="647">
        <v>91</v>
      </c>
      <c r="F22" s="647">
        <v>0</v>
      </c>
      <c r="G22" s="647">
        <v>195</v>
      </c>
      <c r="H22" s="647">
        <v>0</v>
      </c>
      <c r="I22" s="647">
        <v>302</v>
      </c>
      <c r="J22" s="647">
        <v>0</v>
      </c>
      <c r="K22" s="476">
        <f t="shared" si="0"/>
        <v>666</v>
      </c>
      <c r="L22" s="476">
        <f t="shared" si="1"/>
        <v>0</v>
      </c>
      <c r="M22" s="476">
        <f t="shared" si="2"/>
        <v>666</v>
      </c>
      <c r="N22" s="1056" t="s">
        <v>187</v>
      </c>
      <c r="O22" s="1056"/>
      <c r="S22" s="1385"/>
    </row>
    <row r="23" spans="1:19" ht="18" customHeight="1">
      <c r="A23" s="1331" t="s">
        <v>113</v>
      </c>
      <c r="B23" s="1331"/>
      <c r="C23" s="647">
        <v>25</v>
      </c>
      <c r="D23" s="647">
        <v>0</v>
      </c>
      <c r="E23" s="647">
        <v>25</v>
      </c>
      <c r="F23" s="647">
        <v>0</v>
      </c>
      <c r="G23" s="647">
        <v>45</v>
      </c>
      <c r="H23" s="647">
        <v>0</v>
      </c>
      <c r="I23" s="647">
        <v>55</v>
      </c>
      <c r="J23" s="647">
        <v>0</v>
      </c>
      <c r="K23" s="476">
        <f t="shared" si="0"/>
        <v>150</v>
      </c>
      <c r="L23" s="476">
        <f t="shared" si="1"/>
        <v>0</v>
      </c>
      <c r="M23" s="476">
        <f t="shared" si="2"/>
        <v>150</v>
      </c>
      <c r="N23" s="1056" t="s">
        <v>188</v>
      </c>
      <c r="O23" s="1056"/>
      <c r="Q23" s="186"/>
      <c r="S23" s="1385"/>
    </row>
    <row r="24" spans="1:19" ht="18" customHeight="1">
      <c r="A24" s="1331" t="s">
        <v>134</v>
      </c>
      <c r="B24" s="1331"/>
      <c r="C24" s="647">
        <v>0</v>
      </c>
      <c r="D24" s="647">
        <v>0</v>
      </c>
      <c r="E24" s="647">
        <v>0</v>
      </c>
      <c r="F24" s="647">
        <v>0</v>
      </c>
      <c r="G24" s="647">
        <v>0</v>
      </c>
      <c r="H24" s="647">
        <v>0</v>
      </c>
      <c r="I24" s="647">
        <v>0</v>
      </c>
      <c r="J24" s="647">
        <v>0</v>
      </c>
      <c r="K24" s="476">
        <f t="shared" si="0"/>
        <v>0</v>
      </c>
      <c r="L24" s="476">
        <f t="shared" si="1"/>
        <v>0</v>
      </c>
      <c r="M24" s="476">
        <f t="shared" si="2"/>
        <v>0</v>
      </c>
      <c r="N24" s="1056" t="s">
        <v>189</v>
      </c>
      <c r="O24" s="1056"/>
      <c r="S24" s="1385"/>
    </row>
    <row r="25" spans="1:19" ht="18" customHeight="1">
      <c r="A25" s="1331" t="s">
        <v>68</v>
      </c>
      <c r="B25" s="1331"/>
      <c r="C25" s="647">
        <v>0</v>
      </c>
      <c r="D25" s="647">
        <v>0</v>
      </c>
      <c r="E25" s="647">
        <v>0</v>
      </c>
      <c r="F25" s="647">
        <v>0</v>
      </c>
      <c r="G25" s="647">
        <v>0</v>
      </c>
      <c r="H25" s="647">
        <v>0</v>
      </c>
      <c r="I25" s="647">
        <v>0</v>
      </c>
      <c r="J25" s="647">
        <v>0</v>
      </c>
      <c r="K25" s="476">
        <f t="shared" si="0"/>
        <v>0</v>
      </c>
      <c r="L25" s="476">
        <f t="shared" si="1"/>
        <v>0</v>
      </c>
      <c r="M25" s="476">
        <f t="shared" si="2"/>
        <v>0</v>
      </c>
      <c r="N25" s="1056" t="s">
        <v>190</v>
      </c>
      <c r="O25" s="1056"/>
      <c r="S25" s="1386"/>
    </row>
    <row r="26" spans="1:19" ht="18" customHeight="1">
      <c r="A26" s="1331" t="s">
        <v>69</v>
      </c>
      <c r="B26" s="1331"/>
      <c r="C26" s="647">
        <v>0</v>
      </c>
      <c r="D26" s="647">
        <v>0</v>
      </c>
      <c r="E26" s="647">
        <v>0</v>
      </c>
      <c r="F26" s="647">
        <v>0</v>
      </c>
      <c r="G26" s="647">
        <v>0</v>
      </c>
      <c r="H26" s="647">
        <v>0</v>
      </c>
      <c r="I26" s="647">
        <v>0</v>
      </c>
      <c r="J26" s="647">
        <v>0</v>
      </c>
      <c r="K26" s="476">
        <f t="shared" si="0"/>
        <v>0</v>
      </c>
      <c r="L26" s="476">
        <f t="shared" si="1"/>
        <v>0</v>
      </c>
      <c r="M26" s="476">
        <f t="shared" si="2"/>
        <v>0</v>
      </c>
      <c r="N26" s="1056" t="s">
        <v>191</v>
      </c>
      <c r="O26" s="1056"/>
    </row>
    <row r="27" spans="1:19" ht="18" customHeight="1">
      <c r="A27" s="1331" t="s">
        <v>70</v>
      </c>
      <c r="B27" s="1331"/>
      <c r="C27" s="647">
        <v>136</v>
      </c>
      <c r="D27" s="647">
        <v>13</v>
      </c>
      <c r="E27" s="647">
        <v>106</v>
      </c>
      <c r="F27" s="647">
        <v>11</v>
      </c>
      <c r="G27" s="647">
        <v>155</v>
      </c>
      <c r="H27" s="647">
        <v>17</v>
      </c>
      <c r="I27" s="647">
        <v>19</v>
      </c>
      <c r="J27" s="647">
        <v>19</v>
      </c>
      <c r="K27" s="476">
        <f t="shared" si="0"/>
        <v>416</v>
      </c>
      <c r="L27" s="476">
        <f t="shared" si="1"/>
        <v>60</v>
      </c>
      <c r="M27" s="476">
        <f t="shared" si="2"/>
        <v>476</v>
      </c>
      <c r="N27" s="1056" t="s">
        <v>192</v>
      </c>
      <c r="O27" s="1056"/>
    </row>
    <row r="28" spans="1:19" ht="18" customHeight="1">
      <c r="A28" s="1331" t="s">
        <v>71</v>
      </c>
      <c r="B28" s="1331"/>
      <c r="C28" s="647">
        <v>0</v>
      </c>
      <c r="D28" s="647">
        <v>0</v>
      </c>
      <c r="E28" s="647">
        <v>0</v>
      </c>
      <c r="F28" s="647">
        <v>0</v>
      </c>
      <c r="G28" s="647">
        <v>0</v>
      </c>
      <c r="H28" s="647">
        <v>0</v>
      </c>
      <c r="I28" s="647">
        <v>0</v>
      </c>
      <c r="J28" s="647">
        <v>0</v>
      </c>
      <c r="K28" s="476">
        <f t="shared" si="0"/>
        <v>0</v>
      </c>
      <c r="L28" s="476">
        <f t="shared" si="1"/>
        <v>0</v>
      </c>
      <c r="M28" s="476">
        <f t="shared" si="2"/>
        <v>0</v>
      </c>
      <c r="N28" s="1056" t="s">
        <v>193</v>
      </c>
      <c r="O28" s="1056"/>
      <c r="Q28" s="90"/>
    </row>
    <row r="29" spans="1:19" ht="18" customHeight="1" thickBot="1">
      <c r="A29" s="1371" t="s">
        <v>72</v>
      </c>
      <c r="B29" s="1371"/>
      <c r="C29" s="668">
        <v>160</v>
      </c>
      <c r="D29" s="668">
        <v>15</v>
      </c>
      <c r="E29" s="668">
        <v>194</v>
      </c>
      <c r="F29" s="668">
        <v>15</v>
      </c>
      <c r="G29" s="668">
        <v>182</v>
      </c>
      <c r="H29" s="668">
        <v>35</v>
      </c>
      <c r="I29" s="668">
        <v>143</v>
      </c>
      <c r="J29" s="668">
        <v>17</v>
      </c>
      <c r="K29" s="479">
        <f t="shared" si="0"/>
        <v>679</v>
      </c>
      <c r="L29" s="479">
        <f t="shared" si="1"/>
        <v>82</v>
      </c>
      <c r="M29" s="479">
        <f t="shared" si="2"/>
        <v>761</v>
      </c>
      <c r="N29" s="1387" t="s">
        <v>298</v>
      </c>
      <c r="O29" s="1387"/>
    </row>
    <row r="30" spans="1:19" ht="18" customHeight="1" thickBot="1">
      <c r="A30" s="1372" t="s">
        <v>32</v>
      </c>
      <c r="B30" s="1372"/>
      <c r="C30" s="678">
        <f>SUM(C10:C29)</f>
        <v>2270</v>
      </c>
      <c r="D30" s="678">
        <f t="shared" ref="D30:M30" si="3">SUM(D10:D29)</f>
        <v>959</v>
      </c>
      <c r="E30" s="678">
        <f t="shared" si="3"/>
        <v>1624</v>
      </c>
      <c r="F30" s="678">
        <f t="shared" si="3"/>
        <v>361</v>
      </c>
      <c r="G30" s="678">
        <f t="shared" si="3"/>
        <v>2244</v>
      </c>
      <c r="H30" s="678">
        <f t="shared" si="3"/>
        <v>301</v>
      </c>
      <c r="I30" s="678">
        <f t="shared" si="3"/>
        <v>2517</v>
      </c>
      <c r="J30" s="678">
        <f t="shared" si="3"/>
        <v>231</v>
      </c>
      <c r="K30" s="678">
        <f t="shared" si="3"/>
        <v>8655</v>
      </c>
      <c r="L30" s="678">
        <f t="shared" si="3"/>
        <v>1852</v>
      </c>
      <c r="M30" s="678">
        <f t="shared" si="3"/>
        <v>10507</v>
      </c>
      <c r="N30" s="1388" t="s">
        <v>175</v>
      </c>
      <c r="O30" s="1388"/>
    </row>
    <row r="31" spans="1:19" ht="18" customHeight="1" thickTop="1">
      <c r="A31" s="897"/>
      <c r="B31" s="897"/>
      <c r="C31" s="886"/>
      <c r="D31" s="886"/>
      <c r="E31" s="886"/>
      <c r="F31" s="886"/>
      <c r="G31" s="886"/>
      <c r="H31" s="886"/>
      <c r="I31" s="886"/>
      <c r="J31" s="886"/>
      <c r="K31" s="886"/>
      <c r="L31" s="886"/>
      <c r="M31" s="886"/>
      <c r="N31" s="887"/>
      <c r="O31" s="887"/>
    </row>
    <row r="32" spans="1:19" ht="23.25" customHeight="1">
      <c r="A32" s="1138" t="s">
        <v>838</v>
      </c>
      <c r="B32" s="1138"/>
      <c r="C32" s="1138"/>
      <c r="D32" s="1138"/>
      <c r="E32" s="1138"/>
      <c r="F32" s="1138"/>
      <c r="G32" s="1138"/>
      <c r="H32" s="1138"/>
      <c r="I32" s="1138"/>
      <c r="J32" s="1138"/>
      <c r="K32" s="1138"/>
      <c r="L32" s="1138"/>
      <c r="M32" s="1138"/>
      <c r="N32" s="1138"/>
      <c r="O32" s="1138"/>
    </row>
    <row r="33" spans="1:15" ht="18.75">
      <c r="A33" s="1139" t="s">
        <v>839</v>
      </c>
      <c r="B33" s="1139"/>
      <c r="C33" s="1139"/>
      <c r="D33" s="1139"/>
      <c r="E33" s="1139"/>
      <c r="F33" s="1139"/>
      <c r="G33" s="1139"/>
      <c r="H33" s="1139"/>
      <c r="I33" s="1139"/>
      <c r="J33" s="1139"/>
      <c r="K33" s="1139"/>
      <c r="L33" s="1139"/>
      <c r="M33" s="1139"/>
      <c r="N33" s="1139"/>
      <c r="O33" s="1139"/>
    </row>
    <row r="34" spans="1:15" ht="18.75" thickBot="1">
      <c r="A34" s="1048" t="s">
        <v>1190</v>
      </c>
      <c r="B34" s="1048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1365" t="s">
        <v>330</v>
      </c>
      <c r="O34" s="1365"/>
    </row>
    <row r="35" spans="1:15" ht="21" customHeight="1" thickTop="1">
      <c r="A35" s="1334" t="s">
        <v>40</v>
      </c>
      <c r="B35" s="1334"/>
      <c r="C35" s="1334" t="s">
        <v>642</v>
      </c>
      <c r="D35" s="1334"/>
      <c r="E35" s="1334"/>
      <c r="F35" s="1334"/>
      <c r="G35" s="1334"/>
      <c r="H35" s="1334"/>
      <c r="I35" s="1334"/>
      <c r="J35" s="1334"/>
      <c r="K35" s="1334"/>
      <c r="L35" s="1334"/>
      <c r="M35" s="1334"/>
      <c r="N35" s="1366" t="s">
        <v>174</v>
      </c>
      <c r="O35" s="1366"/>
    </row>
    <row r="36" spans="1:15" ht="19.5" customHeight="1">
      <c r="A36" s="1335"/>
      <c r="B36" s="1335"/>
      <c r="C36" s="1367" t="s">
        <v>643</v>
      </c>
      <c r="D36" s="1367"/>
      <c r="E36" s="1367"/>
      <c r="F36" s="1367"/>
      <c r="G36" s="1367"/>
      <c r="H36" s="1367"/>
      <c r="I36" s="1367"/>
      <c r="J36" s="1367"/>
      <c r="K36" s="1367"/>
      <c r="L36" s="1367"/>
      <c r="M36" s="1367"/>
      <c r="N36" s="1367"/>
      <c r="O36" s="1367"/>
    </row>
    <row r="37" spans="1:15" ht="18" customHeight="1">
      <c r="A37" s="1335"/>
      <c r="B37" s="1335"/>
      <c r="C37" s="1335" t="s">
        <v>638</v>
      </c>
      <c r="D37" s="1335"/>
      <c r="E37" s="1335" t="s">
        <v>639</v>
      </c>
      <c r="F37" s="1335"/>
      <c r="G37" s="1335" t="s">
        <v>640</v>
      </c>
      <c r="H37" s="1335"/>
      <c r="I37" s="1335" t="s">
        <v>641</v>
      </c>
      <c r="J37" s="1335"/>
      <c r="K37" s="1335" t="s">
        <v>32</v>
      </c>
      <c r="L37" s="1335"/>
      <c r="M37" s="1335"/>
      <c r="N37" s="1367"/>
      <c r="O37" s="1367"/>
    </row>
    <row r="38" spans="1:15" ht="19.5" customHeight="1">
      <c r="A38" s="1335"/>
      <c r="B38" s="1335"/>
      <c r="C38" s="1096" t="s">
        <v>252</v>
      </c>
      <c r="D38" s="1096"/>
      <c r="E38" s="1096" t="s">
        <v>246</v>
      </c>
      <c r="F38" s="1096"/>
      <c r="G38" s="1096" t="s">
        <v>253</v>
      </c>
      <c r="H38" s="1096"/>
      <c r="I38" s="1096" t="s">
        <v>248</v>
      </c>
      <c r="J38" s="1096"/>
      <c r="K38" s="808"/>
      <c r="L38" s="808" t="s">
        <v>175</v>
      </c>
      <c r="M38" s="808"/>
      <c r="N38" s="1367"/>
      <c r="O38" s="1367"/>
    </row>
    <row r="39" spans="1:15" ht="18.75" customHeight="1">
      <c r="A39" s="1335"/>
      <c r="B39" s="1335"/>
      <c r="C39" s="387" t="s">
        <v>33</v>
      </c>
      <c r="D39" s="387" t="s">
        <v>34</v>
      </c>
      <c r="E39" s="387" t="s">
        <v>33</v>
      </c>
      <c r="F39" s="387" t="s">
        <v>34</v>
      </c>
      <c r="G39" s="387" t="s">
        <v>33</v>
      </c>
      <c r="H39" s="387" t="s">
        <v>34</v>
      </c>
      <c r="I39" s="387" t="s">
        <v>33</v>
      </c>
      <c r="J39" s="387" t="s">
        <v>34</v>
      </c>
      <c r="K39" s="387" t="s">
        <v>33</v>
      </c>
      <c r="L39" s="387" t="s">
        <v>34</v>
      </c>
      <c r="M39" s="387" t="s">
        <v>35</v>
      </c>
      <c r="N39" s="1367"/>
      <c r="O39" s="1367"/>
    </row>
    <row r="40" spans="1:15" ht="19.5" customHeight="1" thickBot="1">
      <c r="A40" s="1335"/>
      <c r="B40" s="1335"/>
      <c r="C40" s="797" t="s">
        <v>180</v>
      </c>
      <c r="D40" s="797" t="s">
        <v>179</v>
      </c>
      <c r="E40" s="797" t="s">
        <v>180</v>
      </c>
      <c r="F40" s="797" t="s">
        <v>179</v>
      </c>
      <c r="G40" s="797" t="s">
        <v>180</v>
      </c>
      <c r="H40" s="797" t="s">
        <v>179</v>
      </c>
      <c r="I40" s="797" t="s">
        <v>180</v>
      </c>
      <c r="J40" s="797" t="s">
        <v>179</v>
      </c>
      <c r="K40" s="797" t="s">
        <v>180</v>
      </c>
      <c r="L40" s="797" t="s">
        <v>179</v>
      </c>
      <c r="M40" s="797" t="s">
        <v>175</v>
      </c>
      <c r="N40" s="1367"/>
      <c r="O40" s="1367"/>
    </row>
    <row r="41" spans="1:15" ht="18" customHeight="1">
      <c r="A41" s="1370" t="s">
        <v>52</v>
      </c>
      <c r="B41" s="1370"/>
      <c r="C41" s="478">
        <v>31</v>
      </c>
      <c r="D41" s="478">
        <v>10</v>
      </c>
      <c r="E41" s="478">
        <v>13</v>
      </c>
      <c r="F41" s="478">
        <v>9</v>
      </c>
      <c r="G41" s="478">
        <v>23</v>
      </c>
      <c r="H41" s="478">
        <v>8</v>
      </c>
      <c r="I41" s="478">
        <v>70</v>
      </c>
      <c r="J41" s="478">
        <v>0</v>
      </c>
      <c r="K41" s="478">
        <f>SUM(C41,E41,G41,I41)</f>
        <v>137</v>
      </c>
      <c r="L41" s="478">
        <f>SUM(D41,F41,H41,J41)</f>
        <v>27</v>
      </c>
      <c r="M41" s="478">
        <f>SUM(K41:L41)</f>
        <v>164</v>
      </c>
      <c r="N41" s="1384" t="s">
        <v>671</v>
      </c>
      <c r="O41" s="1384"/>
    </row>
    <row r="42" spans="1:15" ht="18" customHeight="1">
      <c r="A42" s="1331" t="s">
        <v>53</v>
      </c>
      <c r="B42" s="1331"/>
      <c r="C42" s="647">
        <v>0</v>
      </c>
      <c r="D42" s="647">
        <v>0</v>
      </c>
      <c r="E42" s="647">
        <v>0</v>
      </c>
      <c r="F42" s="647">
        <v>0</v>
      </c>
      <c r="G42" s="647">
        <v>0</v>
      </c>
      <c r="H42" s="647">
        <v>0</v>
      </c>
      <c r="I42" s="647">
        <v>0</v>
      </c>
      <c r="J42" s="647">
        <v>0</v>
      </c>
      <c r="K42" s="476">
        <f t="shared" ref="K42:K60" si="4">SUM(C42,E42,G42,I42)</f>
        <v>0</v>
      </c>
      <c r="L42" s="476">
        <f t="shared" ref="L42:L60" si="5">SUM(D42,F42,H42,J42)</f>
        <v>0</v>
      </c>
      <c r="M42" s="476">
        <f t="shared" ref="M42:M60" si="6">SUM(K42:L42)</f>
        <v>0</v>
      </c>
      <c r="N42" s="1059" t="s">
        <v>302</v>
      </c>
      <c r="O42" s="1059"/>
    </row>
    <row r="43" spans="1:15" ht="18" customHeight="1">
      <c r="A43" s="1331" t="s">
        <v>54</v>
      </c>
      <c r="B43" s="1331"/>
      <c r="C43" s="647">
        <v>0</v>
      </c>
      <c r="D43" s="647">
        <v>0</v>
      </c>
      <c r="E43" s="647">
        <v>7</v>
      </c>
      <c r="F43" s="647">
        <v>0</v>
      </c>
      <c r="G43" s="647">
        <v>27</v>
      </c>
      <c r="H43" s="647">
        <v>0</v>
      </c>
      <c r="I43" s="647">
        <v>31</v>
      </c>
      <c r="J43" s="647">
        <v>0</v>
      </c>
      <c r="K43" s="476">
        <f t="shared" si="4"/>
        <v>65</v>
      </c>
      <c r="L43" s="476">
        <f t="shared" si="5"/>
        <v>0</v>
      </c>
      <c r="M43" s="476">
        <f t="shared" si="6"/>
        <v>65</v>
      </c>
      <c r="N43" s="1056" t="s">
        <v>184</v>
      </c>
      <c r="O43" s="1056"/>
    </row>
    <row r="44" spans="1:15" ht="18" customHeight="1">
      <c r="A44" s="1331" t="s">
        <v>55</v>
      </c>
      <c r="B44" s="1331"/>
      <c r="C44" s="647">
        <v>0</v>
      </c>
      <c r="D44" s="647">
        <v>0</v>
      </c>
      <c r="E44" s="647">
        <v>0</v>
      </c>
      <c r="F44" s="647">
        <v>0</v>
      </c>
      <c r="G44" s="647">
        <v>0</v>
      </c>
      <c r="H44" s="647">
        <v>0</v>
      </c>
      <c r="I44" s="647">
        <v>0</v>
      </c>
      <c r="J44" s="647">
        <v>0</v>
      </c>
      <c r="K44" s="476">
        <f t="shared" si="4"/>
        <v>0</v>
      </c>
      <c r="L44" s="476">
        <f t="shared" si="5"/>
        <v>0</v>
      </c>
      <c r="M44" s="476">
        <f t="shared" si="6"/>
        <v>0</v>
      </c>
      <c r="N44" s="1056" t="s">
        <v>185</v>
      </c>
      <c r="O44" s="1056"/>
    </row>
    <row r="45" spans="1:15" ht="18" customHeight="1">
      <c r="A45" s="1086" t="s">
        <v>313</v>
      </c>
      <c r="B45" s="655" t="s">
        <v>282</v>
      </c>
      <c r="C45" s="647">
        <v>4</v>
      </c>
      <c r="D45" s="647">
        <v>12</v>
      </c>
      <c r="E45" s="647">
        <v>23</v>
      </c>
      <c r="F45" s="647">
        <v>6</v>
      </c>
      <c r="G45" s="647">
        <v>60</v>
      </c>
      <c r="H45" s="647">
        <v>13</v>
      </c>
      <c r="I45" s="647">
        <v>46</v>
      </c>
      <c r="J45" s="647">
        <v>9</v>
      </c>
      <c r="K45" s="476">
        <f t="shared" si="4"/>
        <v>133</v>
      </c>
      <c r="L45" s="476">
        <f t="shared" si="5"/>
        <v>40</v>
      </c>
      <c r="M45" s="476">
        <f t="shared" si="6"/>
        <v>173</v>
      </c>
      <c r="N45" s="683" t="s">
        <v>306</v>
      </c>
      <c r="O45" s="1113" t="s">
        <v>173</v>
      </c>
    </row>
    <row r="46" spans="1:15" ht="18" customHeight="1">
      <c r="A46" s="1086"/>
      <c r="B46" s="655" t="s">
        <v>283</v>
      </c>
      <c r="C46" s="647">
        <v>16</v>
      </c>
      <c r="D46" s="647">
        <v>0</v>
      </c>
      <c r="E46" s="647">
        <v>39</v>
      </c>
      <c r="F46" s="647">
        <v>0</v>
      </c>
      <c r="G46" s="647">
        <v>127</v>
      </c>
      <c r="H46" s="647">
        <v>0</v>
      </c>
      <c r="I46" s="647">
        <v>169</v>
      </c>
      <c r="J46" s="647">
        <v>0</v>
      </c>
      <c r="K46" s="476">
        <f t="shared" si="4"/>
        <v>351</v>
      </c>
      <c r="L46" s="476">
        <f t="shared" si="5"/>
        <v>0</v>
      </c>
      <c r="M46" s="476">
        <f t="shared" si="6"/>
        <v>351</v>
      </c>
      <c r="N46" s="683" t="s">
        <v>307</v>
      </c>
      <c r="O46" s="1113"/>
    </row>
    <row r="47" spans="1:15" ht="18" customHeight="1">
      <c r="A47" s="1086"/>
      <c r="B47" s="655" t="s">
        <v>284</v>
      </c>
      <c r="C47" s="647">
        <v>8</v>
      </c>
      <c r="D47" s="647">
        <v>0</v>
      </c>
      <c r="E47" s="647">
        <v>60</v>
      </c>
      <c r="F47" s="647">
        <v>0</v>
      </c>
      <c r="G47" s="647">
        <v>187</v>
      </c>
      <c r="H47" s="647">
        <v>0</v>
      </c>
      <c r="I47" s="647">
        <v>185</v>
      </c>
      <c r="J47" s="647">
        <v>0</v>
      </c>
      <c r="K47" s="476">
        <f t="shared" si="4"/>
        <v>440</v>
      </c>
      <c r="L47" s="476">
        <f t="shared" si="5"/>
        <v>0</v>
      </c>
      <c r="M47" s="476">
        <f t="shared" si="6"/>
        <v>440</v>
      </c>
      <c r="N47" s="683" t="s">
        <v>308</v>
      </c>
      <c r="O47" s="1113"/>
    </row>
    <row r="48" spans="1:15" ht="18" customHeight="1">
      <c r="A48" s="1086"/>
      <c r="B48" s="655" t="s">
        <v>279</v>
      </c>
      <c r="C48" s="647">
        <v>14</v>
      </c>
      <c r="D48" s="647">
        <v>0</v>
      </c>
      <c r="E48" s="647">
        <v>20</v>
      </c>
      <c r="F48" s="647">
        <v>0</v>
      </c>
      <c r="G48" s="647">
        <v>45</v>
      </c>
      <c r="H48" s="647">
        <v>0</v>
      </c>
      <c r="I48" s="647">
        <v>68</v>
      </c>
      <c r="J48" s="647">
        <v>1</v>
      </c>
      <c r="K48" s="476">
        <f t="shared" si="4"/>
        <v>147</v>
      </c>
      <c r="L48" s="476">
        <f t="shared" si="5"/>
        <v>1</v>
      </c>
      <c r="M48" s="476">
        <f t="shared" si="6"/>
        <v>148</v>
      </c>
      <c r="N48" s="683" t="s">
        <v>309</v>
      </c>
      <c r="O48" s="1113"/>
    </row>
    <row r="49" spans="1:15" ht="18" customHeight="1">
      <c r="A49" s="1086"/>
      <c r="B49" s="655" t="s">
        <v>280</v>
      </c>
      <c r="C49" s="647">
        <v>0</v>
      </c>
      <c r="D49" s="647">
        <v>2</v>
      </c>
      <c r="E49" s="647">
        <v>6</v>
      </c>
      <c r="F49" s="647">
        <v>0</v>
      </c>
      <c r="G49" s="647">
        <v>13</v>
      </c>
      <c r="H49" s="647">
        <v>1</v>
      </c>
      <c r="I49" s="647">
        <v>23</v>
      </c>
      <c r="J49" s="647">
        <v>2</v>
      </c>
      <c r="K49" s="476">
        <f t="shared" si="4"/>
        <v>42</v>
      </c>
      <c r="L49" s="476">
        <f t="shared" si="5"/>
        <v>5</v>
      </c>
      <c r="M49" s="476">
        <f t="shared" si="6"/>
        <v>47</v>
      </c>
      <c r="N49" s="683" t="s">
        <v>310</v>
      </c>
      <c r="O49" s="1113"/>
    </row>
    <row r="50" spans="1:15" ht="18" customHeight="1">
      <c r="A50" s="1086"/>
      <c r="B50" s="655" t="s">
        <v>281</v>
      </c>
      <c r="C50" s="647">
        <v>31</v>
      </c>
      <c r="D50" s="647">
        <v>23</v>
      </c>
      <c r="E50" s="647">
        <v>103</v>
      </c>
      <c r="F50" s="647">
        <v>24</v>
      </c>
      <c r="G50" s="647">
        <v>130</v>
      </c>
      <c r="H50" s="647">
        <v>21</v>
      </c>
      <c r="I50" s="647">
        <v>81</v>
      </c>
      <c r="J50" s="647">
        <v>8</v>
      </c>
      <c r="K50" s="476">
        <f t="shared" si="4"/>
        <v>345</v>
      </c>
      <c r="L50" s="476">
        <f t="shared" si="5"/>
        <v>76</v>
      </c>
      <c r="M50" s="476">
        <f t="shared" si="6"/>
        <v>421</v>
      </c>
      <c r="N50" s="683" t="s">
        <v>311</v>
      </c>
      <c r="O50" s="1113"/>
    </row>
    <row r="51" spans="1:15" ht="18" customHeight="1">
      <c r="A51" s="1081" t="s">
        <v>63</v>
      </c>
      <c r="B51" s="1081"/>
      <c r="C51" s="647">
        <v>0</v>
      </c>
      <c r="D51" s="647">
        <v>0</v>
      </c>
      <c r="E51" s="647">
        <v>0</v>
      </c>
      <c r="F51" s="647">
        <v>0</v>
      </c>
      <c r="G51" s="647">
        <v>0</v>
      </c>
      <c r="H51" s="647">
        <v>0</v>
      </c>
      <c r="I51" s="647">
        <v>0</v>
      </c>
      <c r="J51" s="647">
        <v>0</v>
      </c>
      <c r="K51" s="476">
        <f t="shared" si="4"/>
        <v>0</v>
      </c>
      <c r="L51" s="476">
        <f t="shared" si="5"/>
        <v>0</v>
      </c>
      <c r="M51" s="476">
        <f t="shared" si="6"/>
        <v>0</v>
      </c>
      <c r="N51" s="1056" t="s">
        <v>297</v>
      </c>
      <c r="O51" s="1056"/>
    </row>
    <row r="52" spans="1:15" ht="18" customHeight="1">
      <c r="A52" s="1331" t="s">
        <v>64</v>
      </c>
      <c r="B52" s="1331"/>
      <c r="C52" s="647">
        <v>11</v>
      </c>
      <c r="D52" s="647">
        <v>0</v>
      </c>
      <c r="E52" s="647">
        <v>15</v>
      </c>
      <c r="F52" s="647">
        <v>0</v>
      </c>
      <c r="G52" s="647">
        <v>23</v>
      </c>
      <c r="H52" s="647">
        <v>0</v>
      </c>
      <c r="I52" s="647">
        <v>8</v>
      </c>
      <c r="J52" s="647">
        <v>0</v>
      </c>
      <c r="K52" s="476">
        <f t="shared" si="4"/>
        <v>57</v>
      </c>
      <c r="L52" s="476">
        <f t="shared" si="5"/>
        <v>0</v>
      </c>
      <c r="M52" s="476">
        <f t="shared" si="6"/>
        <v>57</v>
      </c>
      <c r="N52" s="1056" t="s">
        <v>186</v>
      </c>
      <c r="O52" s="1056"/>
    </row>
    <row r="53" spans="1:15" ht="18" customHeight="1">
      <c r="A53" s="1331" t="s">
        <v>112</v>
      </c>
      <c r="B53" s="1331"/>
      <c r="C53" s="647">
        <v>25</v>
      </c>
      <c r="D53" s="647">
        <v>0</v>
      </c>
      <c r="E53" s="647">
        <v>46</v>
      </c>
      <c r="F53" s="647">
        <v>0</v>
      </c>
      <c r="G53" s="647">
        <v>95</v>
      </c>
      <c r="H53" s="647">
        <v>0</v>
      </c>
      <c r="I53" s="647">
        <v>220</v>
      </c>
      <c r="J53" s="647">
        <v>0</v>
      </c>
      <c r="K53" s="476">
        <f t="shared" si="4"/>
        <v>386</v>
      </c>
      <c r="L53" s="476">
        <f t="shared" si="5"/>
        <v>0</v>
      </c>
      <c r="M53" s="476">
        <f t="shared" si="6"/>
        <v>386</v>
      </c>
      <c r="N53" s="1056" t="s">
        <v>187</v>
      </c>
      <c r="O53" s="1056"/>
    </row>
    <row r="54" spans="1:15" ht="18" customHeight="1">
      <c r="A54" s="1331" t="s">
        <v>113</v>
      </c>
      <c r="B54" s="1331"/>
      <c r="C54" s="647">
        <v>6</v>
      </c>
      <c r="D54" s="647">
        <v>0</v>
      </c>
      <c r="E54" s="647">
        <v>12</v>
      </c>
      <c r="F54" s="647">
        <v>0</v>
      </c>
      <c r="G54" s="647">
        <v>27</v>
      </c>
      <c r="H54" s="647">
        <v>0</v>
      </c>
      <c r="I54" s="647">
        <v>24</v>
      </c>
      <c r="J54" s="647">
        <v>0</v>
      </c>
      <c r="K54" s="476">
        <f t="shared" si="4"/>
        <v>69</v>
      </c>
      <c r="L54" s="476">
        <f t="shared" si="5"/>
        <v>0</v>
      </c>
      <c r="M54" s="476">
        <f t="shared" si="6"/>
        <v>69</v>
      </c>
      <c r="N54" s="1056" t="s">
        <v>303</v>
      </c>
      <c r="O54" s="1056"/>
    </row>
    <row r="55" spans="1:15" ht="18" customHeight="1">
      <c r="A55" s="1331" t="s">
        <v>134</v>
      </c>
      <c r="B55" s="1331"/>
      <c r="C55" s="647">
        <v>0</v>
      </c>
      <c r="D55" s="647">
        <v>0</v>
      </c>
      <c r="E55" s="647">
        <v>0</v>
      </c>
      <c r="F55" s="647">
        <v>0</v>
      </c>
      <c r="G55" s="647">
        <v>0</v>
      </c>
      <c r="H55" s="647">
        <v>0</v>
      </c>
      <c r="I55" s="647">
        <v>0</v>
      </c>
      <c r="J55" s="647">
        <v>0</v>
      </c>
      <c r="K55" s="476">
        <f t="shared" si="4"/>
        <v>0</v>
      </c>
      <c r="L55" s="476">
        <f t="shared" si="5"/>
        <v>0</v>
      </c>
      <c r="M55" s="476">
        <f t="shared" si="6"/>
        <v>0</v>
      </c>
      <c r="N55" s="1056" t="s">
        <v>304</v>
      </c>
      <c r="O55" s="1056"/>
    </row>
    <row r="56" spans="1:15" ht="18" customHeight="1">
      <c r="A56" s="1331" t="s">
        <v>68</v>
      </c>
      <c r="B56" s="1331"/>
      <c r="C56" s="647">
        <v>0</v>
      </c>
      <c r="D56" s="647">
        <v>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476">
        <f t="shared" si="4"/>
        <v>0</v>
      </c>
      <c r="L56" s="476">
        <f t="shared" si="5"/>
        <v>0</v>
      </c>
      <c r="M56" s="476">
        <f t="shared" si="6"/>
        <v>0</v>
      </c>
      <c r="N56" s="1056" t="s">
        <v>305</v>
      </c>
      <c r="O56" s="1056"/>
    </row>
    <row r="57" spans="1:15" ht="18" customHeight="1">
      <c r="A57" s="1331" t="s">
        <v>69</v>
      </c>
      <c r="B57" s="1331"/>
      <c r="C57" s="647">
        <v>0</v>
      </c>
      <c r="D57" s="647">
        <v>0</v>
      </c>
      <c r="E57" s="647">
        <v>0</v>
      </c>
      <c r="F57" s="647">
        <v>0</v>
      </c>
      <c r="G57" s="647">
        <v>0</v>
      </c>
      <c r="H57" s="647">
        <v>0</v>
      </c>
      <c r="I57" s="647">
        <v>0</v>
      </c>
      <c r="J57" s="647">
        <v>0</v>
      </c>
      <c r="K57" s="476">
        <f t="shared" si="4"/>
        <v>0</v>
      </c>
      <c r="L57" s="476">
        <f t="shared" si="5"/>
        <v>0</v>
      </c>
      <c r="M57" s="476">
        <f t="shared" si="6"/>
        <v>0</v>
      </c>
      <c r="N57" s="1056" t="s">
        <v>191</v>
      </c>
      <c r="O57" s="1056"/>
    </row>
    <row r="58" spans="1:15" ht="18" customHeight="1">
      <c r="A58" s="1331" t="s">
        <v>70</v>
      </c>
      <c r="B58" s="1331"/>
      <c r="C58" s="647">
        <v>7</v>
      </c>
      <c r="D58" s="647">
        <v>0</v>
      </c>
      <c r="E58" s="647">
        <v>10</v>
      </c>
      <c r="F58" s="647">
        <v>0</v>
      </c>
      <c r="G58" s="647">
        <v>5</v>
      </c>
      <c r="H58" s="647">
        <v>0</v>
      </c>
      <c r="I58" s="647">
        <v>0</v>
      </c>
      <c r="J58" s="647">
        <v>0</v>
      </c>
      <c r="K58" s="476">
        <f t="shared" si="4"/>
        <v>22</v>
      </c>
      <c r="L58" s="476">
        <f t="shared" si="5"/>
        <v>0</v>
      </c>
      <c r="M58" s="476">
        <f t="shared" si="6"/>
        <v>22</v>
      </c>
      <c r="N58" s="1056" t="s">
        <v>192</v>
      </c>
      <c r="O58" s="1056"/>
    </row>
    <row r="59" spans="1:15" ht="18" customHeight="1">
      <c r="A59" s="1331" t="s">
        <v>71</v>
      </c>
      <c r="B59" s="1331"/>
      <c r="C59" s="647">
        <v>0</v>
      </c>
      <c r="D59" s="647">
        <v>0</v>
      </c>
      <c r="E59" s="647">
        <v>0</v>
      </c>
      <c r="F59" s="647">
        <v>0</v>
      </c>
      <c r="G59" s="647">
        <v>0</v>
      </c>
      <c r="H59" s="647">
        <v>0</v>
      </c>
      <c r="I59" s="647">
        <v>0</v>
      </c>
      <c r="J59" s="647">
        <v>0</v>
      </c>
      <c r="K59" s="476">
        <f t="shared" si="4"/>
        <v>0</v>
      </c>
      <c r="L59" s="476">
        <f t="shared" si="5"/>
        <v>0</v>
      </c>
      <c r="M59" s="476">
        <f t="shared" si="6"/>
        <v>0</v>
      </c>
      <c r="N59" s="1056" t="s">
        <v>193</v>
      </c>
      <c r="O59" s="1056"/>
    </row>
    <row r="60" spans="1:15" ht="18" customHeight="1" thickBot="1">
      <c r="A60" s="1371" t="s">
        <v>72</v>
      </c>
      <c r="B60" s="1371"/>
      <c r="C60" s="668">
        <v>3</v>
      </c>
      <c r="D60" s="668">
        <v>5</v>
      </c>
      <c r="E60" s="668">
        <v>15</v>
      </c>
      <c r="F60" s="668">
        <v>2</v>
      </c>
      <c r="G60" s="668">
        <v>14</v>
      </c>
      <c r="H60" s="668">
        <v>0</v>
      </c>
      <c r="I60" s="668">
        <v>9</v>
      </c>
      <c r="J60" s="668">
        <v>0</v>
      </c>
      <c r="K60" s="479">
        <f t="shared" si="4"/>
        <v>41</v>
      </c>
      <c r="L60" s="479">
        <f t="shared" si="5"/>
        <v>7</v>
      </c>
      <c r="M60" s="479">
        <f t="shared" si="6"/>
        <v>48</v>
      </c>
      <c r="N60" s="1185" t="s">
        <v>298</v>
      </c>
      <c r="O60" s="1185"/>
    </row>
    <row r="61" spans="1:15" ht="18" customHeight="1" thickBot="1">
      <c r="A61" s="1372" t="s">
        <v>32</v>
      </c>
      <c r="B61" s="1372"/>
      <c r="C61" s="678">
        <f>SUM(C41:C60)</f>
        <v>156</v>
      </c>
      <c r="D61" s="678">
        <f t="shared" ref="D61:M61" si="7">SUM(D41:D60)</f>
        <v>52</v>
      </c>
      <c r="E61" s="678">
        <f t="shared" si="7"/>
        <v>369</v>
      </c>
      <c r="F61" s="678">
        <f t="shared" si="7"/>
        <v>41</v>
      </c>
      <c r="G61" s="678">
        <f t="shared" si="7"/>
        <v>776</v>
      </c>
      <c r="H61" s="678">
        <f t="shared" si="7"/>
        <v>43</v>
      </c>
      <c r="I61" s="678">
        <f t="shared" si="7"/>
        <v>934</v>
      </c>
      <c r="J61" s="678">
        <f t="shared" si="7"/>
        <v>20</v>
      </c>
      <c r="K61" s="678">
        <f t="shared" si="7"/>
        <v>2235</v>
      </c>
      <c r="L61" s="678">
        <f t="shared" si="7"/>
        <v>156</v>
      </c>
      <c r="M61" s="678">
        <f t="shared" si="7"/>
        <v>2391</v>
      </c>
      <c r="N61" s="1388" t="s">
        <v>175</v>
      </c>
      <c r="O61" s="1388"/>
    </row>
    <row r="62" spans="1:15" ht="18" customHeight="1" thickTop="1">
      <c r="A62" s="897"/>
      <c r="B62" s="897"/>
      <c r="C62" s="886"/>
      <c r="D62" s="886"/>
      <c r="E62" s="886"/>
      <c r="F62" s="886"/>
      <c r="G62" s="886"/>
      <c r="H62" s="886"/>
      <c r="I62" s="886"/>
      <c r="J62" s="886"/>
      <c r="K62" s="886"/>
      <c r="L62" s="886"/>
      <c r="M62" s="886"/>
      <c r="N62" s="887"/>
      <c r="O62" s="887"/>
    </row>
    <row r="63" spans="1:15" ht="21.75" customHeight="1">
      <c r="A63" s="1138" t="s">
        <v>840</v>
      </c>
      <c r="B63" s="1138"/>
      <c r="C63" s="1138"/>
      <c r="D63" s="1138"/>
      <c r="E63" s="1138"/>
      <c r="F63" s="1138"/>
      <c r="G63" s="1138"/>
      <c r="H63" s="1138"/>
      <c r="I63" s="1138"/>
      <c r="J63" s="1138"/>
      <c r="K63" s="1138"/>
      <c r="L63" s="1138"/>
      <c r="M63" s="1138"/>
      <c r="N63" s="1138"/>
      <c r="O63" s="1138"/>
    </row>
    <row r="64" spans="1:15" ht="18.75" customHeight="1">
      <c r="A64" s="1139" t="s">
        <v>841</v>
      </c>
      <c r="B64" s="1139"/>
      <c r="C64" s="1139"/>
      <c r="D64" s="1139"/>
      <c r="E64" s="1139"/>
      <c r="F64" s="1139"/>
      <c r="G64" s="1139"/>
      <c r="H64" s="1139"/>
      <c r="I64" s="1139"/>
      <c r="J64" s="1139"/>
      <c r="K64" s="1139"/>
      <c r="L64" s="1139"/>
      <c r="M64" s="1139"/>
      <c r="N64" s="1139"/>
      <c r="O64" s="1139"/>
    </row>
    <row r="65" spans="1:15" ht="20.25" customHeight="1" thickBot="1">
      <c r="A65" s="1048" t="s">
        <v>1191</v>
      </c>
      <c r="B65" s="1048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1365" t="s">
        <v>989</v>
      </c>
      <c r="O65" s="1365"/>
    </row>
    <row r="66" spans="1:15" ht="21.75" customHeight="1" thickTop="1">
      <c r="A66" s="1334" t="s">
        <v>40</v>
      </c>
      <c r="B66" s="1334"/>
      <c r="C66" s="1334" t="s">
        <v>644</v>
      </c>
      <c r="D66" s="1334"/>
      <c r="E66" s="1334"/>
      <c r="F66" s="1334"/>
      <c r="G66" s="1334"/>
      <c r="H66" s="1334"/>
      <c r="I66" s="1334"/>
      <c r="J66" s="1334"/>
      <c r="K66" s="1334"/>
      <c r="L66" s="1334"/>
      <c r="M66" s="1334"/>
      <c r="N66" s="1366" t="s">
        <v>174</v>
      </c>
      <c r="O66" s="1366"/>
    </row>
    <row r="67" spans="1:15" ht="23.25" customHeight="1">
      <c r="A67" s="1335"/>
      <c r="B67" s="1335"/>
      <c r="C67" s="1367" t="s">
        <v>645</v>
      </c>
      <c r="D67" s="1367"/>
      <c r="E67" s="1367"/>
      <c r="F67" s="1367"/>
      <c r="G67" s="1367"/>
      <c r="H67" s="1367"/>
      <c r="I67" s="1367"/>
      <c r="J67" s="1367"/>
      <c r="K67" s="1367"/>
      <c r="L67" s="1367"/>
      <c r="M67" s="1367"/>
      <c r="N67" s="1367"/>
      <c r="O67" s="1367"/>
    </row>
    <row r="68" spans="1:15" ht="20.25" customHeight="1">
      <c r="A68" s="1335"/>
      <c r="B68" s="1335"/>
      <c r="C68" s="1335" t="s">
        <v>638</v>
      </c>
      <c r="D68" s="1335"/>
      <c r="E68" s="1335" t="s">
        <v>639</v>
      </c>
      <c r="F68" s="1335"/>
      <c r="G68" s="1335" t="s">
        <v>640</v>
      </c>
      <c r="H68" s="1335"/>
      <c r="I68" s="1335" t="s">
        <v>641</v>
      </c>
      <c r="J68" s="1335"/>
      <c r="K68" s="1335" t="s">
        <v>32</v>
      </c>
      <c r="L68" s="1335"/>
      <c r="M68" s="1335"/>
      <c r="N68" s="1367"/>
      <c r="O68" s="1367"/>
    </row>
    <row r="69" spans="1:15" ht="21" customHeight="1">
      <c r="A69" s="1335"/>
      <c r="B69" s="1335"/>
      <c r="C69" s="1096" t="s">
        <v>252</v>
      </c>
      <c r="D69" s="1096"/>
      <c r="E69" s="1096" t="s">
        <v>246</v>
      </c>
      <c r="F69" s="1096"/>
      <c r="G69" s="1096" t="s">
        <v>253</v>
      </c>
      <c r="H69" s="1096"/>
      <c r="I69" s="1096" t="s">
        <v>248</v>
      </c>
      <c r="J69" s="1096"/>
      <c r="K69" s="808"/>
      <c r="L69" s="808" t="s">
        <v>175</v>
      </c>
      <c r="M69" s="808"/>
      <c r="N69" s="1367"/>
      <c r="O69" s="1367"/>
    </row>
    <row r="70" spans="1:15" ht="18" customHeight="1">
      <c r="A70" s="1335"/>
      <c r="B70" s="1335"/>
      <c r="C70" s="952" t="s">
        <v>33</v>
      </c>
      <c r="D70" s="952" t="s">
        <v>34</v>
      </c>
      <c r="E70" s="952" t="s">
        <v>33</v>
      </c>
      <c r="F70" s="952" t="s">
        <v>34</v>
      </c>
      <c r="G70" s="952" t="s">
        <v>33</v>
      </c>
      <c r="H70" s="952" t="s">
        <v>34</v>
      </c>
      <c r="I70" s="952" t="s">
        <v>33</v>
      </c>
      <c r="J70" s="952" t="s">
        <v>34</v>
      </c>
      <c r="K70" s="952" t="s">
        <v>33</v>
      </c>
      <c r="L70" s="952" t="s">
        <v>34</v>
      </c>
      <c r="M70" s="952" t="s">
        <v>35</v>
      </c>
      <c r="N70" s="1367"/>
      <c r="O70" s="1367"/>
    </row>
    <row r="71" spans="1:15" ht="16.5" customHeight="1" thickBot="1">
      <c r="A71" s="1335"/>
      <c r="B71" s="1335"/>
      <c r="C71" s="951" t="s">
        <v>180</v>
      </c>
      <c r="D71" s="951" t="s">
        <v>179</v>
      </c>
      <c r="E71" s="951" t="s">
        <v>180</v>
      </c>
      <c r="F71" s="951" t="s">
        <v>179</v>
      </c>
      <c r="G71" s="951" t="s">
        <v>180</v>
      </c>
      <c r="H71" s="951" t="s">
        <v>179</v>
      </c>
      <c r="I71" s="951" t="s">
        <v>180</v>
      </c>
      <c r="J71" s="951" t="s">
        <v>179</v>
      </c>
      <c r="K71" s="951" t="s">
        <v>180</v>
      </c>
      <c r="L71" s="951" t="s">
        <v>179</v>
      </c>
      <c r="M71" s="951" t="s">
        <v>175</v>
      </c>
      <c r="N71" s="1367"/>
      <c r="O71" s="1367"/>
    </row>
    <row r="72" spans="1:15" ht="18" customHeight="1">
      <c r="A72" s="1370" t="s">
        <v>52</v>
      </c>
      <c r="B72" s="1370"/>
      <c r="C72" s="478">
        <v>38</v>
      </c>
      <c r="D72" s="478">
        <v>14</v>
      </c>
      <c r="E72" s="478">
        <v>29</v>
      </c>
      <c r="F72" s="478">
        <v>6</v>
      </c>
      <c r="G72" s="478">
        <v>24</v>
      </c>
      <c r="H72" s="478">
        <v>8</v>
      </c>
      <c r="I72" s="478">
        <v>31</v>
      </c>
      <c r="J72" s="478">
        <v>0</v>
      </c>
      <c r="K72" s="478">
        <f>SUM(C72,E72,G72,I72)</f>
        <v>122</v>
      </c>
      <c r="L72" s="478">
        <f>SUM(D72,F72,H72,J72)</f>
        <v>28</v>
      </c>
      <c r="M72" s="478">
        <f>SUM(K72:L72)</f>
        <v>150</v>
      </c>
      <c r="N72" s="1384" t="s">
        <v>671</v>
      </c>
      <c r="O72" s="1384"/>
    </row>
    <row r="73" spans="1:15" ht="18" customHeight="1">
      <c r="A73" s="1331" t="s">
        <v>53</v>
      </c>
      <c r="B73" s="1331"/>
      <c r="C73" s="647">
        <v>0</v>
      </c>
      <c r="D73" s="647">
        <v>0</v>
      </c>
      <c r="E73" s="647">
        <v>0</v>
      </c>
      <c r="F73" s="647">
        <v>0</v>
      </c>
      <c r="G73" s="647">
        <v>0</v>
      </c>
      <c r="H73" s="647">
        <v>0</v>
      </c>
      <c r="I73" s="647">
        <v>0</v>
      </c>
      <c r="J73" s="647">
        <v>0</v>
      </c>
      <c r="K73" s="476">
        <f t="shared" ref="K73:K91" si="8">SUM(C73,E73,G73,I73)</f>
        <v>0</v>
      </c>
      <c r="L73" s="476">
        <f t="shared" ref="L73:L91" si="9">SUM(D73,F73,H73,J73)</f>
        <v>0</v>
      </c>
      <c r="M73" s="476">
        <f t="shared" ref="M73:M91" si="10">SUM(K73:L73)</f>
        <v>0</v>
      </c>
      <c r="N73" s="1056" t="s">
        <v>285</v>
      </c>
      <c r="O73" s="1056"/>
    </row>
    <row r="74" spans="1:15" ht="18" customHeight="1">
      <c r="A74" s="1331" t="s">
        <v>54</v>
      </c>
      <c r="B74" s="1331"/>
      <c r="C74" s="647">
        <v>1</v>
      </c>
      <c r="D74" s="647">
        <v>0</v>
      </c>
      <c r="E74" s="647">
        <v>9</v>
      </c>
      <c r="F74" s="647">
        <v>0</v>
      </c>
      <c r="G74" s="647">
        <v>29</v>
      </c>
      <c r="H74" s="647">
        <v>0</v>
      </c>
      <c r="I74" s="647">
        <v>37</v>
      </c>
      <c r="J74" s="647">
        <v>0</v>
      </c>
      <c r="K74" s="476">
        <f t="shared" si="8"/>
        <v>76</v>
      </c>
      <c r="L74" s="476">
        <f t="shared" si="9"/>
        <v>0</v>
      </c>
      <c r="M74" s="476">
        <f t="shared" si="10"/>
        <v>76</v>
      </c>
      <c r="N74" s="1056" t="s">
        <v>184</v>
      </c>
      <c r="O74" s="1056"/>
    </row>
    <row r="75" spans="1:15" ht="18" customHeight="1">
      <c r="A75" s="1331" t="s">
        <v>55</v>
      </c>
      <c r="B75" s="1331"/>
      <c r="C75" s="647">
        <v>0</v>
      </c>
      <c r="D75" s="647">
        <v>0</v>
      </c>
      <c r="E75" s="647">
        <v>0</v>
      </c>
      <c r="F75" s="647">
        <v>0</v>
      </c>
      <c r="G75" s="647">
        <v>0</v>
      </c>
      <c r="H75" s="647">
        <v>0</v>
      </c>
      <c r="I75" s="647">
        <v>0</v>
      </c>
      <c r="J75" s="647">
        <v>0</v>
      </c>
      <c r="K75" s="476">
        <f t="shared" si="8"/>
        <v>0</v>
      </c>
      <c r="L75" s="476">
        <f t="shared" si="9"/>
        <v>0</v>
      </c>
      <c r="M75" s="476">
        <f t="shared" si="10"/>
        <v>0</v>
      </c>
      <c r="N75" s="1056" t="s">
        <v>185</v>
      </c>
      <c r="O75" s="1056"/>
    </row>
    <row r="76" spans="1:15" ht="18" customHeight="1">
      <c r="A76" s="1086" t="s">
        <v>313</v>
      </c>
      <c r="B76" s="655" t="s">
        <v>282</v>
      </c>
      <c r="C76" s="647">
        <v>1</v>
      </c>
      <c r="D76" s="647">
        <v>6</v>
      </c>
      <c r="E76" s="647">
        <v>14</v>
      </c>
      <c r="F76" s="647">
        <v>8</v>
      </c>
      <c r="G76" s="647">
        <v>15</v>
      </c>
      <c r="H76" s="647">
        <v>2</v>
      </c>
      <c r="I76" s="647">
        <v>8</v>
      </c>
      <c r="J76" s="647">
        <v>5</v>
      </c>
      <c r="K76" s="476">
        <f t="shared" si="8"/>
        <v>38</v>
      </c>
      <c r="L76" s="476">
        <f t="shared" si="9"/>
        <v>21</v>
      </c>
      <c r="M76" s="476">
        <f t="shared" si="10"/>
        <v>59</v>
      </c>
      <c r="N76" s="683" t="s">
        <v>306</v>
      </c>
      <c r="O76" s="1113" t="s">
        <v>173</v>
      </c>
    </row>
    <row r="77" spans="1:15" ht="18" customHeight="1">
      <c r="A77" s="1086"/>
      <c r="B77" s="655" t="s">
        <v>283</v>
      </c>
      <c r="C77" s="647">
        <v>5</v>
      </c>
      <c r="D77" s="647">
        <v>0</v>
      </c>
      <c r="E77" s="647">
        <v>7</v>
      </c>
      <c r="F77" s="647">
        <v>0</v>
      </c>
      <c r="G77" s="647">
        <v>10</v>
      </c>
      <c r="H77" s="647">
        <v>0</v>
      </c>
      <c r="I77" s="647">
        <v>24</v>
      </c>
      <c r="J77" s="647">
        <v>0</v>
      </c>
      <c r="K77" s="476">
        <f t="shared" si="8"/>
        <v>46</v>
      </c>
      <c r="L77" s="476">
        <f t="shared" si="9"/>
        <v>0</v>
      </c>
      <c r="M77" s="476">
        <f t="shared" si="10"/>
        <v>46</v>
      </c>
      <c r="N77" s="683" t="s">
        <v>307</v>
      </c>
      <c r="O77" s="1113"/>
    </row>
    <row r="78" spans="1:15" ht="18" customHeight="1">
      <c r="A78" s="1086"/>
      <c r="B78" s="655" t="s">
        <v>284</v>
      </c>
      <c r="C78" s="647">
        <v>2</v>
      </c>
      <c r="D78" s="647">
        <v>0</v>
      </c>
      <c r="E78" s="647">
        <v>30</v>
      </c>
      <c r="F78" s="647">
        <v>0</v>
      </c>
      <c r="G78" s="647">
        <v>95</v>
      </c>
      <c r="H78" s="647">
        <v>0</v>
      </c>
      <c r="I78" s="647">
        <v>77</v>
      </c>
      <c r="J78" s="647">
        <v>0</v>
      </c>
      <c r="K78" s="476">
        <f t="shared" si="8"/>
        <v>204</v>
      </c>
      <c r="L78" s="476">
        <f t="shared" si="9"/>
        <v>0</v>
      </c>
      <c r="M78" s="476">
        <f t="shared" si="10"/>
        <v>204</v>
      </c>
      <c r="N78" s="683" t="s">
        <v>308</v>
      </c>
      <c r="O78" s="1113"/>
    </row>
    <row r="79" spans="1:15" ht="18" customHeight="1">
      <c r="A79" s="1086"/>
      <c r="B79" s="655" t="s">
        <v>279</v>
      </c>
      <c r="C79" s="647">
        <v>4</v>
      </c>
      <c r="D79" s="647">
        <v>2</v>
      </c>
      <c r="E79" s="647">
        <v>3</v>
      </c>
      <c r="F79" s="647">
        <v>2</v>
      </c>
      <c r="G79" s="647">
        <v>8</v>
      </c>
      <c r="H79" s="647">
        <v>0</v>
      </c>
      <c r="I79" s="647">
        <v>10</v>
      </c>
      <c r="J79" s="647">
        <v>1</v>
      </c>
      <c r="K79" s="476">
        <f t="shared" si="8"/>
        <v>25</v>
      </c>
      <c r="L79" s="476">
        <f t="shared" si="9"/>
        <v>5</v>
      </c>
      <c r="M79" s="476">
        <f t="shared" si="10"/>
        <v>30</v>
      </c>
      <c r="N79" s="683" t="s">
        <v>309</v>
      </c>
      <c r="O79" s="1113"/>
    </row>
    <row r="80" spans="1:15" ht="18" customHeight="1">
      <c r="A80" s="1086"/>
      <c r="B80" s="655" t="s">
        <v>280</v>
      </c>
      <c r="C80" s="647">
        <v>0</v>
      </c>
      <c r="D80" s="647">
        <v>0</v>
      </c>
      <c r="E80" s="647">
        <v>2</v>
      </c>
      <c r="F80" s="647">
        <v>0</v>
      </c>
      <c r="G80" s="647">
        <v>7</v>
      </c>
      <c r="H80" s="647">
        <v>0</v>
      </c>
      <c r="I80" s="647">
        <v>5</v>
      </c>
      <c r="J80" s="647">
        <v>0</v>
      </c>
      <c r="K80" s="476">
        <f t="shared" si="8"/>
        <v>14</v>
      </c>
      <c r="L80" s="476">
        <f t="shared" si="9"/>
        <v>0</v>
      </c>
      <c r="M80" s="476">
        <f t="shared" si="10"/>
        <v>14</v>
      </c>
      <c r="N80" s="683" t="s">
        <v>310</v>
      </c>
      <c r="O80" s="1113"/>
    </row>
    <row r="81" spans="1:15" ht="18" customHeight="1">
      <c r="A81" s="1086"/>
      <c r="B81" s="655" t="s">
        <v>281</v>
      </c>
      <c r="C81" s="647">
        <v>16</v>
      </c>
      <c r="D81" s="647">
        <v>18</v>
      </c>
      <c r="E81" s="647">
        <v>26</v>
      </c>
      <c r="F81" s="647">
        <v>14</v>
      </c>
      <c r="G81" s="647">
        <v>54</v>
      </c>
      <c r="H81" s="647">
        <v>13</v>
      </c>
      <c r="I81" s="647">
        <v>36</v>
      </c>
      <c r="J81" s="647">
        <v>10</v>
      </c>
      <c r="K81" s="476">
        <f t="shared" si="8"/>
        <v>132</v>
      </c>
      <c r="L81" s="476">
        <f t="shared" si="9"/>
        <v>55</v>
      </c>
      <c r="M81" s="476">
        <f t="shared" si="10"/>
        <v>187</v>
      </c>
      <c r="N81" s="683" t="s">
        <v>311</v>
      </c>
      <c r="O81" s="1113"/>
    </row>
    <row r="82" spans="1:15" ht="18" customHeight="1">
      <c r="A82" s="1081" t="s">
        <v>63</v>
      </c>
      <c r="B82" s="1081"/>
      <c r="C82" s="647">
        <v>0</v>
      </c>
      <c r="D82" s="647">
        <v>0</v>
      </c>
      <c r="E82" s="647">
        <v>0</v>
      </c>
      <c r="F82" s="647">
        <v>0</v>
      </c>
      <c r="G82" s="647">
        <v>0</v>
      </c>
      <c r="H82" s="647">
        <v>0</v>
      </c>
      <c r="I82" s="647">
        <v>0</v>
      </c>
      <c r="J82" s="647">
        <v>0</v>
      </c>
      <c r="K82" s="476">
        <f t="shared" si="8"/>
        <v>0</v>
      </c>
      <c r="L82" s="476">
        <f t="shared" si="9"/>
        <v>0</v>
      </c>
      <c r="M82" s="476">
        <f t="shared" si="10"/>
        <v>0</v>
      </c>
      <c r="N82" s="1056" t="s">
        <v>297</v>
      </c>
      <c r="O82" s="1056"/>
    </row>
    <row r="83" spans="1:15" ht="18" customHeight="1">
      <c r="A83" s="1331" t="s">
        <v>64</v>
      </c>
      <c r="B83" s="1331"/>
      <c r="C83" s="647">
        <v>9</v>
      </c>
      <c r="D83" s="647">
        <v>0</v>
      </c>
      <c r="E83" s="647">
        <v>13</v>
      </c>
      <c r="F83" s="647">
        <v>0</v>
      </c>
      <c r="G83" s="647">
        <v>12</v>
      </c>
      <c r="H83" s="647">
        <v>0</v>
      </c>
      <c r="I83" s="647">
        <v>35</v>
      </c>
      <c r="J83" s="647">
        <v>0</v>
      </c>
      <c r="K83" s="476">
        <f t="shared" si="8"/>
        <v>69</v>
      </c>
      <c r="L83" s="476">
        <f t="shared" si="9"/>
        <v>0</v>
      </c>
      <c r="M83" s="476">
        <f t="shared" si="10"/>
        <v>69</v>
      </c>
      <c r="N83" s="1056" t="s">
        <v>186</v>
      </c>
      <c r="O83" s="1056"/>
    </row>
    <row r="84" spans="1:15" ht="18" customHeight="1">
      <c r="A84" s="1331" t="s">
        <v>112</v>
      </c>
      <c r="B84" s="1331"/>
      <c r="C84" s="647">
        <v>10</v>
      </c>
      <c r="D84" s="647">
        <v>0</v>
      </c>
      <c r="E84" s="647">
        <v>10</v>
      </c>
      <c r="F84" s="647">
        <v>0</v>
      </c>
      <c r="G84" s="647">
        <v>59</v>
      </c>
      <c r="H84" s="647">
        <v>0</v>
      </c>
      <c r="I84" s="647">
        <v>108</v>
      </c>
      <c r="J84" s="647">
        <v>0</v>
      </c>
      <c r="K84" s="476">
        <f t="shared" si="8"/>
        <v>187</v>
      </c>
      <c r="L84" s="476">
        <f t="shared" si="9"/>
        <v>0</v>
      </c>
      <c r="M84" s="476">
        <f t="shared" si="10"/>
        <v>187</v>
      </c>
      <c r="N84" s="1056" t="s">
        <v>187</v>
      </c>
      <c r="O84" s="1056"/>
    </row>
    <row r="85" spans="1:15" ht="18" customHeight="1">
      <c r="A85" s="1331" t="s">
        <v>113</v>
      </c>
      <c r="B85" s="1331"/>
      <c r="C85" s="647">
        <v>3</v>
      </c>
      <c r="D85" s="647">
        <v>0</v>
      </c>
      <c r="E85" s="647">
        <v>4</v>
      </c>
      <c r="F85" s="647">
        <v>0</v>
      </c>
      <c r="G85" s="647">
        <v>2</v>
      </c>
      <c r="H85" s="647">
        <v>0</v>
      </c>
      <c r="I85" s="647">
        <v>4</v>
      </c>
      <c r="J85" s="647">
        <v>0</v>
      </c>
      <c r="K85" s="476">
        <f t="shared" si="8"/>
        <v>13</v>
      </c>
      <c r="L85" s="476">
        <f t="shared" si="9"/>
        <v>0</v>
      </c>
      <c r="M85" s="476">
        <f t="shared" si="10"/>
        <v>13</v>
      </c>
      <c r="N85" s="1056" t="s">
        <v>188</v>
      </c>
      <c r="O85" s="1056"/>
    </row>
    <row r="86" spans="1:15" ht="18" customHeight="1">
      <c r="A86" s="1331" t="s">
        <v>134</v>
      </c>
      <c r="B86" s="1331"/>
      <c r="C86" s="647">
        <v>0</v>
      </c>
      <c r="D86" s="647">
        <v>0</v>
      </c>
      <c r="E86" s="647">
        <v>0</v>
      </c>
      <c r="F86" s="647">
        <v>0</v>
      </c>
      <c r="G86" s="647">
        <v>0</v>
      </c>
      <c r="H86" s="647">
        <v>0</v>
      </c>
      <c r="I86" s="647">
        <v>0</v>
      </c>
      <c r="J86" s="647">
        <v>0</v>
      </c>
      <c r="K86" s="476">
        <f t="shared" si="8"/>
        <v>0</v>
      </c>
      <c r="L86" s="476">
        <f t="shared" si="9"/>
        <v>0</v>
      </c>
      <c r="M86" s="476">
        <f t="shared" si="10"/>
        <v>0</v>
      </c>
      <c r="N86" s="1056" t="s">
        <v>189</v>
      </c>
      <c r="O86" s="1056"/>
    </row>
    <row r="87" spans="1:15" ht="18" customHeight="1">
      <c r="A87" s="1331" t="s">
        <v>68</v>
      </c>
      <c r="B87" s="1331"/>
      <c r="C87" s="647">
        <v>0</v>
      </c>
      <c r="D87" s="647">
        <v>0</v>
      </c>
      <c r="E87" s="647">
        <v>0</v>
      </c>
      <c r="F87" s="647">
        <v>0</v>
      </c>
      <c r="G87" s="647">
        <v>0</v>
      </c>
      <c r="H87" s="647">
        <v>0</v>
      </c>
      <c r="I87" s="647">
        <v>0</v>
      </c>
      <c r="J87" s="647">
        <v>0</v>
      </c>
      <c r="K87" s="476">
        <f t="shared" si="8"/>
        <v>0</v>
      </c>
      <c r="L87" s="476">
        <f t="shared" si="9"/>
        <v>0</v>
      </c>
      <c r="M87" s="476">
        <f t="shared" si="10"/>
        <v>0</v>
      </c>
      <c r="N87" s="1056" t="s">
        <v>190</v>
      </c>
      <c r="O87" s="1056"/>
    </row>
    <row r="88" spans="1:15" ht="18" customHeight="1">
      <c r="A88" s="1331" t="s">
        <v>69</v>
      </c>
      <c r="B88" s="1331"/>
      <c r="C88" s="647">
        <v>0</v>
      </c>
      <c r="D88" s="647">
        <v>0</v>
      </c>
      <c r="E88" s="647">
        <v>0</v>
      </c>
      <c r="F88" s="647">
        <v>0</v>
      </c>
      <c r="G88" s="647">
        <v>0</v>
      </c>
      <c r="H88" s="647">
        <v>0</v>
      </c>
      <c r="I88" s="647">
        <v>0</v>
      </c>
      <c r="J88" s="647">
        <v>0</v>
      </c>
      <c r="K88" s="476">
        <f t="shared" si="8"/>
        <v>0</v>
      </c>
      <c r="L88" s="476">
        <f t="shared" si="9"/>
        <v>0</v>
      </c>
      <c r="M88" s="476">
        <f t="shared" si="10"/>
        <v>0</v>
      </c>
      <c r="N88" s="1056" t="s">
        <v>191</v>
      </c>
      <c r="O88" s="1056"/>
    </row>
    <row r="89" spans="1:15" ht="18" customHeight="1">
      <c r="A89" s="1331" t="s">
        <v>70</v>
      </c>
      <c r="B89" s="1331"/>
      <c r="C89" s="647">
        <v>24</v>
      </c>
      <c r="D89" s="647">
        <v>3</v>
      </c>
      <c r="E89" s="647">
        <v>19</v>
      </c>
      <c r="F89" s="647">
        <v>2</v>
      </c>
      <c r="G89" s="647">
        <v>8</v>
      </c>
      <c r="H89" s="647">
        <v>3</v>
      </c>
      <c r="I89" s="647">
        <v>0</v>
      </c>
      <c r="J89" s="647">
        <v>2</v>
      </c>
      <c r="K89" s="476">
        <f t="shared" si="8"/>
        <v>51</v>
      </c>
      <c r="L89" s="476">
        <f t="shared" si="9"/>
        <v>10</v>
      </c>
      <c r="M89" s="476">
        <f t="shared" si="10"/>
        <v>61</v>
      </c>
      <c r="N89" s="1056" t="s">
        <v>192</v>
      </c>
      <c r="O89" s="1056"/>
    </row>
    <row r="90" spans="1:15" ht="18" customHeight="1">
      <c r="A90" s="1331" t="s">
        <v>71</v>
      </c>
      <c r="B90" s="1331"/>
      <c r="C90" s="647">
        <v>0</v>
      </c>
      <c r="D90" s="647">
        <v>0</v>
      </c>
      <c r="E90" s="647">
        <v>0</v>
      </c>
      <c r="F90" s="647">
        <v>0</v>
      </c>
      <c r="G90" s="647">
        <v>0</v>
      </c>
      <c r="H90" s="647">
        <v>0</v>
      </c>
      <c r="I90" s="647">
        <v>0</v>
      </c>
      <c r="J90" s="647">
        <v>0</v>
      </c>
      <c r="K90" s="476">
        <f t="shared" si="8"/>
        <v>0</v>
      </c>
      <c r="L90" s="476">
        <f t="shared" si="9"/>
        <v>0</v>
      </c>
      <c r="M90" s="476">
        <f t="shared" si="10"/>
        <v>0</v>
      </c>
      <c r="N90" s="1056" t="s">
        <v>193</v>
      </c>
      <c r="O90" s="1056"/>
    </row>
    <row r="91" spans="1:15" ht="18" customHeight="1" thickBot="1">
      <c r="A91" s="1371" t="s">
        <v>72</v>
      </c>
      <c r="B91" s="1371"/>
      <c r="C91" s="668">
        <v>13</v>
      </c>
      <c r="D91" s="668">
        <v>7</v>
      </c>
      <c r="E91" s="668">
        <v>11</v>
      </c>
      <c r="F91" s="668">
        <v>5</v>
      </c>
      <c r="G91" s="668">
        <v>16</v>
      </c>
      <c r="H91" s="668">
        <v>0</v>
      </c>
      <c r="I91" s="668">
        <v>16</v>
      </c>
      <c r="J91" s="668">
        <v>0</v>
      </c>
      <c r="K91" s="479">
        <f t="shared" si="8"/>
        <v>56</v>
      </c>
      <c r="L91" s="479">
        <f t="shared" si="9"/>
        <v>12</v>
      </c>
      <c r="M91" s="479">
        <f t="shared" si="10"/>
        <v>68</v>
      </c>
      <c r="N91" s="1387" t="s">
        <v>298</v>
      </c>
      <c r="O91" s="1387"/>
    </row>
    <row r="92" spans="1:15" ht="18" customHeight="1" thickBot="1">
      <c r="A92" s="1372" t="s">
        <v>32</v>
      </c>
      <c r="B92" s="1372"/>
      <c r="C92" s="678">
        <f>SUM(C72:C91)</f>
        <v>126</v>
      </c>
      <c r="D92" s="678">
        <f t="shared" ref="D92:M92" si="11">SUM(D72:D91)</f>
        <v>50</v>
      </c>
      <c r="E92" s="678">
        <f t="shared" si="11"/>
        <v>177</v>
      </c>
      <c r="F92" s="678">
        <f t="shared" si="11"/>
        <v>37</v>
      </c>
      <c r="G92" s="678">
        <f t="shared" si="11"/>
        <v>339</v>
      </c>
      <c r="H92" s="678">
        <f t="shared" si="11"/>
        <v>26</v>
      </c>
      <c r="I92" s="678">
        <f t="shared" si="11"/>
        <v>391</v>
      </c>
      <c r="J92" s="678">
        <f t="shared" si="11"/>
        <v>18</v>
      </c>
      <c r="K92" s="678">
        <f t="shared" si="11"/>
        <v>1033</v>
      </c>
      <c r="L92" s="678">
        <f t="shared" si="11"/>
        <v>131</v>
      </c>
      <c r="M92" s="678">
        <f t="shared" si="11"/>
        <v>1164</v>
      </c>
      <c r="N92" s="1388" t="s">
        <v>175</v>
      </c>
      <c r="O92" s="1388"/>
    </row>
    <row r="93" spans="1:15" ht="18" customHeight="1" thickTop="1">
      <c r="A93" s="897"/>
      <c r="B93" s="897"/>
      <c r="C93" s="886"/>
      <c r="D93" s="886"/>
      <c r="E93" s="886"/>
      <c r="F93" s="886"/>
      <c r="G93" s="886"/>
      <c r="H93" s="886"/>
      <c r="I93" s="886"/>
      <c r="J93" s="886"/>
      <c r="K93" s="886"/>
      <c r="L93" s="886"/>
      <c r="M93" s="886"/>
      <c r="N93" s="887"/>
      <c r="O93" s="887"/>
    </row>
    <row r="94" spans="1:15" ht="20.25" customHeight="1">
      <c r="A94" s="1138" t="s">
        <v>842</v>
      </c>
      <c r="B94" s="1138"/>
      <c r="C94" s="1138"/>
      <c r="D94" s="1138"/>
      <c r="E94" s="1138"/>
      <c r="F94" s="1138"/>
      <c r="G94" s="1138"/>
      <c r="H94" s="1138"/>
      <c r="I94" s="1138"/>
      <c r="J94" s="1138"/>
      <c r="K94" s="1138"/>
      <c r="L94" s="1138"/>
      <c r="M94" s="1138"/>
      <c r="N94" s="1138"/>
      <c r="O94" s="1138"/>
    </row>
    <row r="95" spans="1:15" ht="21" customHeight="1">
      <c r="A95" s="1139" t="s">
        <v>843</v>
      </c>
      <c r="B95" s="1139"/>
      <c r="C95" s="1139"/>
      <c r="D95" s="1139"/>
      <c r="E95" s="1139"/>
      <c r="F95" s="1139"/>
      <c r="G95" s="1139"/>
      <c r="H95" s="1139"/>
      <c r="I95" s="1139"/>
      <c r="J95" s="1139"/>
      <c r="K95" s="1139"/>
      <c r="L95" s="1139"/>
      <c r="M95" s="1139"/>
      <c r="N95" s="1139"/>
      <c r="O95" s="1139"/>
    </row>
    <row r="96" spans="1:15" ht="18.75" customHeight="1" thickBot="1">
      <c r="A96" s="1048" t="s">
        <v>1192</v>
      </c>
      <c r="B96" s="1048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1365" t="s">
        <v>683</v>
      </c>
      <c r="O96" s="1365"/>
    </row>
    <row r="97" spans="1:18" ht="17.25" customHeight="1" thickTop="1">
      <c r="A97" s="1334" t="s">
        <v>40</v>
      </c>
      <c r="B97" s="1334"/>
      <c r="C97" s="1334" t="s">
        <v>646</v>
      </c>
      <c r="D97" s="1334"/>
      <c r="E97" s="1334"/>
      <c r="F97" s="1334"/>
      <c r="G97" s="1334"/>
      <c r="H97" s="1334"/>
      <c r="I97" s="1334"/>
      <c r="J97" s="1334"/>
      <c r="K97" s="1334"/>
      <c r="L97" s="1334"/>
      <c r="M97" s="1334"/>
      <c r="N97" s="1366" t="s">
        <v>174</v>
      </c>
      <c r="O97" s="1366"/>
    </row>
    <row r="98" spans="1:18" ht="22.5" customHeight="1">
      <c r="A98" s="1335"/>
      <c r="B98" s="1335"/>
      <c r="C98" s="1367" t="s">
        <v>647</v>
      </c>
      <c r="D98" s="1367"/>
      <c r="E98" s="1367"/>
      <c r="F98" s="1367"/>
      <c r="G98" s="1367"/>
      <c r="H98" s="1367"/>
      <c r="I98" s="1367"/>
      <c r="J98" s="1367"/>
      <c r="K98" s="1367"/>
      <c r="L98" s="1367"/>
      <c r="M98" s="1367"/>
      <c r="N98" s="1367"/>
      <c r="O98" s="1367"/>
    </row>
    <row r="99" spans="1:18" ht="17.25" customHeight="1">
      <c r="A99" s="1335"/>
      <c r="B99" s="1335"/>
      <c r="C99" s="1335" t="s">
        <v>638</v>
      </c>
      <c r="D99" s="1335"/>
      <c r="E99" s="1335" t="s">
        <v>639</v>
      </c>
      <c r="F99" s="1335"/>
      <c r="G99" s="1335" t="s">
        <v>640</v>
      </c>
      <c r="H99" s="1335"/>
      <c r="I99" s="1335" t="s">
        <v>641</v>
      </c>
      <c r="J99" s="1335"/>
      <c r="K99" s="1335" t="s">
        <v>32</v>
      </c>
      <c r="L99" s="1335"/>
      <c r="M99" s="1335"/>
      <c r="N99" s="1367"/>
      <c r="O99" s="1367"/>
    </row>
    <row r="100" spans="1:18" ht="20.25" customHeight="1">
      <c r="A100" s="1335"/>
      <c r="B100" s="1335"/>
      <c r="C100" s="1096" t="s">
        <v>252</v>
      </c>
      <c r="D100" s="1096"/>
      <c r="E100" s="1096" t="s">
        <v>246</v>
      </c>
      <c r="F100" s="1096"/>
      <c r="G100" s="1096" t="s">
        <v>253</v>
      </c>
      <c r="H100" s="1096"/>
      <c r="I100" s="1096" t="s">
        <v>248</v>
      </c>
      <c r="J100" s="1096"/>
      <c r="K100" s="808"/>
      <c r="L100" s="808" t="s">
        <v>175</v>
      </c>
      <c r="M100" s="808"/>
      <c r="N100" s="1367"/>
      <c r="O100" s="1367"/>
    </row>
    <row r="101" spans="1:18" ht="18" customHeight="1">
      <c r="A101" s="1335"/>
      <c r="B101" s="1335"/>
      <c r="C101" s="952" t="s">
        <v>33</v>
      </c>
      <c r="D101" s="952" t="s">
        <v>34</v>
      </c>
      <c r="E101" s="952" t="s">
        <v>33</v>
      </c>
      <c r="F101" s="952" t="s">
        <v>34</v>
      </c>
      <c r="G101" s="952" t="s">
        <v>33</v>
      </c>
      <c r="H101" s="952" t="s">
        <v>34</v>
      </c>
      <c r="I101" s="952" t="s">
        <v>33</v>
      </c>
      <c r="J101" s="952" t="s">
        <v>34</v>
      </c>
      <c r="K101" s="952" t="s">
        <v>33</v>
      </c>
      <c r="L101" s="952" t="s">
        <v>34</v>
      </c>
      <c r="M101" s="952" t="s">
        <v>35</v>
      </c>
      <c r="N101" s="1367"/>
      <c r="O101" s="1367"/>
    </row>
    <row r="102" spans="1:18" ht="18" customHeight="1" thickBot="1">
      <c r="A102" s="1335"/>
      <c r="B102" s="1335"/>
      <c r="C102" s="951" t="s">
        <v>180</v>
      </c>
      <c r="D102" s="951" t="s">
        <v>179</v>
      </c>
      <c r="E102" s="951" t="s">
        <v>180</v>
      </c>
      <c r="F102" s="951" t="s">
        <v>179</v>
      </c>
      <c r="G102" s="951" t="s">
        <v>180</v>
      </c>
      <c r="H102" s="951" t="s">
        <v>179</v>
      </c>
      <c r="I102" s="951" t="s">
        <v>180</v>
      </c>
      <c r="J102" s="951" t="s">
        <v>179</v>
      </c>
      <c r="K102" s="951" t="s">
        <v>180</v>
      </c>
      <c r="L102" s="951" t="s">
        <v>179</v>
      </c>
      <c r="M102" s="951" t="s">
        <v>175</v>
      </c>
      <c r="N102" s="1367"/>
      <c r="O102" s="1367"/>
    </row>
    <row r="103" spans="1:18" ht="18" customHeight="1">
      <c r="A103" s="1370" t="s">
        <v>52</v>
      </c>
      <c r="B103" s="1370"/>
      <c r="C103" s="478">
        <v>181</v>
      </c>
      <c r="D103" s="478">
        <v>49</v>
      </c>
      <c r="E103" s="478">
        <v>126</v>
      </c>
      <c r="F103" s="478">
        <v>30</v>
      </c>
      <c r="G103" s="478">
        <v>157</v>
      </c>
      <c r="H103" s="478">
        <v>9</v>
      </c>
      <c r="I103" s="478">
        <v>153</v>
      </c>
      <c r="J103" s="478">
        <v>11</v>
      </c>
      <c r="K103" s="478">
        <f>SUM(C103,E103,G103,I103)</f>
        <v>617</v>
      </c>
      <c r="L103" s="478">
        <f>SUM(D103,F103,H103,J103)</f>
        <v>99</v>
      </c>
      <c r="M103" s="478">
        <f>SUM(K103:L103)</f>
        <v>716</v>
      </c>
      <c r="N103" s="1369" t="s">
        <v>671</v>
      </c>
      <c r="O103" s="1369"/>
    </row>
    <row r="104" spans="1:18" ht="18" customHeight="1">
      <c r="A104" s="1331" t="s">
        <v>53</v>
      </c>
      <c r="B104" s="1331"/>
      <c r="C104" s="647">
        <v>0</v>
      </c>
      <c r="D104" s="647">
        <v>0</v>
      </c>
      <c r="E104" s="647">
        <v>0</v>
      </c>
      <c r="F104" s="647">
        <v>0</v>
      </c>
      <c r="G104" s="647">
        <v>0</v>
      </c>
      <c r="H104" s="647">
        <v>0</v>
      </c>
      <c r="I104" s="647">
        <v>0</v>
      </c>
      <c r="J104" s="647">
        <v>0</v>
      </c>
      <c r="K104" s="476">
        <f t="shared" ref="K104:K122" si="12">SUM(C104,E104,G104,I104)</f>
        <v>0</v>
      </c>
      <c r="L104" s="476">
        <f t="shared" ref="L104:L122" si="13">SUM(D104,F104,H104,J104)</f>
        <v>0</v>
      </c>
      <c r="M104" s="476">
        <f t="shared" ref="M104:M122" si="14">SUM(K104:L104)</f>
        <v>0</v>
      </c>
      <c r="N104" s="1059" t="s">
        <v>302</v>
      </c>
      <c r="O104" s="1059"/>
      <c r="R104" s="261"/>
    </row>
    <row r="105" spans="1:18" ht="18" customHeight="1">
      <c r="A105" s="1389" t="s">
        <v>54</v>
      </c>
      <c r="B105" s="1390"/>
      <c r="C105" s="647">
        <v>9</v>
      </c>
      <c r="D105" s="647">
        <v>0</v>
      </c>
      <c r="E105" s="647">
        <v>22</v>
      </c>
      <c r="F105" s="647">
        <v>0</v>
      </c>
      <c r="G105" s="647">
        <v>74</v>
      </c>
      <c r="H105" s="647">
        <v>0</v>
      </c>
      <c r="I105" s="647">
        <v>91</v>
      </c>
      <c r="J105" s="647">
        <v>0</v>
      </c>
      <c r="K105" s="476">
        <f t="shared" si="12"/>
        <v>196</v>
      </c>
      <c r="L105" s="476">
        <f t="shared" si="13"/>
        <v>0</v>
      </c>
      <c r="M105" s="476">
        <f t="shared" si="14"/>
        <v>196</v>
      </c>
      <c r="N105" s="1056" t="s">
        <v>184</v>
      </c>
      <c r="O105" s="1056"/>
      <c r="R105" s="258"/>
    </row>
    <row r="106" spans="1:18" ht="18" customHeight="1">
      <c r="A106" s="1389" t="s">
        <v>55</v>
      </c>
      <c r="B106" s="1390"/>
      <c r="C106" s="647">
        <v>0</v>
      </c>
      <c r="D106" s="647">
        <v>0</v>
      </c>
      <c r="E106" s="647">
        <v>0</v>
      </c>
      <c r="F106" s="647">
        <v>0</v>
      </c>
      <c r="G106" s="647">
        <v>0</v>
      </c>
      <c r="H106" s="647">
        <v>0</v>
      </c>
      <c r="I106" s="647">
        <v>0</v>
      </c>
      <c r="J106" s="647">
        <v>0</v>
      </c>
      <c r="K106" s="476">
        <f t="shared" si="12"/>
        <v>0</v>
      </c>
      <c r="L106" s="476">
        <f t="shared" si="13"/>
        <v>0</v>
      </c>
      <c r="M106" s="476">
        <f t="shared" si="14"/>
        <v>0</v>
      </c>
      <c r="N106" s="1056" t="s">
        <v>185</v>
      </c>
      <c r="O106" s="1056"/>
      <c r="R106" s="258"/>
    </row>
    <row r="107" spans="1:18" ht="18" customHeight="1">
      <c r="A107" s="1086" t="s">
        <v>313</v>
      </c>
      <c r="B107" s="655" t="s">
        <v>282</v>
      </c>
      <c r="C107" s="647">
        <v>15</v>
      </c>
      <c r="D107" s="647">
        <v>56</v>
      </c>
      <c r="E107" s="647">
        <v>41</v>
      </c>
      <c r="F107" s="647">
        <v>54</v>
      </c>
      <c r="G107" s="647">
        <v>84</v>
      </c>
      <c r="H107" s="647">
        <v>45</v>
      </c>
      <c r="I107" s="647">
        <v>84</v>
      </c>
      <c r="J107" s="647">
        <v>52</v>
      </c>
      <c r="K107" s="476">
        <f t="shared" si="12"/>
        <v>224</v>
      </c>
      <c r="L107" s="476">
        <f t="shared" si="13"/>
        <v>207</v>
      </c>
      <c r="M107" s="476">
        <f t="shared" si="14"/>
        <v>431</v>
      </c>
      <c r="N107" s="474" t="s">
        <v>306</v>
      </c>
      <c r="O107" s="1061" t="s">
        <v>173</v>
      </c>
      <c r="R107" s="1376"/>
    </row>
    <row r="108" spans="1:18" ht="18" customHeight="1">
      <c r="A108" s="1086"/>
      <c r="B108" s="655" t="s">
        <v>283</v>
      </c>
      <c r="C108" s="647">
        <v>28</v>
      </c>
      <c r="D108" s="647">
        <v>0</v>
      </c>
      <c r="E108" s="647">
        <v>78</v>
      </c>
      <c r="F108" s="647">
        <v>0</v>
      </c>
      <c r="G108" s="647">
        <v>159</v>
      </c>
      <c r="H108" s="647">
        <v>0</v>
      </c>
      <c r="I108" s="647">
        <v>220</v>
      </c>
      <c r="J108" s="647">
        <v>0</v>
      </c>
      <c r="K108" s="476">
        <f t="shared" si="12"/>
        <v>485</v>
      </c>
      <c r="L108" s="476">
        <f t="shared" si="13"/>
        <v>0</v>
      </c>
      <c r="M108" s="476">
        <f t="shared" si="14"/>
        <v>485</v>
      </c>
      <c r="N108" s="474" t="s">
        <v>307</v>
      </c>
      <c r="O108" s="1061"/>
      <c r="R108" s="1377"/>
    </row>
    <row r="109" spans="1:18" ht="18" customHeight="1">
      <c r="A109" s="1086"/>
      <c r="B109" s="655" t="s">
        <v>284</v>
      </c>
      <c r="C109" s="647">
        <v>13</v>
      </c>
      <c r="D109" s="647">
        <v>0</v>
      </c>
      <c r="E109" s="647">
        <v>57</v>
      </c>
      <c r="F109" s="647">
        <v>0</v>
      </c>
      <c r="G109" s="647">
        <v>176</v>
      </c>
      <c r="H109" s="647">
        <v>0</v>
      </c>
      <c r="I109" s="647">
        <v>137</v>
      </c>
      <c r="J109" s="647">
        <v>0</v>
      </c>
      <c r="K109" s="476">
        <f t="shared" si="12"/>
        <v>383</v>
      </c>
      <c r="L109" s="476">
        <f t="shared" si="13"/>
        <v>0</v>
      </c>
      <c r="M109" s="476">
        <f t="shared" si="14"/>
        <v>383</v>
      </c>
      <c r="N109" s="474" t="s">
        <v>308</v>
      </c>
      <c r="O109" s="1061"/>
      <c r="R109" s="1377"/>
    </row>
    <row r="110" spans="1:18" ht="18" customHeight="1">
      <c r="A110" s="1086"/>
      <c r="B110" s="655" t="s">
        <v>279</v>
      </c>
      <c r="C110" s="647">
        <v>45</v>
      </c>
      <c r="D110" s="647">
        <v>6</v>
      </c>
      <c r="E110" s="647">
        <v>67</v>
      </c>
      <c r="F110" s="647">
        <v>8</v>
      </c>
      <c r="G110" s="647">
        <v>89</v>
      </c>
      <c r="H110" s="647">
        <v>5</v>
      </c>
      <c r="I110" s="647">
        <v>109</v>
      </c>
      <c r="J110" s="647">
        <v>7</v>
      </c>
      <c r="K110" s="476">
        <f t="shared" si="12"/>
        <v>310</v>
      </c>
      <c r="L110" s="476">
        <f t="shared" si="13"/>
        <v>26</v>
      </c>
      <c r="M110" s="476">
        <f t="shared" si="14"/>
        <v>336</v>
      </c>
      <c r="N110" s="474" t="s">
        <v>309</v>
      </c>
      <c r="O110" s="1061"/>
      <c r="R110" s="1377"/>
    </row>
    <row r="111" spans="1:18" ht="18" customHeight="1">
      <c r="A111" s="1086"/>
      <c r="B111" s="655" t="s">
        <v>280</v>
      </c>
      <c r="C111" s="647">
        <v>4</v>
      </c>
      <c r="D111" s="647">
        <v>2</v>
      </c>
      <c r="E111" s="647">
        <v>6</v>
      </c>
      <c r="F111" s="647">
        <v>1</v>
      </c>
      <c r="G111" s="647">
        <v>12</v>
      </c>
      <c r="H111" s="647">
        <v>3</v>
      </c>
      <c r="I111" s="647">
        <v>13</v>
      </c>
      <c r="J111" s="647">
        <v>8</v>
      </c>
      <c r="K111" s="476">
        <f t="shared" si="12"/>
        <v>35</v>
      </c>
      <c r="L111" s="476">
        <f t="shared" si="13"/>
        <v>14</v>
      </c>
      <c r="M111" s="476">
        <f t="shared" si="14"/>
        <v>49</v>
      </c>
      <c r="N111" s="474" t="s">
        <v>310</v>
      </c>
      <c r="O111" s="1061"/>
      <c r="R111" s="1377"/>
    </row>
    <row r="112" spans="1:18" ht="18" customHeight="1">
      <c r="A112" s="1086"/>
      <c r="B112" s="655" t="s">
        <v>281</v>
      </c>
      <c r="C112" s="647">
        <v>60</v>
      </c>
      <c r="D112" s="647">
        <v>54</v>
      </c>
      <c r="E112" s="647">
        <v>68</v>
      </c>
      <c r="F112" s="647">
        <v>54</v>
      </c>
      <c r="G112" s="647">
        <v>127</v>
      </c>
      <c r="H112" s="647">
        <v>64</v>
      </c>
      <c r="I112" s="647">
        <v>113</v>
      </c>
      <c r="J112" s="647">
        <v>67</v>
      </c>
      <c r="K112" s="476">
        <f t="shared" si="12"/>
        <v>368</v>
      </c>
      <c r="L112" s="476">
        <f t="shared" si="13"/>
        <v>239</v>
      </c>
      <c r="M112" s="476">
        <f t="shared" si="14"/>
        <v>607</v>
      </c>
      <c r="N112" s="474" t="s">
        <v>311</v>
      </c>
      <c r="O112" s="1061"/>
      <c r="R112" s="1377"/>
    </row>
    <row r="113" spans="1:18" ht="18" customHeight="1">
      <c r="A113" s="1122" t="s">
        <v>63</v>
      </c>
      <c r="B113" s="1123"/>
      <c r="C113" s="647">
        <v>0</v>
      </c>
      <c r="D113" s="647">
        <v>0</v>
      </c>
      <c r="E113" s="647">
        <v>0</v>
      </c>
      <c r="F113" s="647">
        <v>0</v>
      </c>
      <c r="G113" s="647">
        <v>0</v>
      </c>
      <c r="H113" s="647">
        <v>0</v>
      </c>
      <c r="I113" s="647">
        <v>0</v>
      </c>
      <c r="J113" s="647">
        <v>0</v>
      </c>
      <c r="K113" s="476">
        <f t="shared" si="12"/>
        <v>0</v>
      </c>
      <c r="L113" s="476">
        <f t="shared" si="13"/>
        <v>0</v>
      </c>
      <c r="M113" s="476">
        <f t="shared" si="14"/>
        <v>0</v>
      </c>
      <c r="N113" s="1056" t="s">
        <v>297</v>
      </c>
      <c r="O113" s="1056"/>
      <c r="R113" s="258"/>
    </row>
    <row r="114" spans="1:18" ht="18" customHeight="1">
      <c r="A114" s="1389" t="s">
        <v>64</v>
      </c>
      <c r="B114" s="1390"/>
      <c r="C114" s="647">
        <v>3</v>
      </c>
      <c r="D114" s="647">
        <v>0</v>
      </c>
      <c r="E114" s="647">
        <v>12</v>
      </c>
      <c r="F114" s="647">
        <v>0</v>
      </c>
      <c r="G114" s="647">
        <v>10</v>
      </c>
      <c r="H114" s="647">
        <v>0</v>
      </c>
      <c r="I114" s="647">
        <v>8</v>
      </c>
      <c r="J114" s="647">
        <v>0</v>
      </c>
      <c r="K114" s="476">
        <f t="shared" si="12"/>
        <v>33</v>
      </c>
      <c r="L114" s="476">
        <f t="shared" si="13"/>
        <v>0</v>
      </c>
      <c r="M114" s="476">
        <f t="shared" si="14"/>
        <v>33</v>
      </c>
      <c r="N114" s="1056" t="s">
        <v>186</v>
      </c>
      <c r="O114" s="1056"/>
      <c r="R114" s="258"/>
    </row>
    <row r="115" spans="1:18" ht="18" customHeight="1">
      <c r="A115" s="1389" t="s">
        <v>112</v>
      </c>
      <c r="B115" s="1390"/>
      <c r="C115" s="647">
        <v>43</v>
      </c>
      <c r="D115" s="647">
        <v>0</v>
      </c>
      <c r="E115" s="647">
        <v>48</v>
      </c>
      <c r="F115" s="647">
        <v>0</v>
      </c>
      <c r="G115" s="647">
        <v>128</v>
      </c>
      <c r="H115" s="647">
        <v>0</v>
      </c>
      <c r="I115" s="647">
        <v>164</v>
      </c>
      <c r="J115" s="647">
        <v>0</v>
      </c>
      <c r="K115" s="476">
        <f t="shared" si="12"/>
        <v>383</v>
      </c>
      <c r="L115" s="476">
        <f t="shared" si="13"/>
        <v>0</v>
      </c>
      <c r="M115" s="476">
        <f t="shared" si="14"/>
        <v>383</v>
      </c>
      <c r="N115" s="1056" t="s">
        <v>187</v>
      </c>
      <c r="O115" s="1056"/>
      <c r="R115" s="258"/>
    </row>
    <row r="116" spans="1:18" ht="18" customHeight="1">
      <c r="A116" s="1389" t="s">
        <v>113</v>
      </c>
      <c r="B116" s="1390"/>
      <c r="C116" s="647">
        <v>13</v>
      </c>
      <c r="D116" s="647">
        <v>0</v>
      </c>
      <c r="E116" s="647">
        <v>14</v>
      </c>
      <c r="F116" s="647">
        <v>0</v>
      </c>
      <c r="G116" s="647">
        <v>22</v>
      </c>
      <c r="H116" s="647">
        <v>0</v>
      </c>
      <c r="I116" s="647">
        <v>25</v>
      </c>
      <c r="J116" s="647">
        <v>0</v>
      </c>
      <c r="K116" s="476">
        <f t="shared" si="12"/>
        <v>74</v>
      </c>
      <c r="L116" s="476">
        <f t="shared" si="13"/>
        <v>0</v>
      </c>
      <c r="M116" s="476">
        <f t="shared" si="14"/>
        <v>74</v>
      </c>
      <c r="N116" s="1056" t="s">
        <v>303</v>
      </c>
      <c r="O116" s="1056"/>
      <c r="R116" s="258"/>
    </row>
    <row r="117" spans="1:18" ht="18" customHeight="1">
      <c r="A117" s="1389" t="s">
        <v>134</v>
      </c>
      <c r="B117" s="1390"/>
      <c r="C117" s="647">
        <v>0</v>
      </c>
      <c r="D117" s="647">
        <v>0</v>
      </c>
      <c r="E117" s="647">
        <v>0</v>
      </c>
      <c r="F117" s="647">
        <v>0</v>
      </c>
      <c r="G117" s="647">
        <v>0</v>
      </c>
      <c r="H117" s="647">
        <v>0</v>
      </c>
      <c r="I117" s="647">
        <v>0</v>
      </c>
      <c r="J117" s="647">
        <v>0</v>
      </c>
      <c r="K117" s="476">
        <f t="shared" si="12"/>
        <v>0</v>
      </c>
      <c r="L117" s="476">
        <f t="shared" si="13"/>
        <v>0</v>
      </c>
      <c r="M117" s="476">
        <f t="shared" si="14"/>
        <v>0</v>
      </c>
      <c r="N117" s="1056" t="s">
        <v>304</v>
      </c>
      <c r="O117" s="1056"/>
      <c r="R117" s="258"/>
    </row>
    <row r="118" spans="1:18" ht="18" customHeight="1">
      <c r="A118" s="1389" t="s">
        <v>68</v>
      </c>
      <c r="B118" s="1390"/>
      <c r="C118" s="647">
        <v>0</v>
      </c>
      <c r="D118" s="647">
        <v>0</v>
      </c>
      <c r="E118" s="647">
        <v>0</v>
      </c>
      <c r="F118" s="647">
        <v>0</v>
      </c>
      <c r="G118" s="647">
        <v>0</v>
      </c>
      <c r="H118" s="647">
        <v>0</v>
      </c>
      <c r="I118" s="647">
        <v>0</v>
      </c>
      <c r="J118" s="647">
        <v>0</v>
      </c>
      <c r="K118" s="476">
        <f t="shared" si="12"/>
        <v>0</v>
      </c>
      <c r="L118" s="476">
        <f t="shared" si="13"/>
        <v>0</v>
      </c>
      <c r="M118" s="476">
        <f t="shared" si="14"/>
        <v>0</v>
      </c>
      <c r="N118" s="1056" t="s">
        <v>305</v>
      </c>
      <c r="O118" s="1056"/>
      <c r="R118" s="258"/>
    </row>
    <row r="119" spans="1:18" ht="18" customHeight="1">
      <c r="A119" s="1389" t="s">
        <v>69</v>
      </c>
      <c r="B119" s="1390"/>
      <c r="C119" s="647">
        <v>0</v>
      </c>
      <c r="D119" s="647">
        <v>0</v>
      </c>
      <c r="E119" s="647">
        <v>0</v>
      </c>
      <c r="F119" s="647">
        <v>0</v>
      </c>
      <c r="G119" s="647">
        <v>0</v>
      </c>
      <c r="H119" s="647">
        <v>0</v>
      </c>
      <c r="I119" s="647">
        <v>0</v>
      </c>
      <c r="J119" s="647">
        <v>0</v>
      </c>
      <c r="K119" s="476">
        <f t="shared" si="12"/>
        <v>0</v>
      </c>
      <c r="L119" s="476">
        <f t="shared" si="13"/>
        <v>0</v>
      </c>
      <c r="M119" s="476">
        <f t="shared" si="14"/>
        <v>0</v>
      </c>
      <c r="N119" s="1056" t="s">
        <v>191</v>
      </c>
      <c r="O119" s="1056"/>
      <c r="R119" s="258"/>
    </row>
    <row r="120" spans="1:18" ht="18" customHeight="1">
      <c r="A120" s="1389" t="s">
        <v>70</v>
      </c>
      <c r="B120" s="1390"/>
      <c r="C120" s="647">
        <v>73</v>
      </c>
      <c r="D120" s="647">
        <v>110</v>
      </c>
      <c r="E120" s="647">
        <v>55</v>
      </c>
      <c r="F120" s="647">
        <v>76</v>
      </c>
      <c r="G120" s="647">
        <v>41</v>
      </c>
      <c r="H120" s="647">
        <v>40</v>
      </c>
      <c r="I120" s="647">
        <v>30</v>
      </c>
      <c r="J120" s="647">
        <v>38</v>
      </c>
      <c r="K120" s="476">
        <f t="shared" si="12"/>
        <v>199</v>
      </c>
      <c r="L120" s="476">
        <f t="shared" si="13"/>
        <v>264</v>
      </c>
      <c r="M120" s="476">
        <f t="shared" si="14"/>
        <v>463</v>
      </c>
      <c r="N120" s="1056" t="s">
        <v>192</v>
      </c>
      <c r="O120" s="1056"/>
      <c r="R120" s="258"/>
    </row>
    <row r="121" spans="1:18" ht="18" customHeight="1">
      <c r="A121" s="1389" t="s">
        <v>71</v>
      </c>
      <c r="B121" s="1390"/>
      <c r="C121" s="647">
        <v>0</v>
      </c>
      <c r="D121" s="647">
        <v>0</v>
      </c>
      <c r="E121" s="647">
        <v>0</v>
      </c>
      <c r="F121" s="647">
        <v>0</v>
      </c>
      <c r="G121" s="647">
        <v>0</v>
      </c>
      <c r="H121" s="647">
        <v>0</v>
      </c>
      <c r="I121" s="647">
        <v>0</v>
      </c>
      <c r="J121" s="647">
        <v>0</v>
      </c>
      <c r="K121" s="476">
        <f t="shared" si="12"/>
        <v>0</v>
      </c>
      <c r="L121" s="476">
        <f t="shared" si="13"/>
        <v>0</v>
      </c>
      <c r="M121" s="476">
        <f t="shared" si="14"/>
        <v>0</v>
      </c>
      <c r="N121" s="1056" t="s">
        <v>193</v>
      </c>
      <c r="O121" s="1056"/>
      <c r="R121" s="258"/>
    </row>
    <row r="122" spans="1:18" ht="18" customHeight="1" thickBot="1">
      <c r="A122" s="1371" t="s">
        <v>72</v>
      </c>
      <c r="B122" s="1371"/>
      <c r="C122" s="668">
        <v>105</v>
      </c>
      <c r="D122" s="668">
        <v>15</v>
      </c>
      <c r="E122" s="668">
        <v>92</v>
      </c>
      <c r="F122" s="668">
        <v>15</v>
      </c>
      <c r="G122" s="668">
        <v>114</v>
      </c>
      <c r="H122" s="668">
        <v>11</v>
      </c>
      <c r="I122" s="668">
        <v>59</v>
      </c>
      <c r="J122" s="668">
        <v>0</v>
      </c>
      <c r="K122" s="479">
        <f t="shared" si="12"/>
        <v>370</v>
      </c>
      <c r="L122" s="479">
        <f t="shared" si="13"/>
        <v>41</v>
      </c>
      <c r="M122" s="479">
        <f t="shared" si="14"/>
        <v>411</v>
      </c>
      <c r="N122" s="1185" t="s">
        <v>298</v>
      </c>
      <c r="O122" s="1185"/>
      <c r="R122" s="260"/>
    </row>
    <row r="123" spans="1:18" ht="18" customHeight="1" thickBot="1">
      <c r="A123" s="1372" t="s">
        <v>32</v>
      </c>
      <c r="B123" s="1372"/>
      <c r="C123" s="678">
        <f>SUM(C103:C122)</f>
        <v>592</v>
      </c>
      <c r="D123" s="678">
        <f t="shared" ref="D123:M123" si="15">SUM(D103:D122)</f>
        <v>292</v>
      </c>
      <c r="E123" s="678">
        <f t="shared" si="15"/>
        <v>686</v>
      </c>
      <c r="F123" s="678">
        <f t="shared" si="15"/>
        <v>238</v>
      </c>
      <c r="G123" s="678">
        <f t="shared" si="15"/>
        <v>1193</v>
      </c>
      <c r="H123" s="678">
        <f t="shared" si="15"/>
        <v>177</v>
      </c>
      <c r="I123" s="678">
        <f t="shared" si="15"/>
        <v>1206</v>
      </c>
      <c r="J123" s="678">
        <f t="shared" si="15"/>
        <v>183</v>
      </c>
      <c r="K123" s="678">
        <f t="shared" si="15"/>
        <v>3677</v>
      </c>
      <c r="L123" s="678">
        <f t="shared" si="15"/>
        <v>890</v>
      </c>
      <c r="M123" s="678">
        <f t="shared" si="15"/>
        <v>4567</v>
      </c>
      <c r="N123" s="809" t="s">
        <v>175</v>
      </c>
      <c r="O123" s="665"/>
    </row>
    <row r="124" spans="1:18" ht="19.5" customHeight="1" thickTop="1"/>
    <row r="128" spans="1:1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</sheetData>
  <protectedRanges>
    <protectedRange sqref="H20:J20 O20 H51:J51 O82 H82:J82 H113:J113" name="نطاق1"/>
  </protectedRanges>
  <mergeCells count="197">
    <mergeCell ref="N103:O103"/>
    <mergeCell ref="A122:B122"/>
    <mergeCell ref="N122:O122"/>
    <mergeCell ref="A123:B123"/>
    <mergeCell ref="A119:B119"/>
    <mergeCell ref="N119:O119"/>
    <mergeCell ref="A120:B120"/>
    <mergeCell ref="N120:O120"/>
    <mergeCell ref="A121:B121"/>
    <mergeCell ref="N121:O121"/>
    <mergeCell ref="A116:B116"/>
    <mergeCell ref="N116:O116"/>
    <mergeCell ref="A117:B117"/>
    <mergeCell ref="N117:O117"/>
    <mergeCell ref="A118:B118"/>
    <mergeCell ref="N118:O118"/>
    <mergeCell ref="A103:B103"/>
    <mergeCell ref="R107:R112"/>
    <mergeCell ref="A113:B113"/>
    <mergeCell ref="N113:O113"/>
    <mergeCell ref="A114:B114"/>
    <mergeCell ref="N114:O114"/>
    <mergeCell ref="A115:B115"/>
    <mergeCell ref="N115:O115"/>
    <mergeCell ref="N104:O104"/>
    <mergeCell ref="A105:B105"/>
    <mergeCell ref="N105:O105"/>
    <mergeCell ref="A106:B106"/>
    <mergeCell ref="N106:O106"/>
    <mergeCell ref="A107:A112"/>
    <mergeCell ref="O107:O112"/>
    <mergeCell ref="A104:B104"/>
    <mergeCell ref="N96:O96"/>
    <mergeCell ref="A97:B102"/>
    <mergeCell ref="C97:M97"/>
    <mergeCell ref="N97:O102"/>
    <mergeCell ref="C98:M98"/>
    <mergeCell ref="C99:D99"/>
    <mergeCell ref="E99:F99"/>
    <mergeCell ref="G99:H99"/>
    <mergeCell ref="I99:J99"/>
    <mergeCell ref="K99:M99"/>
    <mergeCell ref="C100:D100"/>
    <mergeCell ref="E100:F100"/>
    <mergeCell ref="G100:H100"/>
    <mergeCell ref="I100:J100"/>
    <mergeCell ref="A96:B96"/>
    <mergeCell ref="N91:O91"/>
    <mergeCell ref="A92:B92"/>
    <mergeCell ref="N92:O92"/>
    <mergeCell ref="A94:O94"/>
    <mergeCell ref="A95:O95"/>
    <mergeCell ref="A88:B88"/>
    <mergeCell ref="N88:O88"/>
    <mergeCell ref="A89:B89"/>
    <mergeCell ref="N89:O89"/>
    <mergeCell ref="A90:B90"/>
    <mergeCell ref="N90:O90"/>
    <mergeCell ref="A91:B91"/>
    <mergeCell ref="N85:O85"/>
    <mergeCell ref="A86:B86"/>
    <mergeCell ref="N86:O86"/>
    <mergeCell ref="A87:B87"/>
    <mergeCell ref="N87:O87"/>
    <mergeCell ref="A82:B82"/>
    <mergeCell ref="N82:O82"/>
    <mergeCell ref="A83:B83"/>
    <mergeCell ref="N83:O83"/>
    <mergeCell ref="A84:B84"/>
    <mergeCell ref="N84:O84"/>
    <mergeCell ref="A85:B85"/>
    <mergeCell ref="N73:O73"/>
    <mergeCell ref="A74:B74"/>
    <mergeCell ref="N74:O74"/>
    <mergeCell ref="A75:B75"/>
    <mergeCell ref="N75:O75"/>
    <mergeCell ref="A76:A81"/>
    <mergeCell ref="O76:O81"/>
    <mergeCell ref="K68:M68"/>
    <mergeCell ref="C69:D69"/>
    <mergeCell ref="E69:F69"/>
    <mergeCell ref="G69:H69"/>
    <mergeCell ref="I69:J69"/>
    <mergeCell ref="A73:B73"/>
    <mergeCell ref="N72:O72"/>
    <mergeCell ref="A72:B72"/>
    <mergeCell ref="N65:O65"/>
    <mergeCell ref="A66:B71"/>
    <mergeCell ref="C66:M66"/>
    <mergeCell ref="N66:O71"/>
    <mergeCell ref="C67:M67"/>
    <mergeCell ref="C68:D68"/>
    <mergeCell ref="E68:F68"/>
    <mergeCell ref="G68:H68"/>
    <mergeCell ref="I68:J68"/>
    <mergeCell ref="A65:B65"/>
    <mergeCell ref="N60:O60"/>
    <mergeCell ref="A61:B61"/>
    <mergeCell ref="N61:O61"/>
    <mergeCell ref="A63:O63"/>
    <mergeCell ref="A64:O64"/>
    <mergeCell ref="A57:B57"/>
    <mergeCell ref="N57:O57"/>
    <mergeCell ref="A58:B58"/>
    <mergeCell ref="N58:O58"/>
    <mergeCell ref="A59:B59"/>
    <mergeCell ref="N59:O59"/>
    <mergeCell ref="A60:B60"/>
    <mergeCell ref="N54:O54"/>
    <mergeCell ref="A55:B55"/>
    <mergeCell ref="N55:O55"/>
    <mergeCell ref="A56:B56"/>
    <mergeCell ref="N56:O56"/>
    <mergeCell ref="A51:B51"/>
    <mergeCell ref="N51:O51"/>
    <mergeCell ref="A52:B52"/>
    <mergeCell ref="N52:O52"/>
    <mergeCell ref="A53:B53"/>
    <mergeCell ref="N53:O53"/>
    <mergeCell ref="A54:B54"/>
    <mergeCell ref="N42:O42"/>
    <mergeCell ref="A43:B43"/>
    <mergeCell ref="N43:O43"/>
    <mergeCell ref="A44:B44"/>
    <mergeCell ref="N44:O44"/>
    <mergeCell ref="A45:A50"/>
    <mergeCell ref="O45:O50"/>
    <mergeCell ref="K37:M37"/>
    <mergeCell ref="C38:D38"/>
    <mergeCell ref="E38:F38"/>
    <mergeCell ref="G38:H38"/>
    <mergeCell ref="I38:J38"/>
    <mergeCell ref="A42:B42"/>
    <mergeCell ref="N41:O41"/>
    <mergeCell ref="A41:B41"/>
    <mergeCell ref="N34:O34"/>
    <mergeCell ref="A35:B40"/>
    <mergeCell ref="C35:M35"/>
    <mergeCell ref="N35:O40"/>
    <mergeCell ref="C36:M36"/>
    <mergeCell ref="C37:D37"/>
    <mergeCell ref="E37:F37"/>
    <mergeCell ref="G37:H37"/>
    <mergeCell ref="I37:J37"/>
    <mergeCell ref="N29:O29"/>
    <mergeCell ref="A30:B30"/>
    <mergeCell ref="N30:O30"/>
    <mergeCell ref="A32:O32"/>
    <mergeCell ref="A33:O33"/>
    <mergeCell ref="A26:B26"/>
    <mergeCell ref="N26:O26"/>
    <mergeCell ref="A27:B27"/>
    <mergeCell ref="N27:O27"/>
    <mergeCell ref="A28:B28"/>
    <mergeCell ref="N28:O28"/>
    <mergeCell ref="S21:S25"/>
    <mergeCell ref="A22:B22"/>
    <mergeCell ref="N22:O22"/>
    <mergeCell ref="A23:B23"/>
    <mergeCell ref="N23:O23"/>
    <mergeCell ref="A24:B24"/>
    <mergeCell ref="N24:O24"/>
    <mergeCell ref="A25:B25"/>
    <mergeCell ref="N25:O25"/>
    <mergeCell ref="A1:O1"/>
    <mergeCell ref="O14:O19"/>
    <mergeCell ref="A20:B20"/>
    <mergeCell ref="N20:O20"/>
    <mergeCell ref="A21:B21"/>
    <mergeCell ref="N21:O21"/>
    <mergeCell ref="A11:B11"/>
    <mergeCell ref="N11:O11"/>
    <mergeCell ref="A12:B12"/>
    <mergeCell ref="N12:O12"/>
    <mergeCell ref="A13:B13"/>
    <mergeCell ref="N13:O13"/>
    <mergeCell ref="N10:O10"/>
    <mergeCell ref="A3:B3"/>
    <mergeCell ref="N3:O3"/>
    <mergeCell ref="A4:B9"/>
    <mergeCell ref="C4:M4"/>
    <mergeCell ref="N4:O9"/>
    <mergeCell ref="C5:M5"/>
    <mergeCell ref="C6:D6"/>
    <mergeCell ref="E6:F6"/>
    <mergeCell ref="A2:O2"/>
    <mergeCell ref="A10:B10"/>
    <mergeCell ref="G6:H6"/>
    <mergeCell ref="I6:J6"/>
    <mergeCell ref="K6:M6"/>
    <mergeCell ref="C7:D7"/>
    <mergeCell ref="E7:F7"/>
    <mergeCell ref="G7:H7"/>
    <mergeCell ref="I7:J7"/>
    <mergeCell ref="A14:A19"/>
    <mergeCell ref="A29:B29"/>
    <mergeCell ref="A34:B34"/>
  </mergeCells>
  <printOptions horizontalCentered="1"/>
  <pageMargins left="1" right="1" top="1" bottom="1" header="1" footer="1"/>
  <pageSetup paperSize="9" scale="80" firstPageNumber="71" orientation="landscape" useFirstPageNumber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FF00"/>
  </sheetPr>
  <dimension ref="A1:V149"/>
  <sheetViews>
    <sheetView rightToLeft="1" view="pageBreakPreview" topLeftCell="A35" zoomScale="75" zoomScaleSheetLayoutView="75" workbookViewId="0">
      <selection activeCell="I60" sqref="I60"/>
    </sheetView>
  </sheetViews>
  <sheetFormatPr defaultRowHeight="15"/>
  <cols>
    <col min="1" max="1" width="4.85546875" style="131" customWidth="1"/>
    <col min="2" max="2" width="11.5703125" style="131" customWidth="1"/>
    <col min="3" max="14" width="8.85546875" style="131" customWidth="1"/>
    <col min="15" max="15" width="10.7109375" style="131" customWidth="1"/>
    <col min="16" max="16" width="8.28515625" style="131" customWidth="1"/>
    <col min="17" max="17" width="8.85546875" style="131" customWidth="1"/>
    <col min="18" max="18" width="14.5703125" style="131" customWidth="1"/>
    <col min="19" max="19" width="4.140625" style="131" customWidth="1"/>
    <col min="20" max="16384" width="9.140625" style="131"/>
  </cols>
  <sheetData>
    <row r="1" spans="1:22" ht="18.75" customHeight="1">
      <c r="A1" s="1138" t="s">
        <v>1373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22" ht="21.75" customHeight="1">
      <c r="A2" s="1139" t="s">
        <v>844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22" ht="21" customHeight="1" thickBot="1">
      <c r="A3" s="1048" t="s">
        <v>1194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1365" t="s">
        <v>1195</v>
      </c>
      <c r="S3" s="1365"/>
      <c r="T3" s="280"/>
      <c r="U3" s="280"/>
      <c r="V3" s="280"/>
    </row>
    <row r="4" spans="1:22" ht="20.25" customHeight="1" thickTop="1">
      <c r="A4" s="1334" t="s">
        <v>40</v>
      </c>
      <c r="B4" s="1334"/>
      <c r="C4" s="1334" t="s">
        <v>648</v>
      </c>
      <c r="D4" s="1334"/>
      <c r="E4" s="1334"/>
      <c r="F4" s="1334"/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4"/>
      <c r="R4" s="1366" t="s">
        <v>174</v>
      </c>
      <c r="S4" s="1366"/>
    </row>
    <row r="5" spans="1:22" ht="20.25" customHeight="1">
      <c r="A5" s="1335"/>
      <c r="B5" s="1335"/>
      <c r="C5" s="1367" t="s">
        <v>649</v>
      </c>
      <c r="D5" s="1367"/>
      <c r="E5" s="1367"/>
      <c r="F5" s="1367"/>
      <c r="G5" s="1367"/>
      <c r="H5" s="1367"/>
      <c r="I5" s="1367"/>
      <c r="J5" s="1367"/>
      <c r="K5" s="1367"/>
      <c r="L5" s="1367"/>
      <c r="M5" s="1367"/>
      <c r="N5" s="1367"/>
      <c r="O5" s="1367"/>
      <c r="P5" s="1367"/>
      <c r="Q5" s="1367"/>
      <c r="R5" s="1367"/>
      <c r="S5" s="1367"/>
    </row>
    <row r="6" spans="1:22" ht="20.25" customHeight="1">
      <c r="A6" s="1335"/>
      <c r="B6" s="1335"/>
      <c r="C6" s="1335" t="s">
        <v>74</v>
      </c>
      <c r="D6" s="1335"/>
      <c r="E6" s="1335" t="s">
        <v>78</v>
      </c>
      <c r="F6" s="1335"/>
      <c r="G6" s="1335" t="s">
        <v>79</v>
      </c>
      <c r="H6" s="1335"/>
      <c r="I6" s="1126" t="s">
        <v>48</v>
      </c>
      <c r="J6" s="1126"/>
      <c r="K6" s="1126" t="s">
        <v>49</v>
      </c>
      <c r="L6" s="1126"/>
      <c r="M6" s="1126" t="s">
        <v>50</v>
      </c>
      <c r="N6" s="1126"/>
      <c r="O6" s="1126" t="s">
        <v>32</v>
      </c>
      <c r="P6" s="1126"/>
      <c r="Q6" s="1126"/>
      <c r="R6" s="1367"/>
      <c r="S6" s="1367"/>
    </row>
    <row r="7" spans="1:22" ht="20.25" customHeight="1">
      <c r="A7" s="1335"/>
      <c r="B7" s="1335"/>
      <c r="C7" s="1096" t="s">
        <v>228</v>
      </c>
      <c r="D7" s="1096"/>
      <c r="E7" s="1096" t="s">
        <v>215</v>
      </c>
      <c r="F7" s="1096"/>
      <c r="G7" s="1096" t="s">
        <v>216</v>
      </c>
      <c r="H7" s="1096"/>
      <c r="I7" s="1094" t="s">
        <v>217</v>
      </c>
      <c r="J7" s="1094"/>
      <c r="K7" s="1094" t="s">
        <v>218</v>
      </c>
      <c r="L7" s="1094"/>
      <c r="M7" s="1094" t="s">
        <v>226</v>
      </c>
      <c r="N7" s="1094"/>
      <c r="O7" s="1094" t="s">
        <v>175</v>
      </c>
      <c r="P7" s="1094"/>
      <c r="Q7" s="1094"/>
      <c r="R7" s="1367"/>
      <c r="S7" s="1367"/>
    </row>
    <row r="8" spans="1:22" ht="20.25" customHeight="1">
      <c r="A8" s="1335"/>
      <c r="B8" s="1335"/>
      <c r="C8" s="387" t="s">
        <v>128</v>
      </c>
      <c r="D8" s="387" t="s">
        <v>34</v>
      </c>
      <c r="E8" s="387" t="s">
        <v>128</v>
      </c>
      <c r="F8" s="387" t="s">
        <v>34</v>
      </c>
      <c r="G8" s="387" t="s">
        <v>128</v>
      </c>
      <c r="H8" s="387" t="s">
        <v>34</v>
      </c>
      <c r="I8" s="434" t="s">
        <v>33</v>
      </c>
      <c r="J8" s="434" t="s">
        <v>34</v>
      </c>
      <c r="K8" s="434" t="s">
        <v>33</v>
      </c>
      <c r="L8" s="434" t="s">
        <v>34</v>
      </c>
      <c r="M8" s="434" t="s">
        <v>33</v>
      </c>
      <c r="N8" s="434" t="s">
        <v>34</v>
      </c>
      <c r="O8" s="434" t="s">
        <v>33</v>
      </c>
      <c r="P8" s="434" t="s">
        <v>34</v>
      </c>
      <c r="Q8" s="434" t="s">
        <v>35</v>
      </c>
      <c r="R8" s="1367"/>
      <c r="S8" s="1367"/>
    </row>
    <row r="9" spans="1:22" ht="20.25" customHeight="1" thickBot="1">
      <c r="A9" s="1335"/>
      <c r="B9" s="1335"/>
      <c r="C9" s="797" t="s">
        <v>180</v>
      </c>
      <c r="D9" s="797" t="s">
        <v>179</v>
      </c>
      <c r="E9" s="797" t="s">
        <v>180</v>
      </c>
      <c r="F9" s="797" t="s">
        <v>179</v>
      </c>
      <c r="G9" s="797" t="s">
        <v>180</v>
      </c>
      <c r="H9" s="797" t="s">
        <v>179</v>
      </c>
      <c r="I9" s="738" t="s">
        <v>180</v>
      </c>
      <c r="J9" s="738" t="s">
        <v>179</v>
      </c>
      <c r="K9" s="738" t="s">
        <v>180</v>
      </c>
      <c r="L9" s="738" t="s">
        <v>179</v>
      </c>
      <c r="M9" s="738" t="s">
        <v>180</v>
      </c>
      <c r="N9" s="738" t="s">
        <v>179</v>
      </c>
      <c r="O9" s="738" t="s">
        <v>180</v>
      </c>
      <c r="P9" s="738" t="s">
        <v>179</v>
      </c>
      <c r="Q9" s="738" t="s">
        <v>175</v>
      </c>
      <c r="R9" s="1367"/>
      <c r="S9" s="1367"/>
    </row>
    <row r="10" spans="1:22" ht="18.95" customHeight="1">
      <c r="A10" s="1370" t="s">
        <v>52</v>
      </c>
      <c r="B10" s="1370"/>
      <c r="C10" s="478">
        <v>722</v>
      </c>
      <c r="D10" s="478">
        <v>291</v>
      </c>
      <c r="E10" s="478">
        <v>568</v>
      </c>
      <c r="F10" s="478">
        <v>229</v>
      </c>
      <c r="G10" s="478">
        <v>497</v>
      </c>
      <c r="H10" s="478">
        <v>214</v>
      </c>
      <c r="I10" s="430">
        <v>234</v>
      </c>
      <c r="J10" s="430">
        <v>80</v>
      </c>
      <c r="K10" s="430">
        <v>166</v>
      </c>
      <c r="L10" s="430">
        <v>67</v>
      </c>
      <c r="M10" s="430">
        <v>280</v>
      </c>
      <c r="N10" s="430">
        <v>15</v>
      </c>
      <c r="O10" s="430">
        <f>SUM(C10,E10,G10,I10,K10,M10)</f>
        <v>2467</v>
      </c>
      <c r="P10" s="430">
        <f>SUM(D10,F10,H10,J10,L10,N10)</f>
        <v>896</v>
      </c>
      <c r="Q10" s="430">
        <f>SUM(O10:P10)</f>
        <v>3363</v>
      </c>
      <c r="R10" s="1058" t="s">
        <v>671</v>
      </c>
      <c r="S10" s="1058"/>
    </row>
    <row r="11" spans="1:22" ht="18.95" customHeight="1">
      <c r="A11" s="1331" t="s">
        <v>53</v>
      </c>
      <c r="B11" s="1331"/>
      <c r="C11" s="431">
        <v>0</v>
      </c>
      <c r="D11" s="431">
        <v>0</v>
      </c>
      <c r="E11" s="431">
        <v>0</v>
      </c>
      <c r="F11" s="431">
        <v>0</v>
      </c>
      <c r="G11" s="431">
        <v>0</v>
      </c>
      <c r="H11" s="431">
        <v>0</v>
      </c>
      <c r="I11" s="431">
        <v>0</v>
      </c>
      <c r="J11" s="431">
        <v>0</v>
      </c>
      <c r="K11" s="431">
        <v>0</v>
      </c>
      <c r="L11" s="431">
        <v>0</v>
      </c>
      <c r="M11" s="431">
        <v>0</v>
      </c>
      <c r="N11" s="431">
        <v>0</v>
      </c>
      <c r="O11" s="431">
        <f t="shared" ref="O11:O29" si="0">SUM(C11,E11,G11,I11,K11,M11)</f>
        <v>0</v>
      </c>
      <c r="P11" s="431">
        <f t="shared" ref="P11:P29" si="1">SUM(D11,F11,H11,J11,L11,N11)</f>
        <v>0</v>
      </c>
      <c r="Q11" s="431">
        <f t="shared" ref="Q11:Q29" si="2">SUM(O11:P11)</f>
        <v>0</v>
      </c>
      <c r="R11" s="1059" t="s">
        <v>302</v>
      </c>
      <c r="S11" s="1059"/>
    </row>
    <row r="12" spans="1:22" ht="18.95" customHeight="1">
      <c r="A12" s="1331" t="s">
        <v>54</v>
      </c>
      <c r="B12" s="1331"/>
      <c r="C12" s="431">
        <v>78</v>
      </c>
      <c r="D12" s="431">
        <v>21</v>
      </c>
      <c r="E12" s="431">
        <v>34</v>
      </c>
      <c r="F12" s="431">
        <v>11</v>
      </c>
      <c r="G12" s="431">
        <v>65</v>
      </c>
      <c r="H12" s="431">
        <v>19</v>
      </c>
      <c r="I12" s="431">
        <v>68</v>
      </c>
      <c r="J12" s="431">
        <v>10</v>
      </c>
      <c r="K12" s="431">
        <v>134</v>
      </c>
      <c r="L12" s="431">
        <v>5</v>
      </c>
      <c r="M12" s="431">
        <v>160</v>
      </c>
      <c r="N12" s="431">
        <v>4</v>
      </c>
      <c r="O12" s="431">
        <f t="shared" si="0"/>
        <v>539</v>
      </c>
      <c r="P12" s="431">
        <f t="shared" si="1"/>
        <v>70</v>
      </c>
      <c r="Q12" s="431">
        <f t="shared" si="2"/>
        <v>609</v>
      </c>
      <c r="R12" s="1056" t="s">
        <v>184</v>
      </c>
      <c r="S12" s="1056"/>
    </row>
    <row r="13" spans="1:22" ht="18.95" customHeight="1">
      <c r="A13" s="1331" t="s">
        <v>55</v>
      </c>
      <c r="B13" s="1331"/>
      <c r="C13" s="431">
        <v>0</v>
      </c>
      <c r="D13" s="431">
        <v>0</v>
      </c>
      <c r="E13" s="431">
        <v>0</v>
      </c>
      <c r="F13" s="431">
        <v>0</v>
      </c>
      <c r="G13" s="431">
        <v>0</v>
      </c>
      <c r="H13" s="431">
        <v>0</v>
      </c>
      <c r="I13" s="431">
        <v>0</v>
      </c>
      <c r="J13" s="431">
        <v>0</v>
      </c>
      <c r="K13" s="431">
        <v>0</v>
      </c>
      <c r="L13" s="431">
        <v>0</v>
      </c>
      <c r="M13" s="431">
        <v>0</v>
      </c>
      <c r="N13" s="431">
        <v>0</v>
      </c>
      <c r="O13" s="431">
        <f t="shared" si="0"/>
        <v>0</v>
      </c>
      <c r="P13" s="431">
        <f t="shared" si="1"/>
        <v>0</v>
      </c>
      <c r="Q13" s="431">
        <f t="shared" si="2"/>
        <v>0</v>
      </c>
      <c r="R13" s="1056" t="s">
        <v>185</v>
      </c>
      <c r="S13" s="1056"/>
    </row>
    <row r="14" spans="1:22" ht="18.95" customHeight="1">
      <c r="A14" s="1086" t="s">
        <v>299</v>
      </c>
      <c r="B14" s="433" t="s">
        <v>282</v>
      </c>
      <c r="C14" s="431">
        <v>6</v>
      </c>
      <c r="D14" s="431">
        <v>34</v>
      </c>
      <c r="E14" s="431">
        <v>20</v>
      </c>
      <c r="F14" s="431">
        <v>50</v>
      </c>
      <c r="G14" s="431">
        <v>37</v>
      </c>
      <c r="H14" s="431">
        <v>56</v>
      </c>
      <c r="I14" s="431">
        <v>65</v>
      </c>
      <c r="J14" s="431">
        <v>61</v>
      </c>
      <c r="K14" s="431">
        <v>111</v>
      </c>
      <c r="L14" s="431">
        <v>44</v>
      </c>
      <c r="M14" s="431">
        <v>101</v>
      </c>
      <c r="N14" s="431">
        <v>59</v>
      </c>
      <c r="O14" s="431">
        <f t="shared" si="0"/>
        <v>340</v>
      </c>
      <c r="P14" s="431">
        <f t="shared" si="1"/>
        <v>304</v>
      </c>
      <c r="Q14" s="431">
        <f t="shared" si="2"/>
        <v>644</v>
      </c>
      <c r="R14" s="683" t="s">
        <v>306</v>
      </c>
      <c r="S14" s="1061" t="s">
        <v>173</v>
      </c>
    </row>
    <row r="15" spans="1:22" ht="18.95" customHeight="1">
      <c r="A15" s="1086"/>
      <c r="B15" s="433" t="s">
        <v>283</v>
      </c>
      <c r="C15" s="431">
        <v>14</v>
      </c>
      <c r="D15" s="431">
        <v>0</v>
      </c>
      <c r="E15" s="431">
        <v>33</v>
      </c>
      <c r="F15" s="431">
        <v>0</v>
      </c>
      <c r="G15" s="431">
        <v>69</v>
      </c>
      <c r="H15" s="431">
        <v>0</v>
      </c>
      <c r="I15" s="431">
        <v>181</v>
      </c>
      <c r="J15" s="431">
        <v>0</v>
      </c>
      <c r="K15" s="431">
        <v>274</v>
      </c>
      <c r="L15" s="431">
        <v>0</v>
      </c>
      <c r="M15" s="431">
        <v>458</v>
      </c>
      <c r="N15" s="431">
        <v>0</v>
      </c>
      <c r="O15" s="431">
        <f t="shared" si="0"/>
        <v>1029</v>
      </c>
      <c r="P15" s="431">
        <f t="shared" si="1"/>
        <v>0</v>
      </c>
      <c r="Q15" s="431">
        <f t="shared" si="2"/>
        <v>1029</v>
      </c>
      <c r="R15" s="683" t="s">
        <v>307</v>
      </c>
      <c r="S15" s="1061"/>
    </row>
    <row r="16" spans="1:22" ht="18.95" customHeight="1">
      <c r="A16" s="1086"/>
      <c r="B16" s="433" t="s">
        <v>284</v>
      </c>
      <c r="C16" s="431">
        <v>13</v>
      </c>
      <c r="D16" s="431">
        <v>0</v>
      </c>
      <c r="E16" s="431">
        <v>22</v>
      </c>
      <c r="F16" s="431">
        <v>0</v>
      </c>
      <c r="G16" s="431">
        <v>45</v>
      </c>
      <c r="H16" s="431">
        <v>0</v>
      </c>
      <c r="I16" s="431">
        <v>160</v>
      </c>
      <c r="J16" s="431">
        <v>0</v>
      </c>
      <c r="K16" s="431">
        <v>239</v>
      </c>
      <c r="L16" s="431">
        <v>0</v>
      </c>
      <c r="M16" s="431">
        <v>327</v>
      </c>
      <c r="N16" s="431">
        <v>0</v>
      </c>
      <c r="O16" s="431">
        <f t="shared" si="0"/>
        <v>806</v>
      </c>
      <c r="P16" s="431">
        <f t="shared" si="1"/>
        <v>0</v>
      </c>
      <c r="Q16" s="431">
        <f t="shared" si="2"/>
        <v>806</v>
      </c>
      <c r="R16" s="683" t="s">
        <v>308</v>
      </c>
      <c r="S16" s="1061"/>
    </row>
    <row r="17" spans="1:22" ht="18.95" customHeight="1">
      <c r="A17" s="1086"/>
      <c r="B17" s="433" t="s">
        <v>279</v>
      </c>
      <c r="C17" s="431">
        <v>77</v>
      </c>
      <c r="D17" s="431">
        <v>25</v>
      </c>
      <c r="E17" s="431">
        <v>50</v>
      </c>
      <c r="F17" s="431">
        <v>7</v>
      </c>
      <c r="G17" s="431">
        <v>65</v>
      </c>
      <c r="H17" s="431">
        <v>11</v>
      </c>
      <c r="I17" s="431">
        <v>81</v>
      </c>
      <c r="J17" s="431">
        <v>10</v>
      </c>
      <c r="K17" s="431">
        <v>129</v>
      </c>
      <c r="L17" s="431">
        <v>5</v>
      </c>
      <c r="M17" s="431">
        <v>194</v>
      </c>
      <c r="N17" s="431">
        <v>6</v>
      </c>
      <c r="O17" s="431">
        <f t="shared" si="0"/>
        <v>596</v>
      </c>
      <c r="P17" s="431">
        <f t="shared" si="1"/>
        <v>64</v>
      </c>
      <c r="Q17" s="431">
        <f t="shared" si="2"/>
        <v>660</v>
      </c>
      <c r="R17" s="683" t="s">
        <v>309</v>
      </c>
      <c r="S17" s="1061"/>
    </row>
    <row r="18" spans="1:22" ht="18.95" customHeight="1">
      <c r="A18" s="1086"/>
      <c r="B18" s="433" t="s">
        <v>280</v>
      </c>
      <c r="C18" s="431">
        <v>5</v>
      </c>
      <c r="D18" s="431">
        <v>1</v>
      </c>
      <c r="E18" s="431">
        <v>6</v>
      </c>
      <c r="F18" s="431">
        <v>2</v>
      </c>
      <c r="G18" s="431">
        <v>6</v>
      </c>
      <c r="H18" s="431">
        <v>2</v>
      </c>
      <c r="I18" s="431">
        <v>10</v>
      </c>
      <c r="J18" s="431">
        <v>0</v>
      </c>
      <c r="K18" s="431">
        <v>20</v>
      </c>
      <c r="L18" s="431">
        <v>7</v>
      </c>
      <c r="M18" s="431">
        <v>30</v>
      </c>
      <c r="N18" s="431">
        <v>9</v>
      </c>
      <c r="O18" s="431">
        <f t="shared" si="0"/>
        <v>77</v>
      </c>
      <c r="P18" s="431">
        <f t="shared" si="1"/>
        <v>21</v>
      </c>
      <c r="Q18" s="431">
        <f t="shared" si="2"/>
        <v>98</v>
      </c>
      <c r="R18" s="683" t="s">
        <v>310</v>
      </c>
      <c r="S18" s="1061"/>
    </row>
    <row r="19" spans="1:22" ht="18.95" customHeight="1">
      <c r="A19" s="1086"/>
      <c r="B19" s="433" t="s">
        <v>281</v>
      </c>
      <c r="C19" s="431">
        <v>60</v>
      </c>
      <c r="D19" s="431">
        <v>49</v>
      </c>
      <c r="E19" s="431">
        <v>50</v>
      </c>
      <c r="F19" s="431">
        <v>40</v>
      </c>
      <c r="G19" s="431">
        <v>102</v>
      </c>
      <c r="H19" s="431">
        <v>58</v>
      </c>
      <c r="I19" s="431">
        <v>221</v>
      </c>
      <c r="J19" s="431">
        <v>63</v>
      </c>
      <c r="K19" s="431">
        <v>189</v>
      </c>
      <c r="L19" s="431">
        <v>81</v>
      </c>
      <c r="M19" s="431">
        <v>187</v>
      </c>
      <c r="N19" s="431">
        <v>64</v>
      </c>
      <c r="O19" s="431">
        <f t="shared" si="0"/>
        <v>809</v>
      </c>
      <c r="P19" s="431">
        <f t="shared" si="1"/>
        <v>355</v>
      </c>
      <c r="Q19" s="431">
        <f t="shared" si="2"/>
        <v>1164</v>
      </c>
      <c r="R19" s="683" t="s">
        <v>311</v>
      </c>
      <c r="S19" s="1061"/>
    </row>
    <row r="20" spans="1:22" ht="18.95" customHeight="1">
      <c r="A20" s="1081" t="s">
        <v>63</v>
      </c>
      <c r="B20" s="1081"/>
      <c r="C20" s="431">
        <v>0</v>
      </c>
      <c r="D20" s="431">
        <v>0</v>
      </c>
      <c r="E20" s="431">
        <v>0</v>
      </c>
      <c r="F20" s="431">
        <v>0</v>
      </c>
      <c r="G20" s="431">
        <v>0</v>
      </c>
      <c r="H20" s="431">
        <v>0</v>
      </c>
      <c r="I20" s="431">
        <v>0</v>
      </c>
      <c r="J20" s="431">
        <v>0</v>
      </c>
      <c r="K20" s="431">
        <v>0</v>
      </c>
      <c r="L20" s="431">
        <v>0</v>
      </c>
      <c r="M20" s="431">
        <v>0</v>
      </c>
      <c r="N20" s="431">
        <v>0</v>
      </c>
      <c r="O20" s="431">
        <f t="shared" si="0"/>
        <v>0</v>
      </c>
      <c r="P20" s="431">
        <f t="shared" si="1"/>
        <v>0</v>
      </c>
      <c r="Q20" s="431">
        <f t="shared" si="2"/>
        <v>0</v>
      </c>
      <c r="R20" s="1056" t="s">
        <v>297</v>
      </c>
      <c r="S20" s="1056"/>
      <c r="T20" s="264"/>
      <c r="U20" s="264"/>
      <c r="V20" s="281"/>
    </row>
    <row r="21" spans="1:22" ht="18.95" customHeight="1">
      <c r="A21" s="1331" t="s">
        <v>64</v>
      </c>
      <c r="B21" s="1331"/>
      <c r="C21" s="431">
        <v>9</v>
      </c>
      <c r="D21" s="431">
        <v>0</v>
      </c>
      <c r="E21" s="431">
        <v>8</v>
      </c>
      <c r="F21" s="431">
        <v>0</v>
      </c>
      <c r="G21" s="431">
        <v>10</v>
      </c>
      <c r="H21" s="431">
        <v>0</v>
      </c>
      <c r="I21" s="431">
        <v>10</v>
      </c>
      <c r="J21" s="431">
        <v>0</v>
      </c>
      <c r="K21" s="431">
        <v>14</v>
      </c>
      <c r="L21" s="431">
        <v>0</v>
      </c>
      <c r="M21" s="431">
        <v>30</v>
      </c>
      <c r="N21" s="431">
        <v>0</v>
      </c>
      <c r="O21" s="431">
        <f t="shared" si="0"/>
        <v>81</v>
      </c>
      <c r="P21" s="431">
        <f t="shared" si="1"/>
        <v>0</v>
      </c>
      <c r="Q21" s="431">
        <f t="shared" si="2"/>
        <v>81</v>
      </c>
      <c r="R21" s="1056" t="s">
        <v>186</v>
      </c>
      <c r="S21" s="1056"/>
    </row>
    <row r="22" spans="1:22" ht="18.95" customHeight="1">
      <c r="A22" s="1331" t="s">
        <v>112</v>
      </c>
      <c r="B22" s="1331"/>
      <c r="C22" s="431">
        <v>43</v>
      </c>
      <c r="D22" s="431">
        <v>0</v>
      </c>
      <c r="E22" s="431">
        <v>44</v>
      </c>
      <c r="F22" s="431">
        <v>0</v>
      </c>
      <c r="G22" s="431">
        <v>30</v>
      </c>
      <c r="H22" s="431">
        <v>0</v>
      </c>
      <c r="I22" s="431">
        <v>52</v>
      </c>
      <c r="J22" s="431">
        <v>0</v>
      </c>
      <c r="K22" s="431">
        <v>168</v>
      </c>
      <c r="L22" s="431">
        <v>0</v>
      </c>
      <c r="M22" s="431">
        <v>329</v>
      </c>
      <c r="N22" s="431">
        <v>0</v>
      </c>
      <c r="O22" s="431">
        <f t="shared" si="0"/>
        <v>666</v>
      </c>
      <c r="P22" s="431">
        <f t="shared" si="1"/>
        <v>0</v>
      </c>
      <c r="Q22" s="431">
        <f t="shared" si="2"/>
        <v>666</v>
      </c>
      <c r="R22" s="1056" t="s">
        <v>187</v>
      </c>
      <c r="S22" s="1056"/>
    </row>
    <row r="23" spans="1:22" ht="18.95" customHeight="1">
      <c r="A23" s="1331" t="s">
        <v>113</v>
      </c>
      <c r="B23" s="1331"/>
      <c r="C23" s="431">
        <v>25</v>
      </c>
      <c r="D23" s="431">
        <v>0</v>
      </c>
      <c r="E23" s="431">
        <v>13</v>
      </c>
      <c r="F23" s="431">
        <v>0</v>
      </c>
      <c r="G23" s="431">
        <v>12</v>
      </c>
      <c r="H23" s="431">
        <v>0</v>
      </c>
      <c r="I23" s="431">
        <v>20</v>
      </c>
      <c r="J23" s="431">
        <v>0</v>
      </c>
      <c r="K23" s="431">
        <v>56</v>
      </c>
      <c r="L23" s="431">
        <v>0</v>
      </c>
      <c r="M23" s="431">
        <v>24</v>
      </c>
      <c r="N23" s="431">
        <v>0</v>
      </c>
      <c r="O23" s="431">
        <f t="shared" si="0"/>
        <v>150</v>
      </c>
      <c r="P23" s="431">
        <f t="shared" si="1"/>
        <v>0</v>
      </c>
      <c r="Q23" s="431">
        <f t="shared" si="2"/>
        <v>150</v>
      </c>
      <c r="R23" s="1056" t="s">
        <v>303</v>
      </c>
      <c r="S23" s="1056"/>
      <c r="U23" s="282"/>
      <c r="V23" s="282"/>
    </row>
    <row r="24" spans="1:22" ht="18.95" customHeight="1">
      <c r="A24" s="1331" t="s">
        <v>134</v>
      </c>
      <c r="B24" s="1331"/>
      <c r="C24" s="431">
        <v>0</v>
      </c>
      <c r="D24" s="431">
        <v>0</v>
      </c>
      <c r="E24" s="431">
        <v>0</v>
      </c>
      <c r="F24" s="431">
        <v>0</v>
      </c>
      <c r="G24" s="431">
        <v>0</v>
      </c>
      <c r="H24" s="431">
        <v>0</v>
      </c>
      <c r="I24" s="431">
        <v>0</v>
      </c>
      <c r="J24" s="431">
        <v>0</v>
      </c>
      <c r="K24" s="431">
        <v>0</v>
      </c>
      <c r="L24" s="431">
        <v>0</v>
      </c>
      <c r="M24" s="431">
        <v>0</v>
      </c>
      <c r="N24" s="431">
        <v>0</v>
      </c>
      <c r="O24" s="431">
        <f t="shared" si="0"/>
        <v>0</v>
      </c>
      <c r="P24" s="431">
        <f t="shared" si="1"/>
        <v>0</v>
      </c>
      <c r="Q24" s="431">
        <f t="shared" si="2"/>
        <v>0</v>
      </c>
      <c r="R24" s="1056" t="s">
        <v>304</v>
      </c>
      <c r="S24" s="1056"/>
    </row>
    <row r="25" spans="1:22" ht="18.95" customHeight="1">
      <c r="A25" s="1331" t="s">
        <v>68</v>
      </c>
      <c r="B25" s="1331"/>
      <c r="C25" s="431">
        <v>0</v>
      </c>
      <c r="D25" s="431">
        <v>0</v>
      </c>
      <c r="E25" s="431">
        <v>0</v>
      </c>
      <c r="F25" s="431">
        <v>0</v>
      </c>
      <c r="G25" s="431">
        <v>0</v>
      </c>
      <c r="H25" s="431">
        <v>0</v>
      </c>
      <c r="I25" s="431">
        <v>0</v>
      </c>
      <c r="J25" s="431">
        <v>0</v>
      </c>
      <c r="K25" s="431">
        <v>0</v>
      </c>
      <c r="L25" s="431">
        <v>0</v>
      </c>
      <c r="M25" s="431">
        <v>0</v>
      </c>
      <c r="N25" s="431">
        <v>0</v>
      </c>
      <c r="O25" s="431">
        <f t="shared" si="0"/>
        <v>0</v>
      </c>
      <c r="P25" s="431">
        <f t="shared" si="1"/>
        <v>0</v>
      </c>
      <c r="Q25" s="431">
        <f t="shared" si="2"/>
        <v>0</v>
      </c>
      <c r="R25" s="1056" t="s">
        <v>305</v>
      </c>
      <c r="S25" s="1056"/>
    </row>
    <row r="26" spans="1:22" ht="18.95" customHeight="1">
      <c r="A26" s="1331" t="s">
        <v>69</v>
      </c>
      <c r="B26" s="1331"/>
      <c r="C26" s="431">
        <v>0</v>
      </c>
      <c r="D26" s="431">
        <v>0</v>
      </c>
      <c r="E26" s="431">
        <v>0</v>
      </c>
      <c r="F26" s="431">
        <v>0</v>
      </c>
      <c r="G26" s="431">
        <v>0</v>
      </c>
      <c r="H26" s="431">
        <v>0</v>
      </c>
      <c r="I26" s="431">
        <v>0</v>
      </c>
      <c r="J26" s="431">
        <v>0</v>
      </c>
      <c r="K26" s="431">
        <v>0</v>
      </c>
      <c r="L26" s="431">
        <v>0</v>
      </c>
      <c r="M26" s="431">
        <v>0</v>
      </c>
      <c r="N26" s="431">
        <v>0</v>
      </c>
      <c r="O26" s="431">
        <f t="shared" si="0"/>
        <v>0</v>
      </c>
      <c r="P26" s="431">
        <f t="shared" si="1"/>
        <v>0</v>
      </c>
      <c r="Q26" s="431">
        <f t="shared" si="2"/>
        <v>0</v>
      </c>
      <c r="R26" s="1056" t="s">
        <v>191</v>
      </c>
      <c r="S26" s="1056"/>
    </row>
    <row r="27" spans="1:22" ht="18.95" customHeight="1">
      <c r="A27" s="1331" t="s">
        <v>70</v>
      </c>
      <c r="B27" s="1331"/>
      <c r="C27" s="431">
        <v>18</v>
      </c>
      <c r="D27" s="431">
        <v>9</v>
      </c>
      <c r="E27" s="431">
        <v>50</v>
      </c>
      <c r="F27" s="431">
        <v>7</v>
      </c>
      <c r="G27" s="431">
        <v>61</v>
      </c>
      <c r="H27" s="431">
        <v>6</v>
      </c>
      <c r="I27" s="431">
        <v>103</v>
      </c>
      <c r="J27" s="431">
        <v>16</v>
      </c>
      <c r="K27" s="431">
        <v>102</v>
      </c>
      <c r="L27" s="431">
        <v>10</v>
      </c>
      <c r="M27" s="431">
        <v>82</v>
      </c>
      <c r="N27" s="431">
        <v>12</v>
      </c>
      <c r="O27" s="431">
        <f t="shared" si="0"/>
        <v>416</v>
      </c>
      <c r="P27" s="431">
        <f t="shared" si="1"/>
        <v>60</v>
      </c>
      <c r="Q27" s="431">
        <f t="shared" si="2"/>
        <v>476</v>
      </c>
      <c r="R27" s="1056" t="s">
        <v>192</v>
      </c>
      <c r="S27" s="1056"/>
    </row>
    <row r="28" spans="1:22" ht="18.95" customHeight="1">
      <c r="A28" s="1331" t="s">
        <v>71</v>
      </c>
      <c r="B28" s="1331"/>
      <c r="C28" s="431">
        <v>0</v>
      </c>
      <c r="D28" s="431">
        <v>0</v>
      </c>
      <c r="E28" s="431">
        <v>0</v>
      </c>
      <c r="F28" s="431">
        <v>0</v>
      </c>
      <c r="G28" s="431">
        <v>0</v>
      </c>
      <c r="H28" s="431">
        <v>0</v>
      </c>
      <c r="I28" s="431">
        <v>0</v>
      </c>
      <c r="J28" s="431">
        <v>0</v>
      </c>
      <c r="K28" s="431">
        <v>0</v>
      </c>
      <c r="L28" s="431">
        <v>0</v>
      </c>
      <c r="M28" s="431">
        <v>0</v>
      </c>
      <c r="N28" s="431">
        <v>0</v>
      </c>
      <c r="O28" s="431">
        <f t="shared" si="0"/>
        <v>0</v>
      </c>
      <c r="P28" s="431">
        <f t="shared" si="1"/>
        <v>0</v>
      </c>
      <c r="Q28" s="431">
        <f t="shared" si="2"/>
        <v>0</v>
      </c>
      <c r="R28" s="1056" t="s">
        <v>193</v>
      </c>
      <c r="S28" s="1056"/>
      <c r="U28" s="283"/>
    </row>
    <row r="29" spans="1:22" ht="18.95" customHeight="1" thickBot="1">
      <c r="A29" s="1371" t="s">
        <v>72</v>
      </c>
      <c r="B29" s="1371"/>
      <c r="C29" s="439">
        <v>66</v>
      </c>
      <c r="D29" s="439">
        <v>10</v>
      </c>
      <c r="E29" s="439">
        <v>115</v>
      </c>
      <c r="F29" s="439">
        <v>17</v>
      </c>
      <c r="G29" s="439">
        <v>175</v>
      </c>
      <c r="H29" s="439">
        <v>26</v>
      </c>
      <c r="I29" s="439">
        <v>144</v>
      </c>
      <c r="J29" s="439">
        <v>9</v>
      </c>
      <c r="K29" s="439">
        <v>101</v>
      </c>
      <c r="L29" s="439">
        <v>17</v>
      </c>
      <c r="M29" s="439">
        <v>78</v>
      </c>
      <c r="N29" s="439">
        <v>3</v>
      </c>
      <c r="O29" s="439">
        <f t="shared" si="0"/>
        <v>679</v>
      </c>
      <c r="P29" s="439">
        <f t="shared" si="1"/>
        <v>82</v>
      </c>
      <c r="Q29" s="439">
        <f t="shared" si="2"/>
        <v>761</v>
      </c>
      <c r="R29" s="1185" t="s">
        <v>298</v>
      </c>
      <c r="S29" s="1185"/>
    </row>
    <row r="30" spans="1:22" ht="18" customHeight="1" thickBot="1">
      <c r="A30" s="1372" t="s">
        <v>32</v>
      </c>
      <c r="B30" s="1372"/>
      <c r="C30" s="438">
        <f>SUM(C10:C29)</f>
        <v>1136</v>
      </c>
      <c r="D30" s="438">
        <f t="shared" ref="D30:Q30" si="3">SUM(D10:D29)</f>
        <v>440</v>
      </c>
      <c r="E30" s="438">
        <f t="shared" si="3"/>
        <v>1013</v>
      </c>
      <c r="F30" s="438">
        <f t="shared" si="3"/>
        <v>363</v>
      </c>
      <c r="G30" s="438">
        <f t="shared" si="3"/>
        <v>1174</v>
      </c>
      <c r="H30" s="438">
        <f t="shared" si="3"/>
        <v>392</v>
      </c>
      <c r="I30" s="438">
        <f t="shared" si="3"/>
        <v>1349</v>
      </c>
      <c r="J30" s="438">
        <f t="shared" si="3"/>
        <v>249</v>
      </c>
      <c r="K30" s="438">
        <f t="shared" si="3"/>
        <v>1703</v>
      </c>
      <c r="L30" s="438">
        <f t="shared" si="3"/>
        <v>236</v>
      </c>
      <c r="M30" s="438">
        <f t="shared" si="3"/>
        <v>2280</v>
      </c>
      <c r="N30" s="438">
        <f t="shared" si="3"/>
        <v>172</v>
      </c>
      <c r="O30" s="438">
        <f t="shared" si="3"/>
        <v>8655</v>
      </c>
      <c r="P30" s="438">
        <f t="shared" si="3"/>
        <v>1852</v>
      </c>
      <c r="Q30" s="438">
        <f t="shared" si="3"/>
        <v>10507</v>
      </c>
      <c r="R30" s="1064" t="s">
        <v>175</v>
      </c>
      <c r="S30" s="1064"/>
    </row>
    <row r="31" spans="1:22" ht="18" customHeight="1" thickTop="1">
      <c r="A31" s="911"/>
      <c r="B31" s="911"/>
      <c r="C31" s="909"/>
      <c r="D31" s="909"/>
      <c r="E31" s="909"/>
      <c r="F31" s="909"/>
      <c r="G31" s="909"/>
      <c r="H31" s="909"/>
      <c r="I31" s="909"/>
      <c r="J31" s="909"/>
      <c r="K31" s="909"/>
      <c r="L31" s="909"/>
      <c r="M31" s="909"/>
      <c r="N31" s="909"/>
      <c r="O31" s="909"/>
      <c r="P31" s="909"/>
      <c r="Q31" s="909"/>
      <c r="R31" s="910"/>
      <c r="S31" s="910"/>
    </row>
    <row r="32" spans="1:22" s="136" customFormat="1" ht="30" customHeight="1" thickBot="1">
      <c r="A32" s="1048" t="s">
        <v>1193</v>
      </c>
      <c r="B32" s="1048"/>
      <c r="C32" s="104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365" t="s">
        <v>1325</v>
      </c>
      <c r="R32" s="1365"/>
      <c r="S32" s="1365"/>
    </row>
    <row r="33" spans="1:19" ht="20.100000000000001" customHeight="1" thickTop="1">
      <c r="A33" s="1334" t="s">
        <v>40</v>
      </c>
      <c r="B33" s="1334"/>
      <c r="C33" s="1334" t="s">
        <v>650</v>
      </c>
      <c r="D33" s="1334"/>
      <c r="E33" s="1334"/>
      <c r="F33" s="1334"/>
      <c r="G33" s="1334"/>
      <c r="H33" s="1334"/>
      <c r="I33" s="1334"/>
      <c r="J33" s="1334"/>
      <c r="K33" s="1334"/>
      <c r="L33" s="1334"/>
      <c r="M33" s="1334"/>
      <c r="N33" s="1334"/>
      <c r="O33" s="1334"/>
      <c r="P33" s="1334"/>
      <c r="Q33" s="1334"/>
      <c r="R33" s="1366" t="s">
        <v>174</v>
      </c>
      <c r="S33" s="1366"/>
    </row>
    <row r="34" spans="1:19" ht="20.100000000000001" customHeight="1">
      <c r="A34" s="1335"/>
      <c r="B34" s="1335"/>
      <c r="C34" s="1367" t="s">
        <v>651</v>
      </c>
      <c r="D34" s="1367"/>
      <c r="E34" s="1367"/>
      <c r="F34" s="1367"/>
      <c r="G34" s="1367"/>
      <c r="H34" s="1367"/>
      <c r="I34" s="1367"/>
      <c r="J34" s="1367"/>
      <c r="K34" s="1367"/>
      <c r="L34" s="1367"/>
      <c r="M34" s="1367"/>
      <c r="N34" s="1367"/>
      <c r="O34" s="1367"/>
      <c r="P34" s="1367"/>
      <c r="Q34" s="1367"/>
      <c r="R34" s="1367"/>
      <c r="S34" s="1367"/>
    </row>
    <row r="35" spans="1:19" ht="20.100000000000001" customHeight="1">
      <c r="A35" s="1335"/>
      <c r="B35" s="1335"/>
      <c r="C35" s="1335" t="s">
        <v>74</v>
      </c>
      <c r="D35" s="1335"/>
      <c r="E35" s="1335" t="s">
        <v>78</v>
      </c>
      <c r="F35" s="1335"/>
      <c r="G35" s="1335" t="s">
        <v>79</v>
      </c>
      <c r="H35" s="1335"/>
      <c r="I35" s="1335" t="s">
        <v>48</v>
      </c>
      <c r="J35" s="1335"/>
      <c r="K35" s="1335" t="s">
        <v>49</v>
      </c>
      <c r="L35" s="1335"/>
      <c r="M35" s="1335" t="s">
        <v>50</v>
      </c>
      <c r="N35" s="1335"/>
      <c r="O35" s="1335" t="s">
        <v>473</v>
      </c>
      <c r="P35" s="1335"/>
      <c r="Q35" s="1335"/>
      <c r="R35" s="1367"/>
      <c r="S35" s="1367"/>
    </row>
    <row r="36" spans="1:19" ht="20.100000000000001" customHeight="1">
      <c r="A36" s="1335"/>
      <c r="B36" s="1335"/>
      <c r="C36" s="1096" t="s">
        <v>228</v>
      </c>
      <c r="D36" s="1096"/>
      <c r="E36" s="1096" t="s">
        <v>215</v>
      </c>
      <c r="F36" s="1096"/>
      <c r="G36" s="1096" t="s">
        <v>216</v>
      </c>
      <c r="H36" s="1096"/>
      <c r="I36" s="1096" t="s">
        <v>217</v>
      </c>
      <c r="J36" s="1096"/>
      <c r="K36" s="1367" t="s">
        <v>218</v>
      </c>
      <c r="L36" s="1367"/>
      <c r="M36" s="1367" t="s">
        <v>226</v>
      </c>
      <c r="N36" s="1367"/>
      <c r="O36" s="1367" t="s">
        <v>175</v>
      </c>
      <c r="P36" s="1367"/>
      <c r="Q36" s="1367"/>
      <c r="R36" s="1367"/>
      <c r="S36" s="1367"/>
    </row>
    <row r="37" spans="1:19" ht="20.100000000000001" customHeight="1">
      <c r="A37" s="1335"/>
      <c r="B37" s="1335"/>
      <c r="C37" s="387" t="s">
        <v>128</v>
      </c>
      <c r="D37" s="387" t="s">
        <v>34</v>
      </c>
      <c r="E37" s="387" t="s">
        <v>128</v>
      </c>
      <c r="F37" s="387" t="s">
        <v>34</v>
      </c>
      <c r="G37" s="387" t="s">
        <v>128</v>
      </c>
      <c r="H37" s="387" t="s">
        <v>34</v>
      </c>
      <c r="I37" s="387" t="s">
        <v>33</v>
      </c>
      <c r="J37" s="387" t="s">
        <v>34</v>
      </c>
      <c r="K37" s="387" t="s">
        <v>33</v>
      </c>
      <c r="L37" s="387" t="s">
        <v>34</v>
      </c>
      <c r="M37" s="387" t="s">
        <v>33</v>
      </c>
      <c r="N37" s="387" t="s">
        <v>34</v>
      </c>
      <c r="O37" s="387" t="s">
        <v>33</v>
      </c>
      <c r="P37" s="387" t="s">
        <v>34</v>
      </c>
      <c r="Q37" s="387" t="s">
        <v>35</v>
      </c>
      <c r="R37" s="1367"/>
      <c r="S37" s="1367"/>
    </row>
    <row r="38" spans="1:19" ht="20.100000000000001" customHeight="1" thickBot="1">
      <c r="A38" s="1335"/>
      <c r="B38" s="1335"/>
      <c r="C38" s="797" t="s">
        <v>180</v>
      </c>
      <c r="D38" s="797" t="s">
        <v>179</v>
      </c>
      <c r="E38" s="797" t="s">
        <v>180</v>
      </c>
      <c r="F38" s="797" t="s">
        <v>179</v>
      </c>
      <c r="G38" s="797" t="s">
        <v>180</v>
      </c>
      <c r="H38" s="797" t="s">
        <v>179</v>
      </c>
      <c r="I38" s="797" t="s">
        <v>180</v>
      </c>
      <c r="J38" s="797" t="s">
        <v>179</v>
      </c>
      <c r="K38" s="797" t="s">
        <v>180</v>
      </c>
      <c r="L38" s="797" t="s">
        <v>179</v>
      </c>
      <c r="M38" s="797" t="s">
        <v>180</v>
      </c>
      <c r="N38" s="797" t="s">
        <v>179</v>
      </c>
      <c r="O38" s="797" t="s">
        <v>180</v>
      </c>
      <c r="P38" s="797" t="s">
        <v>179</v>
      </c>
      <c r="Q38" s="797" t="s">
        <v>175</v>
      </c>
      <c r="R38" s="1367"/>
      <c r="S38" s="1367"/>
    </row>
    <row r="39" spans="1:19" ht="20.100000000000001" customHeight="1">
      <c r="A39" s="1370" t="s">
        <v>52</v>
      </c>
      <c r="B39" s="1370"/>
      <c r="C39" s="478">
        <v>669</v>
      </c>
      <c r="D39" s="478">
        <v>266</v>
      </c>
      <c r="E39" s="478">
        <v>437</v>
      </c>
      <c r="F39" s="478">
        <v>203</v>
      </c>
      <c r="G39" s="478">
        <v>325</v>
      </c>
      <c r="H39" s="478">
        <v>200</v>
      </c>
      <c r="I39" s="478">
        <v>38</v>
      </c>
      <c r="J39" s="478">
        <v>7</v>
      </c>
      <c r="K39" s="478">
        <v>15</v>
      </c>
      <c r="L39" s="478">
        <v>0</v>
      </c>
      <c r="M39" s="478">
        <v>1</v>
      </c>
      <c r="N39" s="430">
        <v>0</v>
      </c>
      <c r="O39" s="478">
        <f>SUM(C39,E39,G39,I39,K39,M39)</f>
        <v>1485</v>
      </c>
      <c r="P39" s="478">
        <f>SUM(D39,F39,H39,J39,L39,N39)</f>
        <v>676</v>
      </c>
      <c r="Q39" s="478">
        <f>SUM(O39:P39)</f>
        <v>2161</v>
      </c>
      <c r="R39" s="1384" t="s">
        <v>671</v>
      </c>
      <c r="S39" s="1384"/>
    </row>
    <row r="40" spans="1:19" ht="20.100000000000001" customHeight="1">
      <c r="A40" s="1331" t="s">
        <v>53</v>
      </c>
      <c r="B40" s="1331"/>
      <c r="C40" s="431">
        <v>0</v>
      </c>
      <c r="D40" s="431">
        <v>0</v>
      </c>
      <c r="E40" s="431">
        <v>0</v>
      </c>
      <c r="F40" s="431">
        <v>0</v>
      </c>
      <c r="G40" s="431">
        <v>0</v>
      </c>
      <c r="H40" s="431">
        <v>0</v>
      </c>
      <c r="I40" s="431">
        <v>0</v>
      </c>
      <c r="J40" s="431">
        <v>0</v>
      </c>
      <c r="K40" s="431">
        <v>0</v>
      </c>
      <c r="L40" s="431">
        <v>0</v>
      </c>
      <c r="M40" s="431">
        <v>0</v>
      </c>
      <c r="N40" s="431">
        <v>0</v>
      </c>
      <c r="O40" s="476">
        <f t="shared" ref="O40:O57" si="4">SUM(C40,E40,G40,I40,K40,M40)</f>
        <v>0</v>
      </c>
      <c r="P40" s="476">
        <f t="shared" ref="P40:P57" si="5">SUM(D40,F40,H40,J40,L40,N40)</f>
        <v>0</v>
      </c>
      <c r="Q40" s="476">
        <f t="shared" ref="Q40:Q57" si="6">SUM(O40:P40)</f>
        <v>0</v>
      </c>
      <c r="R40" s="1059" t="s">
        <v>302</v>
      </c>
      <c r="S40" s="1059"/>
    </row>
    <row r="41" spans="1:19" ht="20.100000000000001" customHeight="1">
      <c r="A41" s="1331" t="s">
        <v>54</v>
      </c>
      <c r="B41" s="1331"/>
      <c r="C41" s="431">
        <v>53</v>
      </c>
      <c r="D41" s="431">
        <v>2</v>
      </c>
      <c r="E41" s="431">
        <v>21</v>
      </c>
      <c r="F41" s="431">
        <v>2</v>
      </c>
      <c r="G41" s="431">
        <v>12</v>
      </c>
      <c r="H41" s="431">
        <v>16</v>
      </c>
      <c r="I41" s="431">
        <v>2</v>
      </c>
      <c r="J41" s="431">
        <v>10</v>
      </c>
      <c r="K41" s="431">
        <v>0</v>
      </c>
      <c r="L41" s="431">
        <v>5</v>
      </c>
      <c r="M41" s="431">
        <v>0</v>
      </c>
      <c r="N41" s="431">
        <v>4</v>
      </c>
      <c r="O41" s="476">
        <f t="shared" si="4"/>
        <v>88</v>
      </c>
      <c r="P41" s="476">
        <f t="shared" si="5"/>
        <v>39</v>
      </c>
      <c r="Q41" s="476">
        <f t="shared" si="6"/>
        <v>127</v>
      </c>
      <c r="R41" s="1056" t="s">
        <v>184</v>
      </c>
      <c r="S41" s="1056"/>
    </row>
    <row r="42" spans="1:19" ht="20.100000000000001" customHeight="1">
      <c r="A42" s="1331" t="s">
        <v>55</v>
      </c>
      <c r="B42" s="1331"/>
      <c r="C42" s="431">
        <v>0</v>
      </c>
      <c r="D42" s="431">
        <v>0</v>
      </c>
      <c r="E42" s="431">
        <v>0</v>
      </c>
      <c r="F42" s="431">
        <v>0</v>
      </c>
      <c r="G42" s="431">
        <v>0</v>
      </c>
      <c r="H42" s="431">
        <v>0</v>
      </c>
      <c r="I42" s="431">
        <v>0</v>
      </c>
      <c r="J42" s="431">
        <v>0</v>
      </c>
      <c r="K42" s="431">
        <v>0</v>
      </c>
      <c r="L42" s="431">
        <v>0</v>
      </c>
      <c r="M42" s="431">
        <v>0</v>
      </c>
      <c r="N42" s="431">
        <v>0</v>
      </c>
      <c r="O42" s="476">
        <f t="shared" si="4"/>
        <v>0</v>
      </c>
      <c r="P42" s="476">
        <f t="shared" si="5"/>
        <v>0</v>
      </c>
      <c r="Q42" s="476">
        <f t="shared" si="6"/>
        <v>0</v>
      </c>
      <c r="R42" s="1056" t="s">
        <v>185</v>
      </c>
      <c r="S42" s="1056"/>
    </row>
    <row r="43" spans="1:19" ht="20.100000000000001" customHeight="1">
      <c r="A43" s="1086" t="s">
        <v>299</v>
      </c>
      <c r="B43" s="433" t="s">
        <v>282</v>
      </c>
      <c r="C43" s="431">
        <v>6</v>
      </c>
      <c r="D43" s="431">
        <v>31</v>
      </c>
      <c r="E43" s="431">
        <v>5</v>
      </c>
      <c r="F43" s="431">
        <v>23</v>
      </c>
      <c r="G43" s="431">
        <v>4</v>
      </c>
      <c r="H43" s="431">
        <v>15</v>
      </c>
      <c r="I43" s="431">
        <v>2</v>
      </c>
      <c r="J43" s="431">
        <v>9</v>
      </c>
      <c r="K43" s="431">
        <v>0</v>
      </c>
      <c r="L43" s="431">
        <v>11</v>
      </c>
      <c r="M43" s="431">
        <v>0</v>
      </c>
      <c r="N43" s="431">
        <v>14</v>
      </c>
      <c r="O43" s="476">
        <f t="shared" si="4"/>
        <v>17</v>
      </c>
      <c r="P43" s="476">
        <f t="shared" si="5"/>
        <v>103</v>
      </c>
      <c r="Q43" s="476">
        <f t="shared" si="6"/>
        <v>120</v>
      </c>
      <c r="R43" s="683" t="s">
        <v>306</v>
      </c>
      <c r="S43" s="1061" t="s">
        <v>173</v>
      </c>
    </row>
    <row r="44" spans="1:19" ht="20.100000000000001" customHeight="1">
      <c r="A44" s="1086"/>
      <c r="B44" s="433" t="s">
        <v>283</v>
      </c>
      <c r="C44" s="431">
        <v>6</v>
      </c>
      <c r="D44" s="431">
        <v>0</v>
      </c>
      <c r="E44" s="431">
        <v>10</v>
      </c>
      <c r="F44" s="431">
        <v>0</v>
      </c>
      <c r="G44" s="431">
        <v>9</v>
      </c>
      <c r="H44" s="431">
        <v>0</v>
      </c>
      <c r="I44" s="431">
        <v>4</v>
      </c>
      <c r="J44" s="431">
        <v>0</v>
      </c>
      <c r="K44" s="431">
        <v>0</v>
      </c>
      <c r="L44" s="431">
        <v>0</v>
      </c>
      <c r="M44" s="431">
        <v>0</v>
      </c>
      <c r="N44" s="431">
        <v>0</v>
      </c>
      <c r="O44" s="476">
        <f t="shared" si="4"/>
        <v>29</v>
      </c>
      <c r="P44" s="476">
        <f t="shared" si="5"/>
        <v>0</v>
      </c>
      <c r="Q44" s="476">
        <f t="shared" si="6"/>
        <v>29</v>
      </c>
      <c r="R44" s="683" t="s">
        <v>307</v>
      </c>
      <c r="S44" s="1061"/>
    </row>
    <row r="45" spans="1:19" ht="20.100000000000001" customHeight="1">
      <c r="A45" s="1086"/>
      <c r="B45" s="433" t="s">
        <v>284</v>
      </c>
      <c r="C45" s="431">
        <v>12</v>
      </c>
      <c r="D45" s="431">
        <v>0</v>
      </c>
      <c r="E45" s="431">
        <v>9</v>
      </c>
      <c r="F45" s="431">
        <v>0</v>
      </c>
      <c r="G45" s="431">
        <v>3</v>
      </c>
      <c r="H45" s="431">
        <v>0</v>
      </c>
      <c r="I45" s="431">
        <v>2</v>
      </c>
      <c r="J45" s="431">
        <v>0</v>
      </c>
      <c r="K45" s="431">
        <v>2</v>
      </c>
      <c r="L45" s="431">
        <v>0</v>
      </c>
      <c r="M45" s="431">
        <v>0</v>
      </c>
      <c r="N45" s="431">
        <v>0</v>
      </c>
      <c r="O45" s="476">
        <f t="shared" si="4"/>
        <v>28</v>
      </c>
      <c r="P45" s="476">
        <f t="shared" si="5"/>
        <v>0</v>
      </c>
      <c r="Q45" s="476">
        <f t="shared" si="6"/>
        <v>28</v>
      </c>
      <c r="R45" s="683" t="s">
        <v>308</v>
      </c>
      <c r="S45" s="1061"/>
    </row>
    <row r="46" spans="1:19" ht="20.100000000000001" customHeight="1">
      <c r="A46" s="1086"/>
      <c r="B46" s="433" t="s">
        <v>279</v>
      </c>
      <c r="C46" s="431">
        <v>65</v>
      </c>
      <c r="D46" s="431">
        <v>10</v>
      </c>
      <c r="E46" s="431">
        <v>18</v>
      </c>
      <c r="F46" s="431">
        <v>2</v>
      </c>
      <c r="G46" s="431">
        <v>7</v>
      </c>
      <c r="H46" s="431">
        <v>4</v>
      </c>
      <c r="I46" s="431">
        <v>4</v>
      </c>
      <c r="J46" s="431">
        <v>1</v>
      </c>
      <c r="K46" s="431">
        <v>3</v>
      </c>
      <c r="L46" s="431">
        <v>0</v>
      </c>
      <c r="M46" s="431">
        <v>2</v>
      </c>
      <c r="N46" s="431">
        <v>1</v>
      </c>
      <c r="O46" s="476">
        <f t="shared" si="4"/>
        <v>99</v>
      </c>
      <c r="P46" s="476">
        <f t="shared" si="5"/>
        <v>18</v>
      </c>
      <c r="Q46" s="476">
        <f t="shared" si="6"/>
        <v>117</v>
      </c>
      <c r="R46" s="683" t="s">
        <v>309</v>
      </c>
      <c r="S46" s="1061"/>
    </row>
    <row r="47" spans="1:19" ht="20.100000000000001" customHeight="1">
      <c r="A47" s="1086"/>
      <c r="B47" s="433" t="s">
        <v>280</v>
      </c>
      <c r="C47" s="431">
        <v>4</v>
      </c>
      <c r="D47" s="431">
        <v>1</v>
      </c>
      <c r="E47" s="431">
        <v>2</v>
      </c>
      <c r="F47" s="431">
        <v>2</v>
      </c>
      <c r="G47" s="431">
        <v>0</v>
      </c>
      <c r="H47" s="431">
        <v>0</v>
      </c>
      <c r="I47" s="431">
        <v>0</v>
      </c>
      <c r="J47" s="431">
        <v>0</v>
      </c>
      <c r="K47" s="431">
        <v>0</v>
      </c>
      <c r="L47" s="431">
        <v>2</v>
      </c>
      <c r="M47" s="431">
        <v>0</v>
      </c>
      <c r="N47" s="431">
        <v>0</v>
      </c>
      <c r="O47" s="476">
        <f t="shared" si="4"/>
        <v>6</v>
      </c>
      <c r="P47" s="476">
        <f t="shared" si="5"/>
        <v>5</v>
      </c>
      <c r="Q47" s="476">
        <f t="shared" si="6"/>
        <v>11</v>
      </c>
      <c r="R47" s="683" t="s">
        <v>310</v>
      </c>
      <c r="S47" s="1061"/>
    </row>
    <row r="48" spans="1:19" ht="20.100000000000001" customHeight="1">
      <c r="A48" s="1086"/>
      <c r="B48" s="433" t="s">
        <v>281</v>
      </c>
      <c r="C48" s="431">
        <v>44</v>
      </c>
      <c r="D48" s="431">
        <v>37</v>
      </c>
      <c r="E48" s="431">
        <v>23</v>
      </c>
      <c r="F48" s="431">
        <v>20</v>
      </c>
      <c r="G48" s="431">
        <v>21</v>
      </c>
      <c r="H48" s="431">
        <v>14</v>
      </c>
      <c r="I48" s="431">
        <v>10</v>
      </c>
      <c r="J48" s="431">
        <v>11</v>
      </c>
      <c r="K48" s="431">
        <v>2</v>
      </c>
      <c r="L48" s="431">
        <v>6</v>
      </c>
      <c r="M48" s="431">
        <v>0</v>
      </c>
      <c r="N48" s="431">
        <v>2</v>
      </c>
      <c r="O48" s="476">
        <f t="shared" si="4"/>
        <v>100</v>
      </c>
      <c r="P48" s="476">
        <f t="shared" si="5"/>
        <v>90</v>
      </c>
      <c r="Q48" s="476">
        <f t="shared" si="6"/>
        <v>190</v>
      </c>
      <c r="R48" s="683" t="s">
        <v>311</v>
      </c>
      <c r="S48" s="1061"/>
    </row>
    <row r="49" spans="1:19" ht="20.100000000000001" customHeight="1">
      <c r="A49" s="1081" t="s">
        <v>63</v>
      </c>
      <c r="B49" s="1081"/>
      <c r="C49" s="431">
        <v>0</v>
      </c>
      <c r="D49" s="431">
        <v>0</v>
      </c>
      <c r="E49" s="431">
        <v>0</v>
      </c>
      <c r="F49" s="431">
        <v>0</v>
      </c>
      <c r="G49" s="431">
        <v>0</v>
      </c>
      <c r="H49" s="431">
        <v>0</v>
      </c>
      <c r="I49" s="431">
        <v>0</v>
      </c>
      <c r="J49" s="431">
        <v>0</v>
      </c>
      <c r="K49" s="431">
        <v>0</v>
      </c>
      <c r="L49" s="431">
        <v>0</v>
      </c>
      <c r="M49" s="431">
        <v>0</v>
      </c>
      <c r="N49" s="431">
        <v>0</v>
      </c>
      <c r="O49" s="476">
        <f t="shared" si="4"/>
        <v>0</v>
      </c>
      <c r="P49" s="476">
        <f t="shared" si="5"/>
        <v>0</v>
      </c>
      <c r="Q49" s="476">
        <f t="shared" si="6"/>
        <v>0</v>
      </c>
      <c r="R49" s="1056" t="s">
        <v>297</v>
      </c>
      <c r="S49" s="1056"/>
    </row>
    <row r="50" spans="1:19" ht="20.100000000000001" customHeight="1">
      <c r="A50" s="1331" t="s">
        <v>64</v>
      </c>
      <c r="B50" s="1331"/>
      <c r="C50" s="431">
        <v>8</v>
      </c>
      <c r="D50" s="431">
        <v>0</v>
      </c>
      <c r="E50" s="431">
        <v>5</v>
      </c>
      <c r="F50" s="431">
        <v>0</v>
      </c>
      <c r="G50" s="431">
        <v>5</v>
      </c>
      <c r="H50" s="431">
        <v>0</v>
      </c>
      <c r="I50" s="431">
        <v>1</v>
      </c>
      <c r="J50" s="431">
        <v>0</v>
      </c>
      <c r="K50" s="431">
        <v>0</v>
      </c>
      <c r="L50" s="431">
        <v>0</v>
      </c>
      <c r="M50" s="431">
        <v>0</v>
      </c>
      <c r="N50" s="431">
        <v>0</v>
      </c>
      <c r="O50" s="476">
        <f t="shared" si="4"/>
        <v>19</v>
      </c>
      <c r="P50" s="476">
        <f t="shared" si="5"/>
        <v>0</v>
      </c>
      <c r="Q50" s="476">
        <f t="shared" si="6"/>
        <v>19</v>
      </c>
      <c r="R50" s="1056" t="s">
        <v>186</v>
      </c>
      <c r="S50" s="1056"/>
    </row>
    <row r="51" spans="1:19" ht="20.100000000000001" customHeight="1">
      <c r="A51" s="1331" t="s">
        <v>112</v>
      </c>
      <c r="B51" s="1331"/>
      <c r="C51" s="431">
        <v>39</v>
      </c>
      <c r="D51" s="431">
        <v>0</v>
      </c>
      <c r="E51" s="431">
        <v>16</v>
      </c>
      <c r="F51" s="431">
        <v>0</v>
      </c>
      <c r="G51" s="431">
        <v>8</v>
      </c>
      <c r="H51" s="431">
        <v>0</v>
      </c>
      <c r="I51" s="431">
        <v>7</v>
      </c>
      <c r="J51" s="431">
        <v>0</v>
      </c>
      <c r="K51" s="431">
        <v>4</v>
      </c>
      <c r="L51" s="431">
        <v>0</v>
      </c>
      <c r="M51" s="431">
        <v>4</v>
      </c>
      <c r="N51" s="431">
        <v>0</v>
      </c>
      <c r="O51" s="476">
        <f t="shared" si="4"/>
        <v>78</v>
      </c>
      <c r="P51" s="476">
        <f t="shared" si="5"/>
        <v>0</v>
      </c>
      <c r="Q51" s="476">
        <f t="shared" si="6"/>
        <v>78</v>
      </c>
      <c r="R51" s="1056" t="s">
        <v>187</v>
      </c>
      <c r="S51" s="1056"/>
    </row>
    <row r="52" spans="1:19" ht="20.100000000000001" customHeight="1">
      <c r="A52" s="1331" t="s">
        <v>113</v>
      </c>
      <c r="B52" s="1331"/>
      <c r="C52" s="431">
        <v>25</v>
      </c>
      <c r="D52" s="431">
        <v>0</v>
      </c>
      <c r="E52" s="431">
        <v>0</v>
      </c>
      <c r="F52" s="431">
        <v>0</v>
      </c>
      <c r="G52" s="431">
        <v>0</v>
      </c>
      <c r="H52" s="431">
        <v>0</v>
      </c>
      <c r="I52" s="431">
        <v>0</v>
      </c>
      <c r="J52" s="431">
        <v>0</v>
      </c>
      <c r="K52" s="431">
        <v>0</v>
      </c>
      <c r="L52" s="431">
        <v>0</v>
      </c>
      <c r="M52" s="431">
        <v>0</v>
      </c>
      <c r="N52" s="431">
        <v>0</v>
      </c>
      <c r="O52" s="476">
        <f t="shared" si="4"/>
        <v>25</v>
      </c>
      <c r="P52" s="476">
        <f t="shared" si="5"/>
        <v>0</v>
      </c>
      <c r="Q52" s="476">
        <f t="shared" si="6"/>
        <v>25</v>
      </c>
      <c r="R52" s="1056" t="s">
        <v>303</v>
      </c>
      <c r="S52" s="1056"/>
    </row>
    <row r="53" spans="1:19" ht="20.100000000000001" customHeight="1">
      <c r="A53" s="1331" t="s">
        <v>134</v>
      </c>
      <c r="B53" s="1331"/>
      <c r="C53" s="431">
        <v>0</v>
      </c>
      <c r="D53" s="431">
        <v>0</v>
      </c>
      <c r="E53" s="431">
        <v>0</v>
      </c>
      <c r="F53" s="431">
        <v>0</v>
      </c>
      <c r="G53" s="431">
        <v>0</v>
      </c>
      <c r="H53" s="431">
        <v>0</v>
      </c>
      <c r="I53" s="431">
        <v>0</v>
      </c>
      <c r="J53" s="431">
        <v>0</v>
      </c>
      <c r="K53" s="431">
        <v>0</v>
      </c>
      <c r="L53" s="431">
        <v>0</v>
      </c>
      <c r="M53" s="431">
        <v>0</v>
      </c>
      <c r="N53" s="431">
        <v>0</v>
      </c>
      <c r="O53" s="476">
        <f t="shared" si="4"/>
        <v>0</v>
      </c>
      <c r="P53" s="476">
        <f t="shared" si="5"/>
        <v>0</v>
      </c>
      <c r="Q53" s="476">
        <f t="shared" si="6"/>
        <v>0</v>
      </c>
      <c r="R53" s="1056" t="s">
        <v>304</v>
      </c>
      <c r="S53" s="1056"/>
    </row>
    <row r="54" spans="1:19" ht="20.100000000000001" customHeight="1">
      <c r="A54" s="1331" t="s">
        <v>68</v>
      </c>
      <c r="B54" s="1331"/>
      <c r="C54" s="431">
        <v>0</v>
      </c>
      <c r="D54" s="431">
        <v>0</v>
      </c>
      <c r="E54" s="431">
        <v>0</v>
      </c>
      <c r="F54" s="431">
        <v>0</v>
      </c>
      <c r="G54" s="431">
        <v>0</v>
      </c>
      <c r="H54" s="431">
        <v>0</v>
      </c>
      <c r="I54" s="431">
        <v>0</v>
      </c>
      <c r="J54" s="431">
        <v>0</v>
      </c>
      <c r="K54" s="431">
        <v>0</v>
      </c>
      <c r="L54" s="431">
        <v>0</v>
      </c>
      <c r="M54" s="431">
        <v>0</v>
      </c>
      <c r="N54" s="431">
        <v>0</v>
      </c>
      <c r="O54" s="476">
        <f t="shared" si="4"/>
        <v>0</v>
      </c>
      <c r="P54" s="476">
        <f t="shared" si="5"/>
        <v>0</v>
      </c>
      <c r="Q54" s="476">
        <f t="shared" si="6"/>
        <v>0</v>
      </c>
      <c r="R54" s="1056" t="s">
        <v>305</v>
      </c>
      <c r="S54" s="1056"/>
    </row>
    <row r="55" spans="1:19" ht="20.100000000000001" customHeight="1">
      <c r="A55" s="1331" t="s">
        <v>69</v>
      </c>
      <c r="B55" s="1331"/>
      <c r="C55" s="431">
        <v>0</v>
      </c>
      <c r="D55" s="431">
        <v>0</v>
      </c>
      <c r="E55" s="431">
        <v>0</v>
      </c>
      <c r="F55" s="431">
        <v>0</v>
      </c>
      <c r="G55" s="431">
        <v>0</v>
      </c>
      <c r="H55" s="431">
        <v>0</v>
      </c>
      <c r="I55" s="431">
        <v>0</v>
      </c>
      <c r="J55" s="431">
        <v>0</v>
      </c>
      <c r="K55" s="431">
        <v>0</v>
      </c>
      <c r="L55" s="431">
        <v>0</v>
      </c>
      <c r="M55" s="431">
        <v>0</v>
      </c>
      <c r="N55" s="431">
        <v>0</v>
      </c>
      <c r="O55" s="476">
        <f t="shared" si="4"/>
        <v>0</v>
      </c>
      <c r="P55" s="476">
        <f t="shared" si="5"/>
        <v>0</v>
      </c>
      <c r="Q55" s="476">
        <f t="shared" si="6"/>
        <v>0</v>
      </c>
      <c r="R55" s="1056" t="s">
        <v>191</v>
      </c>
      <c r="S55" s="1056"/>
    </row>
    <row r="56" spans="1:19" ht="20.100000000000001" customHeight="1">
      <c r="A56" s="1331" t="s">
        <v>70</v>
      </c>
      <c r="B56" s="1331"/>
      <c r="C56" s="431">
        <v>14</v>
      </c>
      <c r="D56" s="431">
        <v>4</v>
      </c>
      <c r="E56" s="431">
        <v>21</v>
      </c>
      <c r="F56" s="431">
        <v>3</v>
      </c>
      <c r="G56" s="431">
        <v>29</v>
      </c>
      <c r="H56" s="431">
        <v>3</v>
      </c>
      <c r="I56" s="431">
        <v>59</v>
      </c>
      <c r="J56" s="431">
        <v>2</v>
      </c>
      <c r="K56" s="431">
        <v>8</v>
      </c>
      <c r="L56" s="431">
        <v>1</v>
      </c>
      <c r="M56" s="431">
        <v>5</v>
      </c>
      <c r="N56" s="431">
        <v>0</v>
      </c>
      <c r="O56" s="476">
        <f t="shared" si="4"/>
        <v>136</v>
      </c>
      <c r="P56" s="476">
        <f t="shared" si="5"/>
        <v>13</v>
      </c>
      <c r="Q56" s="476">
        <f t="shared" si="6"/>
        <v>149</v>
      </c>
      <c r="R56" s="1056" t="s">
        <v>192</v>
      </c>
      <c r="S56" s="1056"/>
    </row>
    <row r="57" spans="1:19" ht="20.100000000000001" customHeight="1">
      <c r="A57" s="1331" t="s">
        <v>71</v>
      </c>
      <c r="B57" s="1331"/>
      <c r="C57" s="431">
        <v>0</v>
      </c>
      <c r="D57" s="431">
        <v>0</v>
      </c>
      <c r="E57" s="431">
        <v>0</v>
      </c>
      <c r="F57" s="431">
        <v>0</v>
      </c>
      <c r="G57" s="431">
        <v>0</v>
      </c>
      <c r="H57" s="431">
        <v>0</v>
      </c>
      <c r="I57" s="431">
        <v>0</v>
      </c>
      <c r="J57" s="431">
        <v>0</v>
      </c>
      <c r="K57" s="431">
        <v>0</v>
      </c>
      <c r="L57" s="431">
        <v>0</v>
      </c>
      <c r="M57" s="431">
        <v>0</v>
      </c>
      <c r="N57" s="431">
        <v>0</v>
      </c>
      <c r="O57" s="476">
        <f t="shared" si="4"/>
        <v>0</v>
      </c>
      <c r="P57" s="476">
        <f t="shared" si="5"/>
        <v>0</v>
      </c>
      <c r="Q57" s="476">
        <f t="shared" si="6"/>
        <v>0</v>
      </c>
      <c r="R57" s="1056" t="s">
        <v>193</v>
      </c>
      <c r="S57" s="1056"/>
    </row>
    <row r="58" spans="1:19" ht="20.100000000000001" customHeight="1" thickBot="1">
      <c r="A58" s="1371" t="s">
        <v>72</v>
      </c>
      <c r="B58" s="1371"/>
      <c r="C58" s="439">
        <v>51</v>
      </c>
      <c r="D58" s="439">
        <v>10</v>
      </c>
      <c r="E58" s="439">
        <v>49</v>
      </c>
      <c r="F58" s="439">
        <v>5</v>
      </c>
      <c r="G58" s="439">
        <v>32</v>
      </c>
      <c r="H58" s="439">
        <v>0</v>
      </c>
      <c r="I58" s="439">
        <v>20</v>
      </c>
      <c r="J58" s="439">
        <v>0</v>
      </c>
      <c r="K58" s="439">
        <v>8</v>
      </c>
      <c r="L58" s="439">
        <v>0</v>
      </c>
      <c r="M58" s="439">
        <v>0</v>
      </c>
      <c r="N58" s="437">
        <v>0</v>
      </c>
      <c r="O58" s="479">
        <f>SUM(C58,E58,G58,I58,K58,M58)</f>
        <v>160</v>
      </c>
      <c r="P58" s="479">
        <f>SUM(D58,F58,H58,J58,L58,N58)</f>
        <v>15</v>
      </c>
      <c r="Q58" s="479">
        <f>SUM(O58:P58)</f>
        <v>175</v>
      </c>
      <c r="R58" s="1185" t="s">
        <v>298</v>
      </c>
      <c r="S58" s="1185"/>
    </row>
    <row r="59" spans="1:19" ht="20.100000000000001" customHeight="1" thickBot="1">
      <c r="A59" s="1372" t="s">
        <v>32</v>
      </c>
      <c r="B59" s="1372"/>
      <c r="C59" s="438">
        <f>SUM(C39:C58)</f>
        <v>996</v>
      </c>
      <c r="D59" s="438">
        <f t="shared" ref="D59:Q59" si="7">SUM(D39:D58)</f>
        <v>361</v>
      </c>
      <c r="E59" s="438">
        <f t="shared" si="7"/>
        <v>616</v>
      </c>
      <c r="F59" s="438">
        <f t="shared" si="7"/>
        <v>260</v>
      </c>
      <c r="G59" s="438">
        <f t="shared" si="7"/>
        <v>455</v>
      </c>
      <c r="H59" s="438">
        <f t="shared" si="7"/>
        <v>252</v>
      </c>
      <c r="I59" s="438">
        <f t="shared" si="7"/>
        <v>149</v>
      </c>
      <c r="J59" s="438">
        <f t="shared" si="7"/>
        <v>40</v>
      </c>
      <c r="K59" s="438">
        <f t="shared" si="7"/>
        <v>42</v>
      </c>
      <c r="L59" s="438">
        <f t="shared" si="7"/>
        <v>25</v>
      </c>
      <c r="M59" s="438">
        <f t="shared" si="7"/>
        <v>12</v>
      </c>
      <c r="N59" s="438">
        <f t="shared" si="7"/>
        <v>21</v>
      </c>
      <c r="O59" s="438">
        <f t="shared" si="7"/>
        <v>2270</v>
      </c>
      <c r="P59" s="438">
        <f t="shared" si="7"/>
        <v>959</v>
      </c>
      <c r="Q59" s="438">
        <f t="shared" si="7"/>
        <v>3229</v>
      </c>
      <c r="R59" s="1064" t="s">
        <v>175</v>
      </c>
      <c r="S59" s="1064"/>
    </row>
    <row r="60" spans="1:19" ht="20.100000000000001" customHeight="1" thickTop="1"/>
    <row r="61" spans="1:19" s="136" customFormat="1" ht="27" customHeight="1" thickBot="1">
      <c r="A61" s="1048" t="s">
        <v>1193</v>
      </c>
      <c r="B61" s="1048"/>
      <c r="C61" s="1048"/>
      <c r="D61" s="273"/>
      <c r="E61" s="273"/>
      <c r="F61" s="273"/>
      <c r="G61" s="273"/>
      <c r="H61" s="273"/>
      <c r="I61" s="273"/>
      <c r="J61" s="273"/>
      <c r="K61" s="273"/>
      <c r="L61" s="273"/>
      <c r="M61" s="273"/>
      <c r="N61" s="273"/>
      <c r="O61" s="273"/>
      <c r="P61" s="273"/>
      <c r="Q61" s="1365" t="s">
        <v>1325</v>
      </c>
      <c r="R61" s="1365"/>
      <c r="S61" s="1365"/>
    </row>
    <row r="62" spans="1:19" ht="20.100000000000001" customHeight="1" thickTop="1">
      <c r="A62" s="1334" t="s">
        <v>40</v>
      </c>
      <c r="B62" s="1334"/>
      <c r="C62" s="1334" t="s">
        <v>652</v>
      </c>
      <c r="D62" s="1334"/>
      <c r="E62" s="1334"/>
      <c r="F62" s="1334"/>
      <c r="G62" s="1334"/>
      <c r="H62" s="1334"/>
      <c r="I62" s="1334"/>
      <c r="J62" s="1334"/>
      <c r="K62" s="1334"/>
      <c r="L62" s="1334"/>
      <c r="M62" s="1334"/>
      <c r="N62" s="1334"/>
      <c r="O62" s="1334"/>
      <c r="P62" s="1334"/>
      <c r="Q62" s="1334"/>
      <c r="R62" s="1366" t="s">
        <v>174</v>
      </c>
      <c r="S62" s="1366"/>
    </row>
    <row r="63" spans="1:19" ht="20.100000000000001" customHeight="1">
      <c r="A63" s="1335"/>
      <c r="B63" s="1335"/>
      <c r="C63" s="1367" t="s">
        <v>653</v>
      </c>
      <c r="D63" s="1367"/>
      <c r="E63" s="1367"/>
      <c r="F63" s="1367"/>
      <c r="G63" s="1367"/>
      <c r="H63" s="1367"/>
      <c r="I63" s="1367"/>
      <c r="J63" s="1367"/>
      <c r="K63" s="1367"/>
      <c r="L63" s="1367"/>
      <c r="M63" s="1367"/>
      <c r="N63" s="1367"/>
      <c r="O63" s="1367"/>
      <c r="P63" s="1367"/>
      <c r="Q63" s="1367"/>
      <c r="R63" s="1367"/>
      <c r="S63" s="1367"/>
    </row>
    <row r="64" spans="1:19" ht="20.100000000000001" customHeight="1">
      <c r="A64" s="1335"/>
      <c r="B64" s="1335"/>
      <c r="C64" s="1335" t="s">
        <v>74</v>
      </c>
      <c r="D64" s="1335"/>
      <c r="E64" s="1335" t="s">
        <v>78</v>
      </c>
      <c r="F64" s="1335"/>
      <c r="G64" s="1335" t="s">
        <v>79</v>
      </c>
      <c r="H64" s="1335"/>
      <c r="I64" s="1335" t="s">
        <v>48</v>
      </c>
      <c r="J64" s="1335"/>
      <c r="K64" s="1335" t="s">
        <v>49</v>
      </c>
      <c r="L64" s="1335"/>
      <c r="M64" s="1335" t="s">
        <v>50</v>
      </c>
      <c r="N64" s="1335"/>
      <c r="O64" s="1335" t="s">
        <v>32</v>
      </c>
      <c r="P64" s="1335"/>
      <c r="Q64" s="1335"/>
      <c r="R64" s="1367"/>
      <c r="S64" s="1367"/>
    </row>
    <row r="65" spans="1:19" ht="20.100000000000001" customHeight="1">
      <c r="A65" s="1335"/>
      <c r="B65" s="1335"/>
      <c r="C65" s="1096" t="s">
        <v>228</v>
      </c>
      <c r="D65" s="1096"/>
      <c r="E65" s="1096" t="s">
        <v>215</v>
      </c>
      <c r="F65" s="1096"/>
      <c r="G65" s="1096" t="s">
        <v>216</v>
      </c>
      <c r="H65" s="1096"/>
      <c r="I65" s="1096" t="s">
        <v>217</v>
      </c>
      <c r="J65" s="1096"/>
      <c r="K65" s="1367" t="s">
        <v>218</v>
      </c>
      <c r="L65" s="1367"/>
      <c r="M65" s="1367" t="s">
        <v>226</v>
      </c>
      <c r="N65" s="1367"/>
      <c r="O65" s="1367" t="s">
        <v>175</v>
      </c>
      <c r="P65" s="1367"/>
      <c r="Q65" s="1367"/>
      <c r="R65" s="1367"/>
      <c r="S65" s="1367"/>
    </row>
    <row r="66" spans="1:19" ht="20.100000000000001" customHeight="1">
      <c r="A66" s="1335"/>
      <c r="B66" s="1335"/>
      <c r="C66" s="387" t="s">
        <v>128</v>
      </c>
      <c r="D66" s="387" t="s">
        <v>34</v>
      </c>
      <c r="E66" s="387" t="s">
        <v>128</v>
      </c>
      <c r="F66" s="387" t="s">
        <v>34</v>
      </c>
      <c r="G66" s="387" t="s">
        <v>128</v>
      </c>
      <c r="H66" s="387" t="s">
        <v>34</v>
      </c>
      <c r="I66" s="387" t="s">
        <v>33</v>
      </c>
      <c r="J66" s="387" t="s">
        <v>34</v>
      </c>
      <c r="K66" s="387" t="s">
        <v>33</v>
      </c>
      <c r="L66" s="387" t="s">
        <v>34</v>
      </c>
      <c r="M66" s="387" t="s">
        <v>33</v>
      </c>
      <c r="N66" s="387" t="s">
        <v>34</v>
      </c>
      <c r="O66" s="387" t="s">
        <v>33</v>
      </c>
      <c r="P66" s="387" t="s">
        <v>34</v>
      </c>
      <c r="Q66" s="387" t="s">
        <v>35</v>
      </c>
      <c r="R66" s="1367"/>
      <c r="S66" s="1367"/>
    </row>
    <row r="67" spans="1:19" ht="20.100000000000001" customHeight="1" thickBot="1">
      <c r="A67" s="1335"/>
      <c r="B67" s="1335"/>
      <c r="C67" s="797" t="s">
        <v>180</v>
      </c>
      <c r="D67" s="797" t="s">
        <v>179</v>
      </c>
      <c r="E67" s="797" t="s">
        <v>180</v>
      </c>
      <c r="F67" s="797" t="s">
        <v>179</v>
      </c>
      <c r="G67" s="797" t="s">
        <v>180</v>
      </c>
      <c r="H67" s="797" t="s">
        <v>179</v>
      </c>
      <c r="I67" s="797" t="s">
        <v>180</v>
      </c>
      <c r="J67" s="797" t="s">
        <v>179</v>
      </c>
      <c r="K67" s="797" t="s">
        <v>180</v>
      </c>
      <c r="L67" s="797" t="s">
        <v>179</v>
      </c>
      <c r="M67" s="797" t="s">
        <v>180</v>
      </c>
      <c r="N67" s="797" t="s">
        <v>179</v>
      </c>
      <c r="O67" s="797" t="s">
        <v>180</v>
      </c>
      <c r="P67" s="797" t="s">
        <v>179</v>
      </c>
      <c r="Q67" s="797" t="s">
        <v>175</v>
      </c>
      <c r="R67" s="1367"/>
      <c r="S67" s="1367"/>
    </row>
    <row r="68" spans="1:19" ht="20.100000000000001" customHeight="1">
      <c r="A68" s="1370" t="s">
        <v>52</v>
      </c>
      <c r="B68" s="1370"/>
      <c r="C68" s="478">
        <v>51</v>
      </c>
      <c r="D68" s="478">
        <v>25</v>
      </c>
      <c r="E68" s="478">
        <v>116</v>
      </c>
      <c r="F68" s="478">
        <v>26</v>
      </c>
      <c r="G68" s="478">
        <v>121</v>
      </c>
      <c r="H68" s="478">
        <v>13</v>
      </c>
      <c r="I68" s="430">
        <v>124</v>
      </c>
      <c r="J68" s="430">
        <v>55</v>
      </c>
      <c r="K68" s="430">
        <v>43</v>
      </c>
      <c r="L68" s="430">
        <v>23</v>
      </c>
      <c r="M68" s="430">
        <v>19</v>
      </c>
      <c r="N68" s="430">
        <v>0</v>
      </c>
      <c r="O68" s="430">
        <f>SUM(C68,E68,G68,I68,K68,M68)</f>
        <v>474</v>
      </c>
      <c r="P68" s="430">
        <f>SUM(D68,F68,H68,J68,L68,N68)</f>
        <v>142</v>
      </c>
      <c r="Q68" s="430">
        <f>SUM(O68:P68)</f>
        <v>616</v>
      </c>
      <c r="R68" s="1058" t="s">
        <v>671</v>
      </c>
      <c r="S68" s="1058"/>
    </row>
    <row r="69" spans="1:19" ht="20.100000000000001" customHeight="1">
      <c r="A69" s="1331" t="s">
        <v>53</v>
      </c>
      <c r="B69" s="1331"/>
      <c r="C69" s="431">
        <v>0</v>
      </c>
      <c r="D69" s="431">
        <v>0</v>
      </c>
      <c r="E69" s="431">
        <v>0</v>
      </c>
      <c r="F69" s="431">
        <v>0</v>
      </c>
      <c r="G69" s="431">
        <v>0</v>
      </c>
      <c r="H69" s="431">
        <v>0</v>
      </c>
      <c r="I69" s="431">
        <v>0</v>
      </c>
      <c r="J69" s="431">
        <v>0</v>
      </c>
      <c r="K69" s="431">
        <v>0</v>
      </c>
      <c r="L69" s="431">
        <v>0</v>
      </c>
      <c r="M69" s="431">
        <v>0</v>
      </c>
      <c r="N69" s="431">
        <v>0</v>
      </c>
      <c r="O69" s="431">
        <f t="shared" ref="O69:O87" si="8">SUM(C69,E69,G69,I69,K69,M69)</f>
        <v>0</v>
      </c>
      <c r="P69" s="431">
        <f t="shared" ref="P69:P87" si="9">SUM(D69,F69,H69,J69,L69,N69)</f>
        <v>0</v>
      </c>
      <c r="Q69" s="431">
        <f t="shared" ref="Q69:Q87" si="10">SUM(O69:P69)</f>
        <v>0</v>
      </c>
      <c r="R69" s="1059" t="s">
        <v>302</v>
      </c>
      <c r="S69" s="1059"/>
    </row>
    <row r="70" spans="1:19" ht="20.100000000000001" customHeight="1">
      <c r="A70" s="1331" t="s">
        <v>54</v>
      </c>
      <c r="B70" s="1331"/>
      <c r="C70" s="431">
        <v>12</v>
      </c>
      <c r="D70" s="431">
        <v>15</v>
      </c>
      <c r="E70" s="431">
        <v>13</v>
      </c>
      <c r="F70" s="431">
        <v>6</v>
      </c>
      <c r="G70" s="431">
        <v>40</v>
      </c>
      <c r="H70" s="431">
        <v>2</v>
      </c>
      <c r="I70" s="431">
        <v>22</v>
      </c>
      <c r="J70" s="431">
        <v>0</v>
      </c>
      <c r="K70" s="431">
        <v>10</v>
      </c>
      <c r="L70" s="431">
        <v>0</v>
      </c>
      <c r="M70" s="431">
        <v>3</v>
      </c>
      <c r="N70" s="431">
        <v>0</v>
      </c>
      <c r="O70" s="431">
        <f t="shared" si="8"/>
        <v>100</v>
      </c>
      <c r="P70" s="431">
        <f t="shared" si="9"/>
        <v>23</v>
      </c>
      <c r="Q70" s="431">
        <f t="shared" si="10"/>
        <v>123</v>
      </c>
      <c r="R70" s="1056" t="s">
        <v>184</v>
      </c>
      <c r="S70" s="1056"/>
    </row>
    <row r="71" spans="1:19" ht="20.100000000000001" customHeight="1">
      <c r="A71" s="1331" t="s">
        <v>55</v>
      </c>
      <c r="B71" s="1331"/>
      <c r="C71" s="431">
        <v>0</v>
      </c>
      <c r="D71" s="431">
        <v>0</v>
      </c>
      <c r="E71" s="431">
        <v>0</v>
      </c>
      <c r="F71" s="431">
        <v>0</v>
      </c>
      <c r="G71" s="431">
        <v>0</v>
      </c>
      <c r="H71" s="431">
        <v>0</v>
      </c>
      <c r="I71" s="431">
        <v>0</v>
      </c>
      <c r="J71" s="431">
        <v>0</v>
      </c>
      <c r="K71" s="431">
        <v>0</v>
      </c>
      <c r="L71" s="431">
        <v>0</v>
      </c>
      <c r="M71" s="431">
        <v>0</v>
      </c>
      <c r="N71" s="431">
        <v>0</v>
      </c>
      <c r="O71" s="431">
        <f t="shared" si="8"/>
        <v>0</v>
      </c>
      <c r="P71" s="431">
        <f t="shared" si="9"/>
        <v>0</v>
      </c>
      <c r="Q71" s="431">
        <f t="shared" si="10"/>
        <v>0</v>
      </c>
      <c r="R71" s="1056" t="s">
        <v>185</v>
      </c>
      <c r="S71" s="1056"/>
    </row>
    <row r="72" spans="1:19" ht="20.100000000000001" customHeight="1">
      <c r="A72" s="1086" t="s">
        <v>299</v>
      </c>
      <c r="B72" s="433" t="s">
        <v>282</v>
      </c>
      <c r="C72" s="431">
        <v>0</v>
      </c>
      <c r="D72" s="431">
        <v>3</v>
      </c>
      <c r="E72" s="431">
        <v>15</v>
      </c>
      <c r="F72" s="431">
        <v>21</v>
      </c>
      <c r="G72" s="431">
        <v>16</v>
      </c>
      <c r="H72" s="431">
        <v>22</v>
      </c>
      <c r="I72" s="431">
        <v>23</v>
      </c>
      <c r="J72" s="431">
        <v>9</v>
      </c>
      <c r="K72" s="431">
        <v>20</v>
      </c>
      <c r="L72" s="431">
        <v>0</v>
      </c>
      <c r="M72" s="431">
        <v>3</v>
      </c>
      <c r="N72" s="431">
        <v>9</v>
      </c>
      <c r="O72" s="431">
        <f t="shared" si="8"/>
        <v>77</v>
      </c>
      <c r="P72" s="431">
        <f t="shared" si="9"/>
        <v>64</v>
      </c>
      <c r="Q72" s="431">
        <f t="shared" si="10"/>
        <v>141</v>
      </c>
      <c r="R72" s="683" t="s">
        <v>306</v>
      </c>
      <c r="S72" s="1061" t="s">
        <v>173</v>
      </c>
    </row>
    <row r="73" spans="1:19" ht="20.100000000000001" customHeight="1">
      <c r="A73" s="1086"/>
      <c r="B73" s="433" t="s">
        <v>283</v>
      </c>
      <c r="C73" s="431">
        <v>3</v>
      </c>
      <c r="D73" s="431">
        <v>0</v>
      </c>
      <c r="E73" s="431">
        <v>13</v>
      </c>
      <c r="F73" s="431">
        <v>0</v>
      </c>
      <c r="G73" s="431">
        <v>30</v>
      </c>
      <c r="H73" s="431">
        <v>0</v>
      </c>
      <c r="I73" s="431">
        <v>55</v>
      </c>
      <c r="J73" s="431">
        <v>0</v>
      </c>
      <c r="K73" s="431">
        <v>22</v>
      </c>
      <c r="L73" s="431">
        <v>0</v>
      </c>
      <c r="M73" s="431">
        <v>7</v>
      </c>
      <c r="N73" s="431">
        <v>0</v>
      </c>
      <c r="O73" s="431">
        <f t="shared" si="8"/>
        <v>130</v>
      </c>
      <c r="P73" s="431">
        <f t="shared" si="9"/>
        <v>0</v>
      </c>
      <c r="Q73" s="431">
        <f t="shared" si="10"/>
        <v>130</v>
      </c>
      <c r="R73" s="683" t="s">
        <v>307</v>
      </c>
      <c r="S73" s="1061"/>
    </row>
    <row r="74" spans="1:19" ht="20.100000000000001" customHeight="1">
      <c r="A74" s="1086"/>
      <c r="B74" s="433" t="s">
        <v>284</v>
      </c>
      <c r="C74" s="431">
        <v>1</v>
      </c>
      <c r="D74" s="431">
        <v>0</v>
      </c>
      <c r="E74" s="431">
        <v>12</v>
      </c>
      <c r="F74" s="431">
        <v>0</v>
      </c>
      <c r="G74" s="431">
        <v>25</v>
      </c>
      <c r="H74" s="431">
        <v>0</v>
      </c>
      <c r="I74" s="431">
        <v>45</v>
      </c>
      <c r="J74" s="431">
        <v>0</v>
      </c>
      <c r="K74" s="431">
        <v>14</v>
      </c>
      <c r="L74" s="431">
        <v>0</v>
      </c>
      <c r="M74" s="431">
        <v>9</v>
      </c>
      <c r="N74" s="431">
        <v>0</v>
      </c>
      <c r="O74" s="431">
        <f t="shared" si="8"/>
        <v>106</v>
      </c>
      <c r="P74" s="431">
        <f t="shared" si="9"/>
        <v>0</v>
      </c>
      <c r="Q74" s="431">
        <f t="shared" si="10"/>
        <v>106</v>
      </c>
      <c r="R74" s="683" t="s">
        <v>308</v>
      </c>
      <c r="S74" s="1061"/>
    </row>
    <row r="75" spans="1:19" ht="20.100000000000001" customHeight="1">
      <c r="A75" s="1086"/>
      <c r="B75" s="433" t="s">
        <v>279</v>
      </c>
      <c r="C75" s="431">
        <v>11</v>
      </c>
      <c r="D75" s="431">
        <v>12</v>
      </c>
      <c r="E75" s="431">
        <v>21</v>
      </c>
      <c r="F75" s="431">
        <v>4</v>
      </c>
      <c r="G75" s="431">
        <v>31</v>
      </c>
      <c r="H75" s="431">
        <v>2</v>
      </c>
      <c r="I75" s="431">
        <v>18</v>
      </c>
      <c r="J75" s="431">
        <v>3</v>
      </c>
      <c r="K75" s="431">
        <v>17</v>
      </c>
      <c r="L75" s="431">
        <v>3</v>
      </c>
      <c r="M75" s="431">
        <v>11</v>
      </c>
      <c r="N75" s="431">
        <v>0</v>
      </c>
      <c r="O75" s="431">
        <f t="shared" si="8"/>
        <v>109</v>
      </c>
      <c r="P75" s="431">
        <f t="shared" si="9"/>
        <v>24</v>
      </c>
      <c r="Q75" s="431">
        <f t="shared" si="10"/>
        <v>133</v>
      </c>
      <c r="R75" s="683" t="s">
        <v>309</v>
      </c>
      <c r="S75" s="1061"/>
    </row>
    <row r="76" spans="1:19" ht="20.100000000000001" customHeight="1">
      <c r="A76" s="1086"/>
      <c r="B76" s="433" t="s">
        <v>280</v>
      </c>
      <c r="C76" s="431">
        <v>1</v>
      </c>
      <c r="D76" s="431">
        <v>0</v>
      </c>
      <c r="E76" s="431">
        <v>4</v>
      </c>
      <c r="F76" s="431">
        <v>0</v>
      </c>
      <c r="G76" s="431">
        <v>5</v>
      </c>
      <c r="H76" s="431">
        <v>1</v>
      </c>
      <c r="I76" s="431">
        <v>0</v>
      </c>
      <c r="J76" s="431">
        <v>0</v>
      </c>
      <c r="K76" s="431">
        <v>0</v>
      </c>
      <c r="L76" s="431">
        <v>0</v>
      </c>
      <c r="M76" s="431">
        <v>0</v>
      </c>
      <c r="N76" s="431">
        <v>0</v>
      </c>
      <c r="O76" s="431">
        <f t="shared" si="8"/>
        <v>10</v>
      </c>
      <c r="P76" s="431">
        <f t="shared" si="9"/>
        <v>1</v>
      </c>
      <c r="Q76" s="431">
        <f t="shared" si="10"/>
        <v>11</v>
      </c>
      <c r="R76" s="683" t="s">
        <v>310</v>
      </c>
      <c r="S76" s="1061"/>
    </row>
    <row r="77" spans="1:19" ht="20.100000000000001" customHeight="1">
      <c r="A77" s="1086"/>
      <c r="B77" s="433" t="s">
        <v>281</v>
      </c>
      <c r="C77" s="431">
        <v>16</v>
      </c>
      <c r="D77" s="431">
        <v>12</v>
      </c>
      <c r="E77" s="431">
        <v>25</v>
      </c>
      <c r="F77" s="431">
        <v>15</v>
      </c>
      <c r="G77" s="431">
        <v>54</v>
      </c>
      <c r="H77" s="431">
        <v>23</v>
      </c>
      <c r="I77" s="431">
        <v>48</v>
      </c>
      <c r="J77" s="431">
        <v>15</v>
      </c>
      <c r="K77" s="431">
        <v>23</v>
      </c>
      <c r="L77" s="431">
        <v>8</v>
      </c>
      <c r="M77" s="431">
        <v>14</v>
      </c>
      <c r="N77" s="431">
        <v>8</v>
      </c>
      <c r="O77" s="431">
        <f t="shared" si="8"/>
        <v>180</v>
      </c>
      <c r="P77" s="431">
        <f t="shared" si="9"/>
        <v>81</v>
      </c>
      <c r="Q77" s="431">
        <f t="shared" si="10"/>
        <v>261</v>
      </c>
      <c r="R77" s="683" t="s">
        <v>311</v>
      </c>
      <c r="S77" s="1061"/>
    </row>
    <row r="78" spans="1:19" ht="20.100000000000001" customHeight="1">
      <c r="A78" s="1081" t="s">
        <v>63</v>
      </c>
      <c r="B78" s="1081"/>
      <c r="C78" s="431">
        <v>0</v>
      </c>
      <c r="D78" s="431">
        <v>0</v>
      </c>
      <c r="E78" s="431">
        <v>0</v>
      </c>
      <c r="F78" s="431">
        <v>0</v>
      </c>
      <c r="G78" s="431">
        <v>0</v>
      </c>
      <c r="H78" s="431">
        <v>0</v>
      </c>
      <c r="I78" s="431">
        <v>0</v>
      </c>
      <c r="J78" s="431">
        <v>0</v>
      </c>
      <c r="K78" s="431">
        <v>0</v>
      </c>
      <c r="L78" s="431">
        <v>0</v>
      </c>
      <c r="M78" s="431">
        <v>0</v>
      </c>
      <c r="N78" s="431">
        <v>0</v>
      </c>
      <c r="O78" s="431">
        <f t="shared" si="8"/>
        <v>0</v>
      </c>
      <c r="P78" s="431">
        <f t="shared" si="9"/>
        <v>0</v>
      </c>
      <c r="Q78" s="431">
        <f t="shared" si="10"/>
        <v>0</v>
      </c>
      <c r="R78" s="1056" t="s">
        <v>297</v>
      </c>
      <c r="S78" s="1056"/>
    </row>
    <row r="79" spans="1:19" ht="20.100000000000001" customHeight="1">
      <c r="A79" s="1331" t="s">
        <v>64</v>
      </c>
      <c r="B79" s="1331"/>
      <c r="C79" s="431">
        <v>1</v>
      </c>
      <c r="D79" s="431">
        <v>0</v>
      </c>
      <c r="E79" s="431">
        <v>1</v>
      </c>
      <c r="F79" s="431">
        <v>0</v>
      </c>
      <c r="G79" s="431">
        <v>1</v>
      </c>
      <c r="H79" s="431">
        <v>0</v>
      </c>
      <c r="I79" s="431">
        <v>4</v>
      </c>
      <c r="J79" s="431">
        <v>0</v>
      </c>
      <c r="K79" s="431">
        <v>7</v>
      </c>
      <c r="L79" s="431">
        <v>0</v>
      </c>
      <c r="M79" s="431">
        <v>8</v>
      </c>
      <c r="N79" s="431">
        <v>0</v>
      </c>
      <c r="O79" s="431">
        <f t="shared" si="8"/>
        <v>22</v>
      </c>
      <c r="P79" s="431">
        <f t="shared" si="9"/>
        <v>0</v>
      </c>
      <c r="Q79" s="431">
        <f t="shared" si="10"/>
        <v>22</v>
      </c>
      <c r="R79" s="1056" t="s">
        <v>186</v>
      </c>
      <c r="S79" s="1056"/>
    </row>
    <row r="80" spans="1:19" ht="20.100000000000001" customHeight="1">
      <c r="A80" s="1331" t="s">
        <v>112</v>
      </c>
      <c r="B80" s="1331"/>
      <c r="C80" s="431">
        <v>4</v>
      </c>
      <c r="D80" s="431">
        <v>0</v>
      </c>
      <c r="E80" s="431">
        <v>27</v>
      </c>
      <c r="F80" s="431">
        <v>0</v>
      </c>
      <c r="G80" s="431">
        <v>16</v>
      </c>
      <c r="H80" s="431">
        <v>0</v>
      </c>
      <c r="I80" s="431">
        <v>17</v>
      </c>
      <c r="J80" s="431">
        <v>0</v>
      </c>
      <c r="K80" s="431">
        <v>13</v>
      </c>
      <c r="L80" s="431">
        <v>0</v>
      </c>
      <c r="M80" s="431">
        <v>14</v>
      </c>
      <c r="N80" s="431">
        <v>0</v>
      </c>
      <c r="O80" s="431">
        <f t="shared" si="8"/>
        <v>91</v>
      </c>
      <c r="P80" s="431">
        <f t="shared" si="9"/>
        <v>0</v>
      </c>
      <c r="Q80" s="431">
        <f t="shared" si="10"/>
        <v>91</v>
      </c>
      <c r="R80" s="1056" t="s">
        <v>187</v>
      </c>
      <c r="S80" s="1056"/>
    </row>
    <row r="81" spans="1:19" ht="20.100000000000001" customHeight="1">
      <c r="A81" s="1331" t="s">
        <v>113</v>
      </c>
      <c r="B81" s="1331"/>
      <c r="C81" s="431">
        <v>0</v>
      </c>
      <c r="D81" s="431">
        <v>0</v>
      </c>
      <c r="E81" s="431">
        <v>13</v>
      </c>
      <c r="F81" s="431">
        <v>0</v>
      </c>
      <c r="G81" s="431">
        <v>12</v>
      </c>
      <c r="H81" s="431">
        <v>0</v>
      </c>
      <c r="I81" s="431">
        <v>0</v>
      </c>
      <c r="J81" s="431">
        <v>0</v>
      </c>
      <c r="K81" s="431">
        <v>0</v>
      </c>
      <c r="L81" s="431">
        <v>0</v>
      </c>
      <c r="M81" s="431">
        <v>0</v>
      </c>
      <c r="N81" s="431">
        <v>0</v>
      </c>
      <c r="O81" s="431">
        <f t="shared" si="8"/>
        <v>25</v>
      </c>
      <c r="P81" s="431">
        <f t="shared" si="9"/>
        <v>0</v>
      </c>
      <c r="Q81" s="431">
        <f t="shared" si="10"/>
        <v>25</v>
      </c>
      <c r="R81" s="1056" t="s">
        <v>303</v>
      </c>
      <c r="S81" s="1056"/>
    </row>
    <row r="82" spans="1:19" ht="20.100000000000001" customHeight="1">
      <c r="A82" s="1331" t="s">
        <v>134</v>
      </c>
      <c r="B82" s="1331"/>
      <c r="C82" s="431">
        <v>0</v>
      </c>
      <c r="D82" s="431">
        <v>0</v>
      </c>
      <c r="E82" s="431">
        <v>0</v>
      </c>
      <c r="F82" s="431">
        <v>0</v>
      </c>
      <c r="G82" s="431">
        <v>0</v>
      </c>
      <c r="H82" s="431">
        <v>0</v>
      </c>
      <c r="I82" s="431">
        <v>0</v>
      </c>
      <c r="J82" s="431">
        <v>0</v>
      </c>
      <c r="K82" s="431">
        <v>0</v>
      </c>
      <c r="L82" s="431">
        <v>0</v>
      </c>
      <c r="M82" s="431">
        <v>0</v>
      </c>
      <c r="N82" s="431">
        <v>0</v>
      </c>
      <c r="O82" s="431">
        <f t="shared" si="8"/>
        <v>0</v>
      </c>
      <c r="P82" s="431">
        <f t="shared" si="9"/>
        <v>0</v>
      </c>
      <c r="Q82" s="431">
        <f t="shared" si="10"/>
        <v>0</v>
      </c>
      <c r="R82" s="1056" t="s">
        <v>304</v>
      </c>
      <c r="S82" s="1056"/>
    </row>
    <row r="83" spans="1:19" ht="20.100000000000001" customHeight="1">
      <c r="A83" s="1331" t="s">
        <v>68</v>
      </c>
      <c r="B83" s="1331"/>
      <c r="C83" s="431">
        <v>0</v>
      </c>
      <c r="D83" s="431">
        <v>0</v>
      </c>
      <c r="E83" s="431">
        <v>0</v>
      </c>
      <c r="F83" s="431">
        <v>0</v>
      </c>
      <c r="G83" s="431">
        <v>0</v>
      </c>
      <c r="H83" s="431">
        <v>0</v>
      </c>
      <c r="I83" s="431">
        <v>0</v>
      </c>
      <c r="J83" s="431">
        <v>0</v>
      </c>
      <c r="K83" s="431">
        <v>0</v>
      </c>
      <c r="L83" s="431">
        <v>0</v>
      </c>
      <c r="M83" s="431">
        <v>0</v>
      </c>
      <c r="N83" s="431">
        <v>0</v>
      </c>
      <c r="O83" s="431">
        <f t="shared" si="8"/>
        <v>0</v>
      </c>
      <c r="P83" s="431">
        <f t="shared" si="9"/>
        <v>0</v>
      </c>
      <c r="Q83" s="431">
        <f t="shared" si="10"/>
        <v>0</v>
      </c>
      <c r="R83" s="1056" t="s">
        <v>305</v>
      </c>
      <c r="S83" s="1056"/>
    </row>
    <row r="84" spans="1:19" ht="20.100000000000001" customHeight="1">
      <c r="A84" s="1331" t="s">
        <v>69</v>
      </c>
      <c r="B84" s="1331"/>
      <c r="C84" s="431">
        <v>0</v>
      </c>
      <c r="D84" s="431">
        <v>0</v>
      </c>
      <c r="E84" s="431">
        <v>0</v>
      </c>
      <c r="F84" s="431">
        <v>0</v>
      </c>
      <c r="G84" s="431">
        <v>0</v>
      </c>
      <c r="H84" s="431">
        <v>0</v>
      </c>
      <c r="I84" s="431">
        <v>0</v>
      </c>
      <c r="J84" s="431">
        <v>0</v>
      </c>
      <c r="K84" s="431">
        <v>0</v>
      </c>
      <c r="L84" s="431">
        <v>0</v>
      </c>
      <c r="M84" s="431">
        <v>0</v>
      </c>
      <c r="N84" s="431">
        <v>0</v>
      </c>
      <c r="O84" s="431">
        <f t="shared" si="8"/>
        <v>0</v>
      </c>
      <c r="P84" s="431">
        <f t="shared" si="9"/>
        <v>0</v>
      </c>
      <c r="Q84" s="431">
        <f t="shared" si="10"/>
        <v>0</v>
      </c>
      <c r="R84" s="1056" t="s">
        <v>191</v>
      </c>
      <c r="S84" s="1056"/>
    </row>
    <row r="85" spans="1:19" ht="20.100000000000001" customHeight="1">
      <c r="A85" s="1331" t="s">
        <v>70</v>
      </c>
      <c r="B85" s="1331"/>
      <c r="C85" s="431">
        <v>4</v>
      </c>
      <c r="D85" s="431">
        <v>4</v>
      </c>
      <c r="E85" s="431">
        <v>29</v>
      </c>
      <c r="F85" s="431">
        <v>3</v>
      </c>
      <c r="G85" s="431">
        <v>29</v>
      </c>
      <c r="H85" s="431">
        <v>0</v>
      </c>
      <c r="I85" s="431">
        <v>20</v>
      </c>
      <c r="J85" s="431">
        <v>2</v>
      </c>
      <c r="K85" s="431">
        <v>20</v>
      </c>
      <c r="L85" s="431">
        <v>1</v>
      </c>
      <c r="M85" s="431">
        <v>4</v>
      </c>
      <c r="N85" s="431">
        <v>1</v>
      </c>
      <c r="O85" s="431">
        <f t="shared" si="8"/>
        <v>106</v>
      </c>
      <c r="P85" s="431">
        <f t="shared" si="9"/>
        <v>11</v>
      </c>
      <c r="Q85" s="431">
        <f t="shared" si="10"/>
        <v>117</v>
      </c>
      <c r="R85" s="1056" t="s">
        <v>192</v>
      </c>
      <c r="S85" s="1056"/>
    </row>
    <row r="86" spans="1:19" ht="20.100000000000001" customHeight="1">
      <c r="A86" s="1331" t="s">
        <v>71</v>
      </c>
      <c r="B86" s="1331"/>
      <c r="C86" s="431">
        <v>0</v>
      </c>
      <c r="D86" s="431">
        <v>0</v>
      </c>
      <c r="E86" s="431">
        <v>0</v>
      </c>
      <c r="F86" s="431">
        <v>0</v>
      </c>
      <c r="G86" s="431">
        <v>0</v>
      </c>
      <c r="H86" s="431">
        <v>0</v>
      </c>
      <c r="I86" s="431">
        <v>0</v>
      </c>
      <c r="J86" s="431">
        <v>0</v>
      </c>
      <c r="K86" s="431">
        <v>0</v>
      </c>
      <c r="L86" s="431">
        <v>0</v>
      </c>
      <c r="M86" s="431">
        <v>0</v>
      </c>
      <c r="N86" s="431">
        <v>0</v>
      </c>
      <c r="O86" s="431">
        <f t="shared" si="8"/>
        <v>0</v>
      </c>
      <c r="P86" s="431">
        <f t="shared" si="9"/>
        <v>0</v>
      </c>
      <c r="Q86" s="431">
        <f t="shared" si="10"/>
        <v>0</v>
      </c>
      <c r="R86" s="1056" t="s">
        <v>193</v>
      </c>
      <c r="S86" s="1056"/>
    </row>
    <row r="87" spans="1:19" ht="20.100000000000001" customHeight="1" thickBot="1">
      <c r="A87" s="1371" t="s">
        <v>72</v>
      </c>
      <c r="B87" s="1371"/>
      <c r="C87" s="439">
        <v>15</v>
      </c>
      <c r="D87" s="439">
        <v>0</v>
      </c>
      <c r="E87" s="439">
        <v>46</v>
      </c>
      <c r="F87" s="439">
        <v>12</v>
      </c>
      <c r="G87" s="439">
        <v>61</v>
      </c>
      <c r="H87" s="439">
        <v>3</v>
      </c>
      <c r="I87" s="439">
        <v>45</v>
      </c>
      <c r="J87" s="439">
        <v>0</v>
      </c>
      <c r="K87" s="439">
        <v>19</v>
      </c>
      <c r="L87" s="439">
        <v>0</v>
      </c>
      <c r="M87" s="439">
        <v>8</v>
      </c>
      <c r="N87" s="439">
        <v>0</v>
      </c>
      <c r="O87" s="439">
        <f t="shared" si="8"/>
        <v>194</v>
      </c>
      <c r="P87" s="439">
        <f t="shared" si="9"/>
        <v>15</v>
      </c>
      <c r="Q87" s="439">
        <f t="shared" si="10"/>
        <v>209</v>
      </c>
      <c r="R87" s="1185" t="s">
        <v>298</v>
      </c>
      <c r="S87" s="1185"/>
    </row>
    <row r="88" spans="1:19" ht="20.100000000000001" customHeight="1" thickBot="1">
      <c r="A88" s="1372" t="s">
        <v>32</v>
      </c>
      <c r="B88" s="1372"/>
      <c r="C88" s="438">
        <f>SUM(C68:C87)</f>
        <v>119</v>
      </c>
      <c r="D88" s="438">
        <f t="shared" ref="D88:Q88" si="11">SUM(D68:D87)</f>
        <v>71</v>
      </c>
      <c r="E88" s="438">
        <f t="shared" si="11"/>
        <v>335</v>
      </c>
      <c r="F88" s="438">
        <f t="shared" si="11"/>
        <v>87</v>
      </c>
      <c r="G88" s="438">
        <f t="shared" si="11"/>
        <v>441</v>
      </c>
      <c r="H88" s="438">
        <f t="shared" si="11"/>
        <v>66</v>
      </c>
      <c r="I88" s="438">
        <f t="shared" si="11"/>
        <v>421</v>
      </c>
      <c r="J88" s="438">
        <f t="shared" si="11"/>
        <v>84</v>
      </c>
      <c r="K88" s="438">
        <f t="shared" si="11"/>
        <v>208</v>
      </c>
      <c r="L88" s="438">
        <f t="shared" si="11"/>
        <v>35</v>
      </c>
      <c r="M88" s="438">
        <f t="shared" si="11"/>
        <v>100</v>
      </c>
      <c r="N88" s="438">
        <f t="shared" si="11"/>
        <v>18</v>
      </c>
      <c r="O88" s="438">
        <f t="shared" si="11"/>
        <v>1624</v>
      </c>
      <c r="P88" s="438">
        <f t="shared" si="11"/>
        <v>361</v>
      </c>
      <c r="Q88" s="438">
        <f t="shared" si="11"/>
        <v>1985</v>
      </c>
      <c r="R88" s="1064" t="s">
        <v>175</v>
      </c>
      <c r="S88" s="1064"/>
    </row>
    <row r="89" spans="1:19" ht="20.100000000000001" customHeight="1" thickTop="1">
      <c r="A89" s="268"/>
      <c r="B89" s="268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65"/>
      <c r="S89" s="256"/>
    </row>
    <row r="90" spans="1:19" s="136" customFormat="1" ht="27.75" customHeight="1" thickBot="1">
      <c r="A90" s="1048" t="s">
        <v>1193</v>
      </c>
      <c r="B90" s="1048"/>
      <c r="C90" s="1048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1365" t="s">
        <v>1325</v>
      </c>
      <c r="R90" s="1365"/>
      <c r="S90" s="1365"/>
    </row>
    <row r="91" spans="1:19" ht="20.100000000000001" customHeight="1" thickTop="1">
      <c r="A91" s="1334" t="s">
        <v>40</v>
      </c>
      <c r="B91" s="1334"/>
      <c r="C91" s="1334" t="s">
        <v>654</v>
      </c>
      <c r="D91" s="1334"/>
      <c r="E91" s="1334"/>
      <c r="F91" s="1334"/>
      <c r="G91" s="1334"/>
      <c r="H91" s="1334"/>
      <c r="I91" s="1334"/>
      <c r="J91" s="1334"/>
      <c r="K91" s="1334"/>
      <c r="L91" s="1334"/>
      <c r="M91" s="1334"/>
      <c r="N91" s="1334"/>
      <c r="O91" s="1334"/>
      <c r="P91" s="1334"/>
      <c r="Q91" s="1334"/>
      <c r="R91" s="1366" t="s">
        <v>174</v>
      </c>
      <c r="S91" s="1366"/>
    </row>
    <row r="92" spans="1:19" ht="20.100000000000001" customHeight="1">
      <c r="A92" s="1335"/>
      <c r="B92" s="1335"/>
      <c r="C92" s="1367" t="s">
        <v>655</v>
      </c>
      <c r="D92" s="1367"/>
      <c r="E92" s="1367"/>
      <c r="F92" s="1367"/>
      <c r="G92" s="1367"/>
      <c r="H92" s="1367"/>
      <c r="I92" s="1367"/>
      <c r="J92" s="1367"/>
      <c r="K92" s="1367"/>
      <c r="L92" s="1367"/>
      <c r="M92" s="1367"/>
      <c r="N92" s="1367"/>
      <c r="O92" s="1367"/>
      <c r="P92" s="1367"/>
      <c r="Q92" s="1367"/>
      <c r="R92" s="1367"/>
      <c r="S92" s="1367"/>
    </row>
    <row r="93" spans="1:19" ht="20.100000000000001" customHeight="1">
      <c r="A93" s="1335"/>
      <c r="B93" s="1335"/>
      <c r="C93" s="1335" t="s">
        <v>74</v>
      </c>
      <c r="D93" s="1335"/>
      <c r="E93" s="1335" t="s">
        <v>78</v>
      </c>
      <c r="F93" s="1335"/>
      <c r="G93" s="1335" t="s">
        <v>79</v>
      </c>
      <c r="H93" s="1335"/>
      <c r="I93" s="1335" t="s">
        <v>48</v>
      </c>
      <c r="J93" s="1335"/>
      <c r="K93" s="1335" t="s">
        <v>49</v>
      </c>
      <c r="L93" s="1335"/>
      <c r="M93" s="1335" t="s">
        <v>50</v>
      </c>
      <c r="N93" s="1335"/>
      <c r="O93" s="1335" t="s">
        <v>32</v>
      </c>
      <c r="P93" s="1335"/>
      <c r="Q93" s="1335"/>
      <c r="R93" s="1367"/>
      <c r="S93" s="1367"/>
    </row>
    <row r="94" spans="1:19" ht="20.100000000000001" customHeight="1">
      <c r="A94" s="1335"/>
      <c r="B94" s="1335"/>
      <c r="C94" s="1096" t="s">
        <v>228</v>
      </c>
      <c r="D94" s="1096"/>
      <c r="E94" s="1096" t="s">
        <v>215</v>
      </c>
      <c r="F94" s="1096"/>
      <c r="G94" s="1096" t="s">
        <v>216</v>
      </c>
      <c r="H94" s="1096"/>
      <c r="I94" s="1096" t="s">
        <v>217</v>
      </c>
      <c r="J94" s="1096"/>
      <c r="K94" s="1367" t="s">
        <v>218</v>
      </c>
      <c r="L94" s="1367"/>
      <c r="M94" s="1367" t="s">
        <v>226</v>
      </c>
      <c r="N94" s="1367"/>
      <c r="O94" s="1367" t="s">
        <v>175</v>
      </c>
      <c r="P94" s="1367"/>
      <c r="Q94" s="1367"/>
      <c r="R94" s="1367"/>
      <c r="S94" s="1367"/>
    </row>
    <row r="95" spans="1:19" ht="20.100000000000001" customHeight="1">
      <c r="A95" s="1335"/>
      <c r="B95" s="1335"/>
      <c r="C95" s="387" t="s">
        <v>128</v>
      </c>
      <c r="D95" s="387" t="s">
        <v>34</v>
      </c>
      <c r="E95" s="387" t="s">
        <v>128</v>
      </c>
      <c r="F95" s="387" t="s">
        <v>34</v>
      </c>
      <c r="G95" s="387" t="s">
        <v>128</v>
      </c>
      <c r="H95" s="387" t="s">
        <v>34</v>
      </c>
      <c r="I95" s="387" t="s">
        <v>33</v>
      </c>
      <c r="J95" s="387" t="s">
        <v>34</v>
      </c>
      <c r="K95" s="387" t="s">
        <v>33</v>
      </c>
      <c r="L95" s="387" t="s">
        <v>34</v>
      </c>
      <c r="M95" s="387" t="s">
        <v>33</v>
      </c>
      <c r="N95" s="387" t="s">
        <v>34</v>
      </c>
      <c r="O95" s="387" t="s">
        <v>33</v>
      </c>
      <c r="P95" s="387" t="s">
        <v>34</v>
      </c>
      <c r="Q95" s="387" t="s">
        <v>35</v>
      </c>
      <c r="R95" s="1367"/>
      <c r="S95" s="1367"/>
    </row>
    <row r="96" spans="1:19" ht="20.100000000000001" customHeight="1" thickBot="1">
      <c r="A96" s="1335"/>
      <c r="B96" s="1335"/>
      <c r="C96" s="797" t="s">
        <v>180</v>
      </c>
      <c r="D96" s="797" t="s">
        <v>179</v>
      </c>
      <c r="E96" s="797" t="s">
        <v>180</v>
      </c>
      <c r="F96" s="797" t="s">
        <v>179</v>
      </c>
      <c r="G96" s="797" t="s">
        <v>180</v>
      </c>
      <c r="H96" s="797" t="s">
        <v>179</v>
      </c>
      <c r="I96" s="797" t="s">
        <v>180</v>
      </c>
      <c r="J96" s="797" t="s">
        <v>179</v>
      </c>
      <c r="K96" s="797" t="s">
        <v>180</v>
      </c>
      <c r="L96" s="797" t="s">
        <v>179</v>
      </c>
      <c r="M96" s="797" t="s">
        <v>180</v>
      </c>
      <c r="N96" s="797" t="s">
        <v>179</v>
      </c>
      <c r="O96" s="797" t="s">
        <v>180</v>
      </c>
      <c r="P96" s="797" t="s">
        <v>179</v>
      </c>
      <c r="Q96" s="797" t="s">
        <v>175</v>
      </c>
      <c r="R96" s="1367"/>
      <c r="S96" s="1367"/>
    </row>
    <row r="97" spans="1:19" ht="20.100000000000001" customHeight="1">
      <c r="A97" s="1370" t="s">
        <v>52</v>
      </c>
      <c r="B97" s="1370"/>
      <c r="C97" s="478">
        <v>2</v>
      </c>
      <c r="D97" s="478">
        <v>0</v>
      </c>
      <c r="E97" s="478">
        <v>14</v>
      </c>
      <c r="F97" s="478">
        <v>0</v>
      </c>
      <c r="G97" s="478">
        <v>47</v>
      </c>
      <c r="H97" s="478">
        <v>1</v>
      </c>
      <c r="I97" s="430">
        <v>67</v>
      </c>
      <c r="J97" s="430">
        <v>18</v>
      </c>
      <c r="K97" s="430">
        <v>93</v>
      </c>
      <c r="L97" s="430">
        <v>40</v>
      </c>
      <c r="M97" s="430">
        <v>36</v>
      </c>
      <c r="N97" s="430">
        <v>0</v>
      </c>
      <c r="O97" s="430">
        <f>SUM(C97,E97,G97,I97,K97,M97)</f>
        <v>259</v>
      </c>
      <c r="P97" s="430">
        <f>SUM(D97,F97,H97,J97,L97,N97)</f>
        <v>59</v>
      </c>
      <c r="Q97" s="430">
        <f>SUM(O97:P97)</f>
        <v>318</v>
      </c>
      <c r="R97" s="1058" t="s">
        <v>671</v>
      </c>
      <c r="S97" s="1058"/>
    </row>
    <row r="98" spans="1:19" ht="20.100000000000001" customHeight="1">
      <c r="A98" s="1331" t="s">
        <v>53</v>
      </c>
      <c r="B98" s="1331"/>
      <c r="C98" s="431">
        <v>0</v>
      </c>
      <c r="D98" s="431">
        <v>0</v>
      </c>
      <c r="E98" s="431">
        <v>0</v>
      </c>
      <c r="F98" s="431">
        <v>0</v>
      </c>
      <c r="G98" s="431">
        <v>0</v>
      </c>
      <c r="H98" s="431">
        <v>0</v>
      </c>
      <c r="I98" s="431">
        <v>0</v>
      </c>
      <c r="J98" s="431">
        <v>0</v>
      </c>
      <c r="K98" s="431">
        <v>0</v>
      </c>
      <c r="L98" s="431">
        <v>0</v>
      </c>
      <c r="M98" s="431">
        <v>0</v>
      </c>
      <c r="N98" s="431">
        <v>0</v>
      </c>
      <c r="O98" s="431">
        <f t="shared" ref="O98:O116" si="12">SUM(C98,E98,G98,I98,K98,M98)</f>
        <v>0</v>
      </c>
      <c r="P98" s="431">
        <f t="shared" ref="P98:P116" si="13">SUM(D98,F98,H98,J98,L98,N98)</f>
        <v>0</v>
      </c>
      <c r="Q98" s="431">
        <f t="shared" ref="Q98:Q116" si="14">SUM(O98:P98)</f>
        <v>0</v>
      </c>
      <c r="R98" s="1059" t="s">
        <v>302</v>
      </c>
      <c r="S98" s="1059"/>
    </row>
    <row r="99" spans="1:19" ht="20.100000000000001" customHeight="1">
      <c r="A99" s="1389" t="s">
        <v>54</v>
      </c>
      <c r="B99" s="1390"/>
      <c r="C99" s="431">
        <v>4</v>
      </c>
      <c r="D99" s="431">
        <v>1</v>
      </c>
      <c r="E99" s="431">
        <v>0</v>
      </c>
      <c r="F99" s="431">
        <v>3</v>
      </c>
      <c r="G99" s="431">
        <v>13</v>
      </c>
      <c r="H99" s="431">
        <v>1</v>
      </c>
      <c r="I99" s="431">
        <v>25</v>
      </c>
      <c r="J99" s="431">
        <v>0</v>
      </c>
      <c r="K99" s="431">
        <v>90</v>
      </c>
      <c r="L99" s="431">
        <v>0</v>
      </c>
      <c r="M99" s="431">
        <v>35</v>
      </c>
      <c r="N99" s="431">
        <v>0</v>
      </c>
      <c r="O99" s="431">
        <f t="shared" si="12"/>
        <v>167</v>
      </c>
      <c r="P99" s="431">
        <f t="shared" si="13"/>
        <v>5</v>
      </c>
      <c r="Q99" s="431">
        <f t="shared" si="14"/>
        <v>172</v>
      </c>
      <c r="R99" s="1056" t="s">
        <v>184</v>
      </c>
      <c r="S99" s="1056"/>
    </row>
    <row r="100" spans="1:19" ht="20.100000000000001" customHeight="1">
      <c r="A100" s="1389" t="s">
        <v>55</v>
      </c>
      <c r="B100" s="1390"/>
      <c r="C100" s="431">
        <v>0</v>
      </c>
      <c r="D100" s="431">
        <v>0</v>
      </c>
      <c r="E100" s="431">
        <v>0</v>
      </c>
      <c r="F100" s="431">
        <v>0</v>
      </c>
      <c r="G100" s="431">
        <v>0</v>
      </c>
      <c r="H100" s="431">
        <v>0</v>
      </c>
      <c r="I100" s="431">
        <v>0</v>
      </c>
      <c r="J100" s="431">
        <v>0</v>
      </c>
      <c r="K100" s="431">
        <v>0</v>
      </c>
      <c r="L100" s="431">
        <v>0</v>
      </c>
      <c r="M100" s="431">
        <v>0</v>
      </c>
      <c r="N100" s="431">
        <v>0</v>
      </c>
      <c r="O100" s="431">
        <f t="shared" si="12"/>
        <v>0</v>
      </c>
      <c r="P100" s="431">
        <f t="shared" si="13"/>
        <v>0</v>
      </c>
      <c r="Q100" s="431">
        <f t="shared" si="14"/>
        <v>0</v>
      </c>
      <c r="R100" s="1056" t="s">
        <v>185</v>
      </c>
      <c r="S100" s="1056"/>
    </row>
    <row r="101" spans="1:19" ht="20.100000000000001" customHeight="1">
      <c r="A101" s="1086" t="s">
        <v>299</v>
      </c>
      <c r="B101" s="433" t="s">
        <v>282</v>
      </c>
      <c r="C101" s="431">
        <v>0</v>
      </c>
      <c r="D101" s="431">
        <v>0</v>
      </c>
      <c r="E101" s="431">
        <v>0</v>
      </c>
      <c r="F101" s="431">
        <v>5</v>
      </c>
      <c r="G101" s="431">
        <v>11</v>
      </c>
      <c r="H101" s="431">
        <v>15</v>
      </c>
      <c r="I101" s="431">
        <v>27</v>
      </c>
      <c r="J101" s="431">
        <v>22</v>
      </c>
      <c r="K101" s="431">
        <v>56</v>
      </c>
      <c r="L101" s="431">
        <v>17</v>
      </c>
      <c r="M101" s="431">
        <v>32</v>
      </c>
      <c r="N101" s="431">
        <v>11</v>
      </c>
      <c r="O101" s="431">
        <f t="shared" si="12"/>
        <v>126</v>
      </c>
      <c r="P101" s="431">
        <f t="shared" si="13"/>
        <v>70</v>
      </c>
      <c r="Q101" s="431">
        <f t="shared" si="14"/>
        <v>196</v>
      </c>
      <c r="R101" s="683" t="s">
        <v>306</v>
      </c>
      <c r="S101" s="1061" t="s">
        <v>173</v>
      </c>
    </row>
    <row r="102" spans="1:19" ht="20.100000000000001" customHeight="1">
      <c r="A102" s="1086"/>
      <c r="B102" s="433" t="s">
        <v>283</v>
      </c>
      <c r="C102" s="431">
        <v>5</v>
      </c>
      <c r="D102" s="431">
        <v>0</v>
      </c>
      <c r="E102" s="431">
        <v>9</v>
      </c>
      <c r="F102" s="431">
        <v>0</v>
      </c>
      <c r="G102" s="431">
        <v>26</v>
      </c>
      <c r="H102" s="431">
        <v>0</v>
      </c>
      <c r="I102" s="431">
        <v>81</v>
      </c>
      <c r="J102" s="431">
        <v>0</v>
      </c>
      <c r="K102" s="431">
        <v>158</v>
      </c>
      <c r="L102" s="431">
        <v>0</v>
      </c>
      <c r="M102" s="431">
        <v>73</v>
      </c>
      <c r="N102" s="431">
        <v>0</v>
      </c>
      <c r="O102" s="431">
        <f t="shared" si="12"/>
        <v>352</v>
      </c>
      <c r="P102" s="431">
        <f t="shared" si="13"/>
        <v>0</v>
      </c>
      <c r="Q102" s="431">
        <f t="shared" si="14"/>
        <v>352</v>
      </c>
      <c r="R102" s="683" t="s">
        <v>307</v>
      </c>
      <c r="S102" s="1061"/>
    </row>
    <row r="103" spans="1:19" ht="20.100000000000001" customHeight="1">
      <c r="A103" s="1086"/>
      <c r="B103" s="433" t="s">
        <v>284</v>
      </c>
      <c r="C103" s="431">
        <v>0</v>
      </c>
      <c r="D103" s="431">
        <v>0</v>
      </c>
      <c r="E103" s="431">
        <v>1</v>
      </c>
      <c r="F103" s="431">
        <v>0</v>
      </c>
      <c r="G103" s="431">
        <v>17</v>
      </c>
      <c r="H103" s="431">
        <v>0</v>
      </c>
      <c r="I103" s="431">
        <v>76</v>
      </c>
      <c r="J103" s="431">
        <v>0</v>
      </c>
      <c r="K103" s="431">
        <v>97</v>
      </c>
      <c r="L103" s="431">
        <v>0</v>
      </c>
      <c r="M103" s="431">
        <v>78</v>
      </c>
      <c r="N103" s="431">
        <v>0</v>
      </c>
      <c r="O103" s="431">
        <f t="shared" si="12"/>
        <v>269</v>
      </c>
      <c r="P103" s="431">
        <f t="shared" si="13"/>
        <v>0</v>
      </c>
      <c r="Q103" s="431">
        <f t="shared" si="14"/>
        <v>269</v>
      </c>
      <c r="R103" s="683" t="s">
        <v>308</v>
      </c>
      <c r="S103" s="1061"/>
    </row>
    <row r="104" spans="1:19" ht="20.100000000000001" customHeight="1">
      <c r="A104" s="1086"/>
      <c r="B104" s="433" t="s">
        <v>279</v>
      </c>
      <c r="C104" s="431">
        <v>1</v>
      </c>
      <c r="D104" s="431">
        <v>3</v>
      </c>
      <c r="E104" s="431">
        <v>11</v>
      </c>
      <c r="F104" s="431">
        <v>1</v>
      </c>
      <c r="G104" s="431">
        <v>16</v>
      </c>
      <c r="H104" s="431">
        <v>3</v>
      </c>
      <c r="I104" s="431">
        <v>45</v>
      </c>
      <c r="J104" s="431">
        <v>4</v>
      </c>
      <c r="K104" s="431">
        <v>48</v>
      </c>
      <c r="L104" s="431">
        <v>1</v>
      </c>
      <c r="M104" s="431">
        <v>58</v>
      </c>
      <c r="N104" s="431">
        <v>1</v>
      </c>
      <c r="O104" s="431">
        <f t="shared" si="12"/>
        <v>179</v>
      </c>
      <c r="P104" s="431">
        <f t="shared" si="13"/>
        <v>13</v>
      </c>
      <c r="Q104" s="431">
        <f t="shared" si="14"/>
        <v>192</v>
      </c>
      <c r="R104" s="683" t="s">
        <v>309</v>
      </c>
      <c r="S104" s="1061"/>
    </row>
    <row r="105" spans="1:19" ht="20.100000000000001" customHeight="1">
      <c r="A105" s="1086"/>
      <c r="B105" s="433" t="s">
        <v>280</v>
      </c>
      <c r="C105" s="431">
        <v>0</v>
      </c>
      <c r="D105" s="431">
        <v>0</v>
      </c>
      <c r="E105" s="431">
        <v>0</v>
      </c>
      <c r="F105" s="431">
        <v>0</v>
      </c>
      <c r="G105" s="431">
        <v>1</v>
      </c>
      <c r="H105" s="431">
        <v>1</v>
      </c>
      <c r="I105" s="431">
        <v>10</v>
      </c>
      <c r="J105" s="431">
        <v>0</v>
      </c>
      <c r="K105" s="431">
        <v>12</v>
      </c>
      <c r="L105" s="431">
        <v>4</v>
      </c>
      <c r="M105" s="431">
        <v>0</v>
      </c>
      <c r="N105" s="431">
        <v>2</v>
      </c>
      <c r="O105" s="431">
        <f t="shared" si="12"/>
        <v>23</v>
      </c>
      <c r="P105" s="431">
        <f t="shared" si="13"/>
        <v>7</v>
      </c>
      <c r="Q105" s="431">
        <f t="shared" si="14"/>
        <v>30</v>
      </c>
      <c r="R105" s="683" t="s">
        <v>310</v>
      </c>
      <c r="S105" s="1061"/>
    </row>
    <row r="106" spans="1:19" ht="20.100000000000001" customHeight="1">
      <c r="A106" s="1086"/>
      <c r="B106" s="433" t="s">
        <v>281</v>
      </c>
      <c r="C106" s="431">
        <v>0</v>
      </c>
      <c r="D106" s="431">
        <v>0</v>
      </c>
      <c r="E106" s="431">
        <v>2</v>
      </c>
      <c r="F106" s="431">
        <v>5</v>
      </c>
      <c r="G106" s="431">
        <v>27</v>
      </c>
      <c r="H106" s="431">
        <v>20</v>
      </c>
      <c r="I106" s="431">
        <v>102</v>
      </c>
      <c r="J106" s="431">
        <v>21</v>
      </c>
      <c r="K106" s="431">
        <v>93</v>
      </c>
      <c r="L106" s="431">
        <v>29</v>
      </c>
      <c r="M106" s="431">
        <v>38</v>
      </c>
      <c r="N106" s="431">
        <v>20</v>
      </c>
      <c r="O106" s="431">
        <f t="shared" si="12"/>
        <v>262</v>
      </c>
      <c r="P106" s="431">
        <f t="shared" si="13"/>
        <v>95</v>
      </c>
      <c r="Q106" s="431">
        <f t="shared" si="14"/>
        <v>357</v>
      </c>
      <c r="R106" s="683" t="s">
        <v>311</v>
      </c>
      <c r="S106" s="1061"/>
    </row>
    <row r="107" spans="1:19" ht="20.100000000000001" customHeight="1">
      <c r="A107" s="1122" t="s">
        <v>63</v>
      </c>
      <c r="B107" s="1123"/>
      <c r="C107" s="431">
        <v>0</v>
      </c>
      <c r="D107" s="431">
        <v>0</v>
      </c>
      <c r="E107" s="431">
        <v>0</v>
      </c>
      <c r="F107" s="431">
        <v>0</v>
      </c>
      <c r="G107" s="431">
        <v>0</v>
      </c>
      <c r="H107" s="431">
        <v>0</v>
      </c>
      <c r="I107" s="431">
        <v>0</v>
      </c>
      <c r="J107" s="431">
        <v>0</v>
      </c>
      <c r="K107" s="431">
        <v>0</v>
      </c>
      <c r="L107" s="431">
        <v>0</v>
      </c>
      <c r="M107" s="431">
        <v>0</v>
      </c>
      <c r="N107" s="431">
        <v>0</v>
      </c>
      <c r="O107" s="431">
        <f t="shared" si="12"/>
        <v>0</v>
      </c>
      <c r="P107" s="431">
        <f t="shared" si="13"/>
        <v>0</v>
      </c>
      <c r="Q107" s="431">
        <f t="shared" si="14"/>
        <v>0</v>
      </c>
      <c r="R107" s="1056" t="s">
        <v>297</v>
      </c>
      <c r="S107" s="1056"/>
    </row>
    <row r="108" spans="1:19" ht="20.100000000000001" customHeight="1">
      <c r="A108" s="1389" t="s">
        <v>64</v>
      </c>
      <c r="B108" s="1390"/>
      <c r="C108" s="431">
        <v>0</v>
      </c>
      <c r="D108" s="431">
        <v>0</v>
      </c>
      <c r="E108" s="431">
        <v>2</v>
      </c>
      <c r="F108" s="431">
        <v>0</v>
      </c>
      <c r="G108" s="431">
        <v>4</v>
      </c>
      <c r="H108" s="431">
        <v>0</v>
      </c>
      <c r="I108" s="431">
        <v>3</v>
      </c>
      <c r="J108" s="431">
        <v>0</v>
      </c>
      <c r="K108" s="431">
        <v>6</v>
      </c>
      <c r="L108" s="431">
        <v>0</v>
      </c>
      <c r="M108" s="431">
        <v>15</v>
      </c>
      <c r="N108" s="431">
        <v>0</v>
      </c>
      <c r="O108" s="431">
        <f t="shared" si="12"/>
        <v>30</v>
      </c>
      <c r="P108" s="431">
        <f t="shared" si="13"/>
        <v>0</v>
      </c>
      <c r="Q108" s="431">
        <f t="shared" si="14"/>
        <v>30</v>
      </c>
      <c r="R108" s="1056" t="s">
        <v>186</v>
      </c>
      <c r="S108" s="1056"/>
    </row>
    <row r="109" spans="1:19" ht="20.100000000000001" customHeight="1">
      <c r="A109" s="1389" t="s">
        <v>112</v>
      </c>
      <c r="B109" s="1390"/>
      <c r="C109" s="431">
        <v>0</v>
      </c>
      <c r="D109" s="431">
        <v>0</v>
      </c>
      <c r="E109" s="431">
        <v>1</v>
      </c>
      <c r="F109" s="431">
        <v>0</v>
      </c>
      <c r="G109" s="431">
        <v>6</v>
      </c>
      <c r="H109" s="431">
        <v>0</v>
      </c>
      <c r="I109" s="431">
        <v>26</v>
      </c>
      <c r="J109" s="431">
        <v>0</v>
      </c>
      <c r="K109" s="431">
        <v>93</v>
      </c>
      <c r="L109" s="431">
        <v>0</v>
      </c>
      <c r="M109" s="431">
        <v>69</v>
      </c>
      <c r="N109" s="431">
        <v>0</v>
      </c>
      <c r="O109" s="431">
        <f t="shared" si="12"/>
        <v>195</v>
      </c>
      <c r="P109" s="431">
        <f t="shared" si="13"/>
        <v>0</v>
      </c>
      <c r="Q109" s="431">
        <f t="shared" si="14"/>
        <v>195</v>
      </c>
      <c r="R109" s="1056" t="s">
        <v>187</v>
      </c>
      <c r="S109" s="1056"/>
    </row>
    <row r="110" spans="1:19" ht="20.100000000000001" customHeight="1">
      <c r="A110" s="1389" t="s">
        <v>113</v>
      </c>
      <c r="B110" s="1390"/>
      <c r="C110" s="431">
        <v>0</v>
      </c>
      <c r="D110" s="431">
        <v>0</v>
      </c>
      <c r="E110" s="431">
        <v>0</v>
      </c>
      <c r="F110" s="431">
        <v>0</v>
      </c>
      <c r="G110" s="431">
        <v>0</v>
      </c>
      <c r="H110" s="431">
        <v>0</v>
      </c>
      <c r="I110" s="431">
        <v>20</v>
      </c>
      <c r="J110" s="431">
        <v>0</v>
      </c>
      <c r="K110" s="431">
        <v>25</v>
      </c>
      <c r="L110" s="431">
        <v>0</v>
      </c>
      <c r="M110" s="431">
        <v>0</v>
      </c>
      <c r="N110" s="431">
        <v>0</v>
      </c>
      <c r="O110" s="431">
        <f t="shared" si="12"/>
        <v>45</v>
      </c>
      <c r="P110" s="431">
        <f t="shared" si="13"/>
        <v>0</v>
      </c>
      <c r="Q110" s="431">
        <f t="shared" si="14"/>
        <v>45</v>
      </c>
      <c r="R110" s="1056" t="s">
        <v>303</v>
      </c>
      <c r="S110" s="1056"/>
    </row>
    <row r="111" spans="1:19" ht="20.100000000000001" customHeight="1">
      <c r="A111" s="1389" t="s">
        <v>134</v>
      </c>
      <c r="B111" s="1390"/>
      <c r="C111" s="431">
        <v>0</v>
      </c>
      <c r="D111" s="431">
        <v>0</v>
      </c>
      <c r="E111" s="431">
        <v>0</v>
      </c>
      <c r="F111" s="431">
        <v>0</v>
      </c>
      <c r="G111" s="431">
        <v>0</v>
      </c>
      <c r="H111" s="431">
        <v>0</v>
      </c>
      <c r="I111" s="431">
        <v>0</v>
      </c>
      <c r="J111" s="431">
        <v>0</v>
      </c>
      <c r="K111" s="431">
        <v>0</v>
      </c>
      <c r="L111" s="431">
        <v>0</v>
      </c>
      <c r="M111" s="431">
        <v>0</v>
      </c>
      <c r="N111" s="431">
        <v>0</v>
      </c>
      <c r="O111" s="431">
        <f t="shared" si="12"/>
        <v>0</v>
      </c>
      <c r="P111" s="431">
        <f t="shared" si="13"/>
        <v>0</v>
      </c>
      <c r="Q111" s="431">
        <f t="shared" si="14"/>
        <v>0</v>
      </c>
      <c r="R111" s="1056" t="s">
        <v>304</v>
      </c>
      <c r="S111" s="1056"/>
    </row>
    <row r="112" spans="1:19" ht="20.100000000000001" customHeight="1">
      <c r="A112" s="1389" t="s">
        <v>68</v>
      </c>
      <c r="B112" s="1390"/>
      <c r="C112" s="431">
        <v>0</v>
      </c>
      <c r="D112" s="431">
        <v>0</v>
      </c>
      <c r="E112" s="431">
        <v>0</v>
      </c>
      <c r="F112" s="431">
        <v>0</v>
      </c>
      <c r="G112" s="431">
        <v>0</v>
      </c>
      <c r="H112" s="431">
        <v>0</v>
      </c>
      <c r="I112" s="431">
        <v>0</v>
      </c>
      <c r="J112" s="431">
        <v>0</v>
      </c>
      <c r="K112" s="431">
        <v>0</v>
      </c>
      <c r="L112" s="431">
        <v>0</v>
      </c>
      <c r="M112" s="431">
        <v>0</v>
      </c>
      <c r="N112" s="431">
        <v>0</v>
      </c>
      <c r="O112" s="431">
        <f t="shared" si="12"/>
        <v>0</v>
      </c>
      <c r="P112" s="431">
        <f t="shared" si="13"/>
        <v>0</v>
      </c>
      <c r="Q112" s="431">
        <f t="shared" si="14"/>
        <v>0</v>
      </c>
      <c r="R112" s="1056" t="s">
        <v>305</v>
      </c>
      <c r="S112" s="1056"/>
    </row>
    <row r="113" spans="1:19" ht="20.100000000000001" customHeight="1">
      <c r="A113" s="1389" t="s">
        <v>69</v>
      </c>
      <c r="B113" s="1390"/>
      <c r="C113" s="431">
        <v>0</v>
      </c>
      <c r="D113" s="431">
        <v>0</v>
      </c>
      <c r="E113" s="431">
        <v>0</v>
      </c>
      <c r="F113" s="431">
        <v>0</v>
      </c>
      <c r="G113" s="431">
        <v>0</v>
      </c>
      <c r="H113" s="431">
        <v>0</v>
      </c>
      <c r="I113" s="431">
        <v>0</v>
      </c>
      <c r="J113" s="431">
        <v>0</v>
      </c>
      <c r="K113" s="431">
        <v>0</v>
      </c>
      <c r="L113" s="431">
        <v>0</v>
      </c>
      <c r="M113" s="431">
        <v>0</v>
      </c>
      <c r="N113" s="431">
        <v>0</v>
      </c>
      <c r="O113" s="431">
        <f t="shared" si="12"/>
        <v>0</v>
      </c>
      <c r="P113" s="431">
        <f t="shared" si="13"/>
        <v>0</v>
      </c>
      <c r="Q113" s="431">
        <f t="shared" si="14"/>
        <v>0</v>
      </c>
      <c r="R113" s="1056" t="s">
        <v>191</v>
      </c>
      <c r="S113" s="1056"/>
    </row>
    <row r="114" spans="1:19" ht="20.100000000000001" customHeight="1">
      <c r="A114" s="1389" t="s">
        <v>70</v>
      </c>
      <c r="B114" s="1390"/>
      <c r="C114" s="431">
        <v>0</v>
      </c>
      <c r="D114" s="431">
        <v>1</v>
      </c>
      <c r="E114" s="431">
        <v>0</v>
      </c>
      <c r="F114" s="431">
        <v>1</v>
      </c>
      <c r="G114" s="431">
        <v>3</v>
      </c>
      <c r="H114" s="431">
        <v>2</v>
      </c>
      <c r="I114" s="431">
        <v>24</v>
      </c>
      <c r="J114" s="431">
        <v>5</v>
      </c>
      <c r="K114" s="431">
        <v>69</v>
      </c>
      <c r="L114" s="431">
        <v>4</v>
      </c>
      <c r="M114" s="431">
        <v>59</v>
      </c>
      <c r="N114" s="431">
        <v>4</v>
      </c>
      <c r="O114" s="431">
        <f t="shared" si="12"/>
        <v>155</v>
      </c>
      <c r="P114" s="431">
        <f t="shared" si="13"/>
        <v>17</v>
      </c>
      <c r="Q114" s="431">
        <f t="shared" si="14"/>
        <v>172</v>
      </c>
      <c r="R114" s="1056" t="s">
        <v>192</v>
      </c>
      <c r="S114" s="1056"/>
    </row>
    <row r="115" spans="1:19" ht="20.100000000000001" customHeight="1">
      <c r="A115" s="1389" t="s">
        <v>71</v>
      </c>
      <c r="B115" s="1390"/>
      <c r="C115" s="431">
        <v>0</v>
      </c>
      <c r="D115" s="431">
        <v>0</v>
      </c>
      <c r="E115" s="431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f t="shared" si="12"/>
        <v>0</v>
      </c>
      <c r="P115" s="431">
        <f t="shared" si="13"/>
        <v>0</v>
      </c>
      <c r="Q115" s="431">
        <f t="shared" si="14"/>
        <v>0</v>
      </c>
      <c r="R115" s="1056" t="s">
        <v>193</v>
      </c>
      <c r="S115" s="1056"/>
    </row>
    <row r="116" spans="1:19" ht="20.100000000000001" customHeight="1" thickBot="1">
      <c r="A116" s="1391" t="s">
        <v>72</v>
      </c>
      <c r="B116" s="1391"/>
      <c r="C116" s="437">
        <v>0</v>
      </c>
      <c r="D116" s="437">
        <v>0</v>
      </c>
      <c r="E116" s="437">
        <v>17</v>
      </c>
      <c r="F116" s="437">
        <v>0</v>
      </c>
      <c r="G116" s="437">
        <v>70</v>
      </c>
      <c r="H116" s="437">
        <v>23</v>
      </c>
      <c r="I116" s="437">
        <v>48</v>
      </c>
      <c r="J116" s="437">
        <v>9</v>
      </c>
      <c r="K116" s="437">
        <v>24</v>
      </c>
      <c r="L116" s="437">
        <v>3</v>
      </c>
      <c r="M116" s="437">
        <v>23</v>
      </c>
      <c r="N116" s="437">
        <v>0</v>
      </c>
      <c r="O116" s="439">
        <f t="shared" si="12"/>
        <v>182</v>
      </c>
      <c r="P116" s="439">
        <f t="shared" si="13"/>
        <v>35</v>
      </c>
      <c r="Q116" s="439">
        <f t="shared" si="14"/>
        <v>217</v>
      </c>
      <c r="R116" s="1193" t="s">
        <v>298</v>
      </c>
      <c r="S116" s="1193"/>
    </row>
    <row r="117" spans="1:19" ht="20.100000000000001" customHeight="1" thickBot="1">
      <c r="A117" s="1372" t="s">
        <v>32</v>
      </c>
      <c r="B117" s="1372"/>
      <c r="C117" s="438">
        <f>SUM(C97:C116)</f>
        <v>12</v>
      </c>
      <c r="D117" s="438">
        <f t="shared" ref="D117:Q117" si="15">SUM(D97:D116)</f>
        <v>5</v>
      </c>
      <c r="E117" s="438">
        <f t="shared" si="15"/>
        <v>57</v>
      </c>
      <c r="F117" s="438">
        <f t="shared" si="15"/>
        <v>15</v>
      </c>
      <c r="G117" s="438">
        <f t="shared" si="15"/>
        <v>241</v>
      </c>
      <c r="H117" s="438">
        <f t="shared" si="15"/>
        <v>66</v>
      </c>
      <c r="I117" s="438">
        <f t="shared" si="15"/>
        <v>554</v>
      </c>
      <c r="J117" s="438">
        <f t="shared" si="15"/>
        <v>79</v>
      </c>
      <c r="K117" s="438">
        <f t="shared" si="15"/>
        <v>864</v>
      </c>
      <c r="L117" s="438">
        <f t="shared" si="15"/>
        <v>98</v>
      </c>
      <c r="M117" s="438">
        <f t="shared" si="15"/>
        <v>516</v>
      </c>
      <c r="N117" s="438">
        <f t="shared" si="15"/>
        <v>38</v>
      </c>
      <c r="O117" s="438">
        <f t="shared" si="15"/>
        <v>2244</v>
      </c>
      <c r="P117" s="438">
        <f t="shared" si="15"/>
        <v>301</v>
      </c>
      <c r="Q117" s="438">
        <f t="shared" si="15"/>
        <v>2545</v>
      </c>
      <c r="R117" s="1064" t="s">
        <v>175</v>
      </c>
      <c r="S117" s="1064"/>
    </row>
    <row r="118" spans="1:19" ht="23.25" customHeight="1" thickTop="1">
      <c r="A118" s="269"/>
      <c r="B118" s="269"/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2"/>
    </row>
    <row r="119" spans="1:19" s="136" customFormat="1" ht="25.5" customHeight="1" thickBot="1">
      <c r="A119" s="1048" t="s">
        <v>1193</v>
      </c>
      <c r="B119" s="1048"/>
      <c r="C119" s="1048"/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1365" t="s">
        <v>1325</v>
      </c>
      <c r="R119" s="1365"/>
      <c r="S119" s="1365"/>
    </row>
    <row r="120" spans="1:19" ht="20.25" customHeight="1" thickTop="1">
      <c r="A120" s="1334" t="s">
        <v>40</v>
      </c>
      <c r="B120" s="1334"/>
      <c r="C120" s="1334" t="s">
        <v>656</v>
      </c>
      <c r="D120" s="1334"/>
      <c r="E120" s="1334"/>
      <c r="F120" s="1334"/>
      <c r="G120" s="1334"/>
      <c r="H120" s="1334"/>
      <c r="I120" s="1334"/>
      <c r="J120" s="1334"/>
      <c r="K120" s="1334"/>
      <c r="L120" s="1334"/>
      <c r="M120" s="1334"/>
      <c r="N120" s="1334"/>
      <c r="O120" s="1334"/>
      <c r="P120" s="1334"/>
      <c r="Q120" s="1334"/>
      <c r="R120" s="1366" t="s">
        <v>174</v>
      </c>
      <c r="S120" s="1366"/>
    </row>
    <row r="121" spans="1:19" ht="20.25" customHeight="1">
      <c r="A121" s="1335"/>
      <c r="B121" s="1335"/>
      <c r="C121" s="1367" t="s">
        <v>657</v>
      </c>
      <c r="D121" s="1367"/>
      <c r="E121" s="1367"/>
      <c r="F121" s="1367"/>
      <c r="G121" s="1367"/>
      <c r="H121" s="1367"/>
      <c r="I121" s="1367"/>
      <c r="J121" s="1367"/>
      <c r="K121" s="1367"/>
      <c r="L121" s="1367"/>
      <c r="M121" s="1367"/>
      <c r="N121" s="1367"/>
      <c r="O121" s="1367"/>
      <c r="P121" s="1367"/>
      <c r="Q121" s="1367"/>
      <c r="R121" s="1367"/>
      <c r="S121" s="1367"/>
    </row>
    <row r="122" spans="1:19" ht="20.25" customHeight="1">
      <c r="A122" s="1335"/>
      <c r="B122" s="1335"/>
      <c r="C122" s="1335" t="s">
        <v>74</v>
      </c>
      <c r="D122" s="1335"/>
      <c r="E122" s="1335" t="s">
        <v>78</v>
      </c>
      <c r="F122" s="1335"/>
      <c r="G122" s="1335" t="s">
        <v>79</v>
      </c>
      <c r="H122" s="1335"/>
      <c r="I122" s="1335" t="s">
        <v>48</v>
      </c>
      <c r="J122" s="1335"/>
      <c r="K122" s="1335" t="s">
        <v>49</v>
      </c>
      <c r="L122" s="1335"/>
      <c r="M122" s="1335" t="s">
        <v>50</v>
      </c>
      <c r="N122" s="1335"/>
      <c r="O122" s="1335" t="s">
        <v>32</v>
      </c>
      <c r="P122" s="1335"/>
      <c r="Q122" s="1335"/>
      <c r="R122" s="1367"/>
      <c r="S122" s="1367"/>
    </row>
    <row r="123" spans="1:19" ht="20.25" customHeight="1">
      <c r="A123" s="1335"/>
      <c r="B123" s="1335"/>
      <c r="C123" s="1096" t="s">
        <v>228</v>
      </c>
      <c r="D123" s="1096"/>
      <c r="E123" s="1096" t="s">
        <v>215</v>
      </c>
      <c r="F123" s="1096"/>
      <c r="G123" s="1096" t="s">
        <v>216</v>
      </c>
      <c r="H123" s="1096"/>
      <c r="I123" s="1096" t="s">
        <v>217</v>
      </c>
      <c r="J123" s="1096"/>
      <c r="K123" s="1367" t="s">
        <v>218</v>
      </c>
      <c r="L123" s="1367"/>
      <c r="M123" s="1367" t="s">
        <v>226</v>
      </c>
      <c r="N123" s="1367"/>
      <c r="O123" s="1367" t="s">
        <v>175</v>
      </c>
      <c r="P123" s="1367"/>
      <c r="Q123" s="1367"/>
      <c r="R123" s="1367"/>
      <c r="S123" s="1367"/>
    </row>
    <row r="124" spans="1:19" ht="20.25" customHeight="1">
      <c r="A124" s="1335"/>
      <c r="B124" s="1335"/>
      <c r="C124" s="952" t="s">
        <v>128</v>
      </c>
      <c r="D124" s="952" t="s">
        <v>34</v>
      </c>
      <c r="E124" s="952" t="s">
        <v>128</v>
      </c>
      <c r="F124" s="952" t="s">
        <v>34</v>
      </c>
      <c r="G124" s="952" t="s">
        <v>128</v>
      </c>
      <c r="H124" s="952" t="s">
        <v>34</v>
      </c>
      <c r="I124" s="952" t="s">
        <v>33</v>
      </c>
      <c r="J124" s="952" t="s">
        <v>34</v>
      </c>
      <c r="K124" s="952" t="s">
        <v>33</v>
      </c>
      <c r="L124" s="952" t="s">
        <v>34</v>
      </c>
      <c r="M124" s="952" t="s">
        <v>33</v>
      </c>
      <c r="N124" s="952" t="s">
        <v>34</v>
      </c>
      <c r="O124" s="952" t="s">
        <v>33</v>
      </c>
      <c r="P124" s="952" t="s">
        <v>34</v>
      </c>
      <c r="Q124" s="952" t="s">
        <v>35</v>
      </c>
      <c r="R124" s="1367"/>
      <c r="S124" s="1367"/>
    </row>
    <row r="125" spans="1:19" ht="20.25" customHeight="1" thickBot="1">
      <c r="A125" s="1335"/>
      <c r="B125" s="1335"/>
      <c r="C125" s="951" t="s">
        <v>180</v>
      </c>
      <c r="D125" s="951" t="s">
        <v>179</v>
      </c>
      <c r="E125" s="951" t="s">
        <v>180</v>
      </c>
      <c r="F125" s="951" t="s">
        <v>179</v>
      </c>
      <c r="G125" s="951" t="s">
        <v>180</v>
      </c>
      <c r="H125" s="951" t="s">
        <v>179</v>
      </c>
      <c r="I125" s="951" t="s">
        <v>180</v>
      </c>
      <c r="J125" s="951" t="s">
        <v>179</v>
      </c>
      <c r="K125" s="951" t="s">
        <v>180</v>
      </c>
      <c r="L125" s="951" t="s">
        <v>179</v>
      </c>
      <c r="M125" s="951" t="s">
        <v>180</v>
      </c>
      <c r="N125" s="951" t="s">
        <v>179</v>
      </c>
      <c r="O125" s="951" t="s">
        <v>180</v>
      </c>
      <c r="P125" s="951" t="s">
        <v>179</v>
      </c>
      <c r="Q125" s="951" t="s">
        <v>175</v>
      </c>
      <c r="R125" s="1367"/>
      <c r="S125" s="1367"/>
    </row>
    <row r="126" spans="1:19" ht="20.25" customHeight="1">
      <c r="A126" s="1370" t="s">
        <v>52</v>
      </c>
      <c r="B126" s="1370"/>
      <c r="C126" s="478">
        <v>0</v>
      </c>
      <c r="D126" s="478">
        <v>0</v>
      </c>
      <c r="E126" s="478">
        <v>1</v>
      </c>
      <c r="F126" s="478">
        <v>0</v>
      </c>
      <c r="G126" s="478">
        <v>4</v>
      </c>
      <c r="H126" s="478">
        <v>0</v>
      </c>
      <c r="I126" s="478">
        <v>5</v>
      </c>
      <c r="J126" s="478">
        <v>0</v>
      </c>
      <c r="K126" s="430">
        <v>15</v>
      </c>
      <c r="L126" s="478">
        <v>4</v>
      </c>
      <c r="M126" s="478">
        <v>224</v>
      </c>
      <c r="N126" s="478">
        <v>15</v>
      </c>
      <c r="O126" s="478">
        <f>SUM(C126,E126,G126,I126,K126,M126)</f>
        <v>249</v>
      </c>
      <c r="P126" s="478">
        <f>SUM(D126,F126,H126,J126,L126,N126)</f>
        <v>19</v>
      </c>
      <c r="Q126" s="478">
        <f>SUM(O126:P126)</f>
        <v>268</v>
      </c>
      <c r="R126" s="1369" t="s">
        <v>671</v>
      </c>
      <c r="S126" s="1369"/>
    </row>
    <row r="127" spans="1:19" ht="20.25" customHeight="1">
      <c r="A127" s="1331" t="s">
        <v>53</v>
      </c>
      <c r="B127" s="1331"/>
      <c r="C127" s="431">
        <v>0</v>
      </c>
      <c r="D127" s="431">
        <v>0</v>
      </c>
      <c r="E127" s="431">
        <v>0</v>
      </c>
      <c r="F127" s="431">
        <v>0</v>
      </c>
      <c r="G127" s="431">
        <v>0</v>
      </c>
      <c r="H127" s="431">
        <v>0</v>
      </c>
      <c r="I127" s="431">
        <v>0</v>
      </c>
      <c r="J127" s="431">
        <v>0</v>
      </c>
      <c r="K127" s="431">
        <v>0</v>
      </c>
      <c r="L127" s="431">
        <v>0</v>
      </c>
      <c r="M127" s="431">
        <v>0</v>
      </c>
      <c r="N127" s="431">
        <v>0</v>
      </c>
      <c r="O127" s="476">
        <f t="shared" ref="O127:O145" si="16">SUM(C127,E127,G127,I127,K127,M127)</f>
        <v>0</v>
      </c>
      <c r="P127" s="476">
        <f t="shared" ref="P127:P145" si="17">SUM(D127,F127,H127,J127,L127,N127)</f>
        <v>0</v>
      </c>
      <c r="Q127" s="476">
        <f t="shared" ref="Q127:Q145" si="18">SUM(O127:P127)</f>
        <v>0</v>
      </c>
      <c r="R127" s="1059" t="s">
        <v>302</v>
      </c>
      <c r="S127" s="1059"/>
    </row>
    <row r="128" spans="1:19" ht="20.25" customHeight="1">
      <c r="A128" s="1389" t="s">
        <v>54</v>
      </c>
      <c r="B128" s="1390"/>
      <c r="C128" s="431">
        <v>9</v>
      </c>
      <c r="D128" s="431">
        <v>3</v>
      </c>
      <c r="E128" s="431">
        <v>0</v>
      </c>
      <c r="F128" s="431">
        <v>0</v>
      </c>
      <c r="G128" s="431">
        <v>0</v>
      </c>
      <c r="H128" s="431">
        <v>0</v>
      </c>
      <c r="I128" s="431">
        <v>19</v>
      </c>
      <c r="J128" s="431">
        <v>0</v>
      </c>
      <c r="K128" s="431">
        <v>34</v>
      </c>
      <c r="L128" s="431">
        <v>0</v>
      </c>
      <c r="M128" s="431">
        <v>122</v>
      </c>
      <c r="N128" s="431">
        <v>0</v>
      </c>
      <c r="O128" s="476">
        <f t="shared" si="16"/>
        <v>184</v>
      </c>
      <c r="P128" s="476">
        <f t="shared" si="17"/>
        <v>3</v>
      </c>
      <c r="Q128" s="476">
        <f t="shared" si="18"/>
        <v>187</v>
      </c>
      <c r="R128" s="1056" t="s">
        <v>184</v>
      </c>
      <c r="S128" s="1056"/>
    </row>
    <row r="129" spans="1:19" ht="20.25" customHeight="1">
      <c r="A129" s="1389" t="s">
        <v>55</v>
      </c>
      <c r="B129" s="1390"/>
      <c r="C129" s="431">
        <v>0</v>
      </c>
      <c r="D129" s="431">
        <v>0</v>
      </c>
      <c r="E129" s="431">
        <v>0</v>
      </c>
      <c r="F129" s="431">
        <v>0</v>
      </c>
      <c r="G129" s="431">
        <v>0</v>
      </c>
      <c r="H129" s="431">
        <v>0</v>
      </c>
      <c r="I129" s="431">
        <v>0</v>
      </c>
      <c r="J129" s="431">
        <v>0</v>
      </c>
      <c r="K129" s="431">
        <v>0</v>
      </c>
      <c r="L129" s="431">
        <v>0</v>
      </c>
      <c r="M129" s="431">
        <v>0</v>
      </c>
      <c r="N129" s="431">
        <v>0</v>
      </c>
      <c r="O129" s="476">
        <f t="shared" si="16"/>
        <v>0</v>
      </c>
      <c r="P129" s="476">
        <f t="shared" si="17"/>
        <v>0</v>
      </c>
      <c r="Q129" s="476">
        <f t="shared" si="18"/>
        <v>0</v>
      </c>
      <c r="R129" s="1056" t="s">
        <v>185</v>
      </c>
      <c r="S129" s="1056"/>
    </row>
    <row r="130" spans="1:19" ht="20.25" customHeight="1">
      <c r="A130" s="1086" t="s">
        <v>299</v>
      </c>
      <c r="B130" s="433" t="s">
        <v>282</v>
      </c>
      <c r="C130" s="431">
        <v>0</v>
      </c>
      <c r="D130" s="431">
        <v>0</v>
      </c>
      <c r="E130" s="431">
        <v>0</v>
      </c>
      <c r="F130" s="431">
        <v>1</v>
      </c>
      <c r="G130" s="431">
        <v>6</v>
      </c>
      <c r="H130" s="431">
        <v>4</v>
      </c>
      <c r="I130" s="431">
        <v>13</v>
      </c>
      <c r="J130" s="431">
        <v>21</v>
      </c>
      <c r="K130" s="431">
        <v>35</v>
      </c>
      <c r="L130" s="431">
        <v>16</v>
      </c>
      <c r="M130" s="431">
        <v>66</v>
      </c>
      <c r="N130" s="431">
        <v>25</v>
      </c>
      <c r="O130" s="476">
        <f t="shared" si="16"/>
        <v>120</v>
      </c>
      <c r="P130" s="476">
        <f t="shared" si="17"/>
        <v>67</v>
      </c>
      <c r="Q130" s="476">
        <f t="shared" si="18"/>
        <v>187</v>
      </c>
      <c r="R130" s="683" t="s">
        <v>306</v>
      </c>
      <c r="S130" s="1061" t="s">
        <v>173</v>
      </c>
    </row>
    <row r="131" spans="1:19" ht="20.25" customHeight="1">
      <c r="A131" s="1086"/>
      <c r="B131" s="433" t="s">
        <v>283</v>
      </c>
      <c r="C131" s="431">
        <v>0</v>
      </c>
      <c r="D131" s="431">
        <v>0</v>
      </c>
      <c r="E131" s="431">
        <v>1</v>
      </c>
      <c r="F131" s="431">
        <v>0</v>
      </c>
      <c r="G131" s="431">
        <v>4</v>
      </c>
      <c r="H131" s="431">
        <v>0</v>
      </c>
      <c r="I131" s="431">
        <v>41</v>
      </c>
      <c r="J131" s="431">
        <v>0</v>
      </c>
      <c r="K131" s="431">
        <v>94</v>
      </c>
      <c r="L131" s="431">
        <v>0</v>
      </c>
      <c r="M131" s="431">
        <v>378</v>
      </c>
      <c r="N131" s="431">
        <v>0</v>
      </c>
      <c r="O131" s="476">
        <f t="shared" si="16"/>
        <v>518</v>
      </c>
      <c r="P131" s="476">
        <f t="shared" si="17"/>
        <v>0</v>
      </c>
      <c r="Q131" s="476">
        <f t="shared" si="18"/>
        <v>518</v>
      </c>
      <c r="R131" s="683" t="s">
        <v>307</v>
      </c>
      <c r="S131" s="1061"/>
    </row>
    <row r="132" spans="1:19" ht="20.25" customHeight="1">
      <c r="A132" s="1086"/>
      <c r="B132" s="433" t="s">
        <v>284</v>
      </c>
      <c r="C132" s="431">
        <v>0</v>
      </c>
      <c r="D132" s="431">
        <v>0</v>
      </c>
      <c r="E132" s="431">
        <v>0</v>
      </c>
      <c r="F132" s="431">
        <v>0</v>
      </c>
      <c r="G132" s="431">
        <v>0</v>
      </c>
      <c r="H132" s="431">
        <v>0</v>
      </c>
      <c r="I132" s="431">
        <v>37</v>
      </c>
      <c r="J132" s="431">
        <v>0</v>
      </c>
      <c r="K132" s="431">
        <v>126</v>
      </c>
      <c r="L132" s="431">
        <v>0</v>
      </c>
      <c r="M132" s="431">
        <v>240</v>
      </c>
      <c r="N132" s="431">
        <v>0</v>
      </c>
      <c r="O132" s="476">
        <f t="shared" si="16"/>
        <v>403</v>
      </c>
      <c r="P132" s="476">
        <f t="shared" si="17"/>
        <v>0</v>
      </c>
      <c r="Q132" s="476">
        <f t="shared" si="18"/>
        <v>403</v>
      </c>
      <c r="R132" s="683" t="s">
        <v>308</v>
      </c>
      <c r="S132" s="1061"/>
    </row>
    <row r="133" spans="1:19" ht="20.25" customHeight="1">
      <c r="A133" s="1086"/>
      <c r="B133" s="433" t="s">
        <v>279</v>
      </c>
      <c r="C133" s="431">
        <v>0</v>
      </c>
      <c r="D133" s="431">
        <v>0</v>
      </c>
      <c r="E133" s="431">
        <v>0</v>
      </c>
      <c r="F133" s="431">
        <v>0</v>
      </c>
      <c r="G133" s="431">
        <v>11</v>
      </c>
      <c r="H133" s="431">
        <v>2</v>
      </c>
      <c r="I133" s="431">
        <v>14</v>
      </c>
      <c r="J133" s="431">
        <v>2</v>
      </c>
      <c r="K133" s="431">
        <v>61</v>
      </c>
      <c r="L133" s="431">
        <v>1</v>
      </c>
      <c r="M133" s="431">
        <v>123</v>
      </c>
      <c r="N133" s="431">
        <v>4</v>
      </c>
      <c r="O133" s="476">
        <f t="shared" si="16"/>
        <v>209</v>
      </c>
      <c r="P133" s="476">
        <f t="shared" si="17"/>
        <v>9</v>
      </c>
      <c r="Q133" s="476">
        <f t="shared" si="18"/>
        <v>218</v>
      </c>
      <c r="R133" s="683" t="s">
        <v>309</v>
      </c>
      <c r="S133" s="1061"/>
    </row>
    <row r="134" spans="1:19" ht="20.25" customHeight="1">
      <c r="A134" s="1086"/>
      <c r="B134" s="433" t="s">
        <v>280</v>
      </c>
      <c r="C134" s="431">
        <v>0</v>
      </c>
      <c r="D134" s="431">
        <v>0</v>
      </c>
      <c r="E134" s="431">
        <v>0</v>
      </c>
      <c r="F134" s="431">
        <v>0</v>
      </c>
      <c r="G134" s="431">
        <v>0</v>
      </c>
      <c r="H134" s="431">
        <v>0</v>
      </c>
      <c r="I134" s="431">
        <v>0</v>
      </c>
      <c r="J134" s="431">
        <v>0</v>
      </c>
      <c r="K134" s="431">
        <v>8</v>
      </c>
      <c r="L134" s="431">
        <v>1</v>
      </c>
      <c r="M134" s="431">
        <v>30</v>
      </c>
      <c r="N134" s="431">
        <v>7</v>
      </c>
      <c r="O134" s="476">
        <f t="shared" si="16"/>
        <v>38</v>
      </c>
      <c r="P134" s="476">
        <f t="shared" si="17"/>
        <v>8</v>
      </c>
      <c r="Q134" s="476">
        <f t="shared" si="18"/>
        <v>46</v>
      </c>
      <c r="R134" s="683" t="s">
        <v>310</v>
      </c>
      <c r="S134" s="1061"/>
    </row>
    <row r="135" spans="1:19" ht="20.25" customHeight="1">
      <c r="A135" s="1086"/>
      <c r="B135" s="433" t="s">
        <v>281</v>
      </c>
      <c r="C135" s="431">
        <v>0</v>
      </c>
      <c r="D135" s="431">
        <v>0</v>
      </c>
      <c r="E135" s="431">
        <v>0</v>
      </c>
      <c r="F135" s="431">
        <v>0</v>
      </c>
      <c r="G135" s="431">
        <v>0</v>
      </c>
      <c r="H135" s="431">
        <v>1</v>
      </c>
      <c r="I135" s="431">
        <v>61</v>
      </c>
      <c r="J135" s="431">
        <v>16</v>
      </c>
      <c r="K135" s="431">
        <v>71</v>
      </c>
      <c r="L135" s="431">
        <v>38</v>
      </c>
      <c r="M135" s="431">
        <v>135</v>
      </c>
      <c r="N135" s="431">
        <v>34</v>
      </c>
      <c r="O135" s="476">
        <f t="shared" si="16"/>
        <v>267</v>
      </c>
      <c r="P135" s="476">
        <f t="shared" si="17"/>
        <v>89</v>
      </c>
      <c r="Q135" s="476">
        <f t="shared" si="18"/>
        <v>356</v>
      </c>
      <c r="R135" s="683" t="s">
        <v>311</v>
      </c>
      <c r="S135" s="1061"/>
    </row>
    <row r="136" spans="1:19" ht="20.25" customHeight="1">
      <c r="A136" s="1122" t="s">
        <v>63</v>
      </c>
      <c r="B136" s="1123"/>
      <c r="C136" s="431">
        <v>0</v>
      </c>
      <c r="D136" s="431">
        <v>0</v>
      </c>
      <c r="E136" s="431">
        <v>0</v>
      </c>
      <c r="F136" s="431">
        <v>0</v>
      </c>
      <c r="G136" s="431">
        <v>0</v>
      </c>
      <c r="H136" s="431">
        <v>0</v>
      </c>
      <c r="I136" s="431">
        <v>0</v>
      </c>
      <c r="J136" s="431">
        <v>0</v>
      </c>
      <c r="K136" s="431">
        <v>0</v>
      </c>
      <c r="L136" s="431">
        <v>0</v>
      </c>
      <c r="M136" s="431">
        <v>0</v>
      </c>
      <c r="N136" s="431">
        <v>0</v>
      </c>
      <c r="O136" s="476">
        <f t="shared" si="16"/>
        <v>0</v>
      </c>
      <c r="P136" s="476">
        <f t="shared" si="17"/>
        <v>0</v>
      </c>
      <c r="Q136" s="476">
        <f t="shared" si="18"/>
        <v>0</v>
      </c>
      <c r="R136" s="1056" t="s">
        <v>297</v>
      </c>
      <c r="S136" s="1056"/>
    </row>
    <row r="137" spans="1:19" ht="20.25" customHeight="1">
      <c r="A137" s="1389" t="s">
        <v>64</v>
      </c>
      <c r="B137" s="1390"/>
      <c r="C137" s="431">
        <v>0</v>
      </c>
      <c r="D137" s="431">
        <v>0</v>
      </c>
      <c r="E137" s="431">
        <v>0</v>
      </c>
      <c r="F137" s="431">
        <v>0</v>
      </c>
      <c r="G137" s="431">
        <v>0</v>
      </c>
      <c r="H137" s="431">
        <v>0</v>
      </c>
      <c r="I137" s="431">
        <v>2</v>
      </c>
      <c r="J137" s="431">
        <v>0</v>
      </c>
      <c r="K137" s="431">
        <v>1</v>
      </c>
      <c r="L137" s="431">
        <v>0</v>
      </c>
      <c r="M137" s="431">
        <v>7</v>
      </c>
      <c r="N137" s="431">
        <v>0</v>
      </c>
      <c r="O137" s="476">
        <f t="shared" si="16"/>
        <v>10</v>
      </c>
      <c r="P137" s="476">
        <f t="shared" si="17"/>
        <v>0</v>
      </c>
      <c r="Q137" s="476">
        <f t="shared" si="18"/>
        <v>10</v>
      </c>
      <c r="R137" s="1056" t="s">
        <v>186</v>
      </c>
      <c r="S137" s="1056"/>
    </row>
    <row r="138" spans="1:19" ht="20.25" customHeight="1">
      <c r="A138" s="1389" t="s">
        <v>112</v>
      </c>
      <c r="B138" s="1390"/>
      <c r="C138" s="431">
        <v>0</v>
      </c>
      <c r="D138" s="431">
        <v>0</v>
      </c>
      <c r="E138" s="431">
        <v>0</v>
      </c>
      <c r="F138" s="431">
        <v>0</v>
      </c>
      <c r="G138" s="431">
        <v>0</v>
      </c>
      <c r="H138" s="431">
        <v>0</v>
      </c>
      <c r="I138" s="431">
        <v>2</v>
      </c>
      <c r="J138" s="431">
        <v>0</v>
      </c>
      <c r="K138" s="431">
        <v>58</v>
      </c>
      <c r="L138" s="431">
        <v>0</v>
      </c>
      <c r="M138" s="431">
        <v>242</v>
      </c>
      <c r="N138" s="431">
        <v>0</v>
      </c>
      <c r="O138" s="476">
        <f t="shared" si="16"/>
        <v>302</v>
      </c>
      <c r="P138" s="476">
        <f t="shared" si="17"/>
        <v>0</v>
      </c>
      <c r="Q138" s="476">
        <f t="shared" si="18"/>
        <v>302</v>
      </c>
      <c r="R138" s="1056" t="s">
        <v>187</v>
      </c>
      <c r="S138" s="1056"/>
    </row>
    <row r="139" spans="1:19" ht="20.25" customHeight="1">
      <c r="A139" s="1389" t="s">
        <v>113</v>
      </c>
      <c r="B139" s="1390"/>
      <c r="C139" s="431">
        <v>0</v>
      </c>
      <c r="D139" s="431">
        <v>0</v>
      </c>
      <c r="E139" s="431">
        <v>0</v>
      </c>
      <c r="F139" s="431">
        <v>0</v>
      </c>
      <c r="G139" s="431">
        <v>0</v>
      </c>
      <c r="H139" s="431">
        <v>0</v>
      </c>
      <c r="I139" s="431">
        <v>0</v>
      </c>
      <c r="J139" s="431">
        <v>0</v>
      </c>
      <c r="K139" s="431">
        <v>31</v>
      </c>
      <c r="L139" s="431">
        <v>0</v>
      </c>
      <c r="M139" s="431">
        <v>24</v>
      </c>
      <c r="N139" s="431">
        <v>0</v>
      </c>
      <c r="O139" s="476">
        <f t="shared" si="16"/>
        <v>55</v>
      </c>
      <c r="P139" s="476">
        <f t="shared" si="17"/>
        <v>0</v>
      </c>
      <c r="Q139" s="476">
        <f t="shared" si="18"/>
        <v>55</v>
      </c>
      <c r="R139" s="1056" t="s">
        <v>303</v>
      </c>
      <c r="S139" s="1056"/>
    </row>
    <row r="140" spans="1:19" ht="20.25" customHeight="1">
      <c r="A140" s="1389" t="s">
        <v>134</v>
      </c>
      <c r="B140" s="1390"/>
      <c r="C140" s="431">
        <v>0</v>
      </c>
      <c r="D140" s="431">
        <v>0</v>
      </c>
      <c r="E140" s="431">
        <v>0</v>
      </c>
      <c r="F140" s="431">
        <v>0</v>
      </c>
      <c r="G140" s="431">
        <v>0</v>
      </c>
      <c r="H140" s="431">
        <v>0</v>
      </c>
      <c r="I140" s="431">
        <v>0</v>
      </c>
      <c r="J140" s="431">
        <v>0</v>
      </c>
      <c r="K140" s="431">
        <v>0</v>
      </c>
      <c r="L140" s="431">
        <v>0</v>
      </c>
      <c r="M140" s="431">
        <v>0</v>
      </c>
      <c r="N140" s="431">
        <v>0</v>
      </c>
      <c r="O140" s="476">
        <f t="shared" si="16"/>
        <v>0</v>
      </c>
      <c r="P140" s="476">
        <f t="shared" si="17"/>
        <v>0</v>
      </c>
      <c r="Q140" s="476">
        <f t="shared" si="18"/>
        <v>0</v>
      </c>
      <c r="R140" s="1056" t="s">
        <v>304</v>
      </c>
      <c r="S140" s="1056"/>
    </row>
    <row r="141" spans="1:19" ht="20.25" customHeight="1">
      <c r="A141" s="1389" t="s">
        <v>68</v>
      </c>
      <c r="B141" s="1390"/>
      <c r="C141" s="431">
        <v>0</v>
      </c>
      <c r="D141" s="431">
        <v>0</v>
      </c>
      <c r="E141" s="431">
        <v>0</v>
      </c>
      <c r="F141" s="431">
        <v>0</v>
      </c>
      <c r="G141" s="431">
        <v>0</v>
      </c>
      <c r="H141" s="431">
        <v>0</v>
      </c>
      <c r="I141" s="431">
        <v>0</v>
      </c>
      <c r="J141" s="431">
        <v>0</v>
      </c>
      <c r="K141" s="431">
        <v>0</v>
      </c>
      <c r="L141" s="431">
        <v>0</v>
      </c>
      <c r="M141" s="431">
        <v>0</v>
      </c>
      <c r="N141" s="431">
        <v>0</v>
      </c>
      <c r="O141" s="476">
        <f t="shared" si="16"/>
        <v>0</v>
      </c>
      <c r="P141" s="476">
        <f t="shared" si="17"/>
        <v>0</v>
      </c>
      <c r="Q141" s="476">
        <f t="shared" si="18"/>
        <v>0</v>
      </c>
      <c r="R141" s="1056" t="s">
        <v>305</v>
      </c>
      <c r="S141" s="1056"/>
    </row>
    <row r="142" spans="1:19" ht="20.25" customHeight="1">
      <c r="A142" s="1389" t="s">
        <v>69</v>
      </c>
      <c r="B142" s="1390"/>
      <c r="C142" s="431">
        <v>0</v>
      </c>
      <c r="D142" s="431">
        <v>0</v>
      </c>
      <c r="E142" s="431">
        <v>0</v>
      </c>
      <c r="F142" s="431">
        <v>0</v>
      </c>
      <c r="G142" s="431">
        <v>0</v>
      </c>
      <c r="H142" s="431">
        <v>0</v>
      </c>
      <c r="I142" s="431">
        <v>0</v>
      </c>
      <c r="J142" s="431">
        <v>0</v>
      </c>
      <c r="K142" s="431">
        <v>0</v>
      </c>
      <c r="L142" s="431">
        <v>0</v>
      </c>
      <c r="M142" s="431">
        <v>0</v>
      </c>
      <c r="N142" s="431">
        <v>0</v>
      </c>
      <c r="O142" s="476">
        <f t="shared" si="16"/>
        <v>0</v>
      </c>
      <c r="P142" s="476">
        <f t="shared" si="17"/>
        <v>0</v>
      </c>
      <c r="Q142" s="476">
        <f t="shared" si="18"/>
        <v>0</v>
      </c>
      <c r="R142" s="1056" t="s">
        <v>191</v>
      </c>
      <c r="S142" s="1056"/>
    </row>
    <row r="143" spans="1:19" ht="20.25" customHeight="1">
      <c r="A143" s="1389" t="s">
        <v>70</v>
      </c>
      <c r="B143" s="1390"/>
      <c r="C143" s="431">
        <v>0</v>
      </c>
      <c r="D143" s="431">
        <v>0</v>
      </c>
      <c r="E143" s="431">
        <v>0</v>
      </c>
      <c r="F143" s="431">
        <v>0</v>
      </c>
      <c r="G143" s="431">
        <v>0</v>
      </c>
      <c r="H143" s="431">
        <v>1</v>
      </c>
      <c r="I143" s="431">
        <v>0</v>
      </c>
      <c r="J143" s="431">
        <v>7</v>
      </c>
      <c r="K143" s="431">
        <v>5</v>
      </c>
      <c r="L143" s="431">
        <v>4</v>
      </c>
      <c r="M143" s="431">
        <v>14</v>
      </c>
      <c r="N143" s="431">
        <v>7</v>
      </c>
      <c r="O143" s="476">
        <f t="shared" si="16"/>
        <v>19</v>
      </c>
      <c r="P143" s="476">
        <f t="shared" si="17"/>
        <v>19</v>
      </c>
      <c r="Q143" s="476">
        <f t="shared" si="18"/>
        <v>38</v>
      </c>
      <c r="R143" s="1056" t="s">
        <v>192</v>
      </c>
      <c r="S143" s="1056"/>
    </row>
    <row r="144" spans="1:19" ht="20.25" customHeight="1">
      <c r="A144" s="1389" t="s">
        <v>71</v>
      </c>
      <c r="B144" s="1390"/>
      <c r="C144" s="431">
        <v>0</v>
      </c>
      <c r="D144" s="431">
        <v>0</v>
      </c>
      <c r="E144" s="431">
        <v>0</v>
      </c>
      <c r="F144" s="431">
        <v>0</v>
      </c>
      <c r="G144" s="431">
        <v>0</v>
      </c>
      <c r="H144" s="431">
        <v>0</v>
      </c>
      <c r="I144" s="431">
        <v>0</v>
      </c>
      <c r="J144" s="431">
        <v>0</v>
      </c>
      <c r="K144" s="431">
        <v>0</v>
      </c>
      <c r="L144" s="431">
        <v>0</v>
      </c>
      <c r="M144" s="431">
        <v>0</v>
      </c>
      <c r="N144" s="431">
        <v>0</v>
      </c>
      <c r="O144" s="476">
        <f t="shared" si="16"/>
        <v>0</v>
      </c>
      <c r="P144" s="476">
        <f t="shared" si="17"/>
        <v>0</v>
      </c>
      <c r="Q144" s="476">
        <f t="shared" si="18"/>
        <v>0</v>
      </c>
      <c r="R144" s="1056" t="s">
        <v>193</v>
      </c>
      <c r="S144" s="1056"/>
    </row>
    <row r="145" spans="1:19" ht="20.25" customHeight="1" thickBot="1">
      <c r="A145" s="1371" t="s">
        <v>72</v>
      </c>
      <c r="B145" s="1371"/>
      <c r="C145" s="439">
        <v>0</v>
      </c>
      <c r="D145" s="439">
        <v>0</v>
      </c>
      <c r="E145" s="439">
        <v>3</v>
      </c>
      <c r="F145" s="439">
        <v>0</v>
      </c>
      <c r="G145" s="439">
        <v>12</v>
      </c>
      <c r="H145" s="439">
        <v>0</v>
      </c>
      <c r="I145" s="439">
        <v>31</v>
      </c>
      <c r="J145" s="439">
        <v>0</v>
      </c>
      <c r="K145" s="439">
        <v>50</v>
      </c>
      <c r="L145" s="439">
        <v>14</v>
      </c>
      <c r="M145" s="439">
        <v>47</v>
      </c>
      <c r="N145" s="439">
        <v>3</v>
      </c>
      <c r="O145" s="479">
        <f t="shared" si="16"/>
        <v>143</v>
      </c>
      <c r="P145" s="479">
        <f t="shared" si="17"/>
        <v>17</v>
      </c>
      <c r="Q145" s="479">
        <f t="shared" si="18"/>
        <v>160</v>
      </c>
      <c r="R145" s="1185" t="s">
        <v>298</v>
      </c>
      <c r="S145" s="1185"/>
    </row>
    <row r="146" spans="1:19" ht="20.25" customHeight="1" thickBot="1">
      <c r="A146" s="1372" t="s">
        <v>32</v>
      </c>
      <c r="B146" s="1372"/>
      <c r="C146" s="438">
        <f>SUM(C126:C145)</f>
        <v>9</v>
      </c>
      <c r="D146" s="438">
        <f t="shared" ref="D146:Q146" si="19">SUM(D126:D145)</f>
        <v>3</v>
      </c>
      <c r="E146" s="438">
        <f t="shared" si="19"/>
        <v>5</v>
      </c>
      <c r="F146" s="438">
        <f t="shared" si="19"/>
        <v>1</v>
      </c>
      <c r="G146" s="438">
        <f t="shared" si="19"/>
        <v>37</v>
      </c>
      <c r="H146" s="438">
        <f t="shared" si="19"/>
        <v>8</v>
      </c>
      <c r="I146" s="438">
        <f t="shared" si="19"/>
        <v>225</v>
      </c>
      <c r="J146" s="438">
        <f t="shared" si="19"/>
        <v>46</v>
      </c>
      <c r="K146" s="438">
        <f t="shared" si="19"/>
        <v>589</v>
      </c>
      <c r="L146" s="438">
        <f t="shared" si="19"/>
        <v>78</v>
      </c>
      <c r="M146" s="438">
        <f t="shared" si="19"/>
        <v>1652</v>
      </c>
      <c r="N146" s="438">
        <f t="shared" si="19"/>
        <v>95</v>
      </c>
      <c r="O146" s="438">
        <f t="shared" si="19"/>
        <v>2517</v>
      </c>
      <c r="P146" s="438">
        <f t="shared" si="19"/>
        <v>231</v>
      </c>
      <c r="Q146" s="438">
        <f t="shared" si="19"/>
        <v>2748</v>
      </c>
      <c r="R146" s="1064" t="s">
        <v>175</v>
      </c>
      <c r="S146" s="1064"/>
    </row>
    <row r="147" spans="1:19" ht="15.75" thickTop="1">
      <c r="C147" s="477"/>
      <c r="D147" s="477"/>
      <c r="E147" s="477"/>
      <c r="F147" s="477"/>
      <c r="G147" s="477"/>
      <c r="H147" s="477"/>
      <c r="I147" s="477"/>
      <c r="J147" s="477"/>
      <c r="K147" s="477"/>
      <c r="L147" s="477"/>
      <c r="M147" s="477"/>
      <c r="N147" s="477"/>
      <c r="O147" s="477"/>
      <c r="P147" s="477"/>
      <c r="Q147" s="477"/>
    </row>
    <row r="148" spans="1:19">
      <c r="C148" s="477"/>
      <c r="D148" s="477"/>
      <c r="E148" s="477"/>
      <c r="F148" s="477"/>
      <c r="G148" s="477"/>
      <c r="H148" s="477"/>
      <c r="I148" s="477"/>
      <c r="J148" s="477"/>
      <c r="K148" s="477"/>
      <c r="L148" s="477"/>
      <c r="M148" s="477"/>
      <c r="N148" s="477"/>
      <c r="O148" s="477"/>
      <c r="P148" s="477"/>
      <c r="Q148" s="477"/>
    </row>
    <row r="149" spans="1:19">
      <c r="C149" s="477"/>
      <c r="D149" s="477"/>
      <c r="E149" s="477"/>
      <c r="F149" s="477"/>
      <c r="G149" s="477"/>
      <c r="H149" s="477"/>
      <c r="I149" s="477"/>
      <c r="J149" s="477"/>
      <c r="K149" s="477"/>
      <c r="L149" s="477"/>
      <c r="M149" s="477"/>
      <c r="N149" s="477"/>
      <c r="O149" s="477"/>
      <c r="P149" s="477"/>
      <c r="Q149" s="477"/>
    </row>
  </sheetData>
  <protectedRanges>
    <protectedRange sqref="H49:J49 H78:J78 H107:J107 H136:J136" name="نطاق1"/>
  </protectedRanges>
  <mergeCells count="262">
    <mergeCell ref="A144:B144"/>
    <mergeCell ref="R144:S144"/>
    <mergeCell ref="A145:B145"/>
    <mergeCell ref="R145:S145"/>
    <mergeCell ref="A146:B146"/>
    <mergeCell ref="A141:B141"/>
    <mergeCell ref="R141:S141"/>
    <mergeCell ref="A142:B142"/>
    <mergeCell ref="R142:S142"/>
    <mergeCell ref="A143:B143"/>
    <mergeCell ref="R143:S143"/>
    <mergeCell ref="R146:S146"/>
    <mergeCell ref="A138:B138"/>
    <mergeCell ref="R138:S138"/>
    <mergeCell ref="A139:B139"/>
    <mergeCell ref="R139:S139"/>
    <mergeCell ref="A140:B140"/>
    <mergeCell ref="R140:S140"/>
    <mergeCell ref="A130:A135"/>
    <mergeCell ref="S130:S135"/>
    <mergeCell ref="A136:B136"/>
    <mergeCell ref="R136:S136"/>
    <mergeCell ref="A137:B137"/>
    <mergeCell ref="R137:S137"/>
    <mergeCell ref="A127:B127"/>
    <mergeCell ref="R127:S127"/>
    <mergeCell ref="A128:B128"/>
    <mergeCell ref="R128:S128"/>
    <mergeCell ref="A129:B129"/>
    <mergeCell ref="R129:S129"/>
    <mergeCell ref="O122:Q122"/>
    <mergeCell ref="C123:D123"/>
    <mergeCell ref="E123:F123"/>
    <mergeCell ref="G123:H123"/>
    <mergeCell ref="I123:J123"/>
    <mergeCell ref="K123:L123"/>
    <mergeCell ref="M123:N123"/>
    <mergeCell ref="O123:Q123"/>
    <mergeCell ref="A120:B125"/>
    <mergeCell ref="C120:Q120"/>
    <mergeCell ref="R120:S125"/>
    <mergeCell ref="C121:Q121"/>
    <mergeCell ref="C122:D122"/>
    <mergeCell ref="E122:F122"/>
    <mergeCell ref="G122:H122"/>
    <mergeCell ref="I122:J122"/>
    <mergeCell ref="K122:L122"/>
    <mergeCell ref="M122:N122"/>
    <mergeCell ref="A115:B115"/>
    <mergeCell ref="R115:S115"/>
    <mergeCell ref="A116:B116"/>
    <mergeCell ref="R116:S116"/>
    <mergeCell ref="Q119:S119"/>
    <mergeCell ref="A112:B112"/>
    <mergeCell ref="R112:S112"/>
    <mergeCell ref="A113:B113"/>
    <mergeCell ref="R113:S113"/>
    <mergeCell ref="A114:B114"/>
    <mergeCell ref="R114:S114"/>
    <mergeCell ref="R117:S117"/>
    <mergeCell ref="A119:C119"/>
    <mergeCell ref="A109:B109"/>
    <mergeCell ref="R109:S109"/>
    <mergeCell ref="A110:B110"/>
    <mergeCell ref="R110:S110"/>
    <mergeCell ref="A111:B111"/>
    <mergeCell ref="R111:S111"/>
    <mergeCell ref="A101:A106"/>
    <mergeCell ref="S101:S106"/>
    <mergeCell ref="A107:B107"/>
    <mergeCell ref="R107:S107"/>
    <mergeCell ref="A108:B108"/>
    <mergeCell ref="R108:S108"/>
    <mergeCell ref="A98:B98"/>
    <mergeCell ref="R98:S98"/>
    <mergeCell ref="A99:B99"/>
    <mergeCell ref="R99:S99"/>
    <mergeCell ref="A100:B100"/>
    <mergeCell ref="R100:S100"/>
    <mergeCell ref="I93:J93"/>
    <mergeCell ref="K93:L93"/>
    <mergeCell ref="M93:N93"/>
    <mergeCell ref="O93:Q93"/>
    <mergeCell ref="C94:D94"/>
    <mergeCell ref="E94:F94"/>
    <mergeCell ref="G94:H94"/>
    <mergeCell ref="I94:J94"/>
    <mergeCell ref="K94:L94"/>
    <mergeCell ref="M94:N94"/>
    <mergeCell ref="R97:S97"/>
    <mergeCell ref="Q90:S90"/>
    <mergeCell ref="A91:B96"/>
    <mergeCell ref="C91:Q91"/>
    <mergeCell ref="R91:S96"/>
    <mergeCell ref="C92:Q92"/>
    <mergeCell ref="C93:D93"/>
    <mergeCell ref="E93:F93"/>
    <mergeCell ref="G93:H93"/>
    <mergeCell ref="O94:Q94"/>
    <mergeCell ref="A90:C90"/>
    <mergeCell ref="A86:B86"/>
    <mergeCell ref="R86:S86"/>
    <mergeCell ref="A87:B87"/>
    <mergeCell ref="R87:S87"/>
    <mergeCell ref="A88:B88"/>
    <mergeCell ref="A83:B83"/>
    <mergeCell ref="R83:S83"/>
    <mergeCell ref="A84:B84"/>
    <mergeCell ref="R84:S84"/>
    <mergeCell ref="A85:B85"/>
    <mergeCell ref="R85:S85"/>
    <mergeCell ref="R88:S88"/>
    <mergeCell ref="A80:B80"/>
    <mergeCell ref="R80:S80"/>
    <mergeCell ref="A81:B81"/>
    <mergeCell ref="R81:S81"/>
    <mergeCell ref="A82:B82"/>
    <mergeCell ref="R82:S82"/>
    <mergeCell ref="A72:A77"/>
    <mergeCell ref="S72:S77"/>
    <mergeCell ref="A78:B78"/>
    <mergeCell ref="R78:S78"/>
    <mergeCell ref="A79:B79"/>
    <mergeCell ref="R79:S79"/>
    <mergeCell ref="A69:B69"/>
    <mergeCell ref="R69:S69"/>
    <mergeCell ref="A70:B70"/>
    <mergeCell ref="R70:S70"/>
    <mergeCell ref="A71:B71"/>
    <mergeCell ref="R71:S71"/>
    <mergeCell ref="I64:J64"/>
    <mergeCell ref="K64:L64"/>
    <mergeCell ref="M64:N64"/>
    <mergeCell ref="O64:Q64"/>
    <mergeCell ref="C65:D65"/>
    <mergeCell ref="E65:F65"/>
    <mergeCell ref="G65:H65"/>
    <mergeCell ref="I65:J65"/>
    <mergeCell ref="K65:L65"/>
    <mergeCell ref="M65:N65"/>
    <mergeCell ref="R68:S68"/>
    <mergeCell ref="Q61:S61"/>
    <mergeCell ref="A62:B67"/>
    <mergeCell ref="C62:Q62"/>
    <mergeCell ref="R62:S67"/>
    <mergeCell ref="C63:Q63"/>
    <mergeCell ref="C64:D64"/>
    <mergeCell ref="E64:F64"/>
    <mergeCell ref="G64:H64"/>
    <mergeCell ref="O65:Q65"/>
    <mergeCell ref="A61:C61"/>
    <mergeCell ref="A57:B57"/>
    <mergeCell ref="R57:S57"/>
    <mergeCell ref="A58:B58"/>
    <mergeCell ref="R58:S58"/>
    <mergeCell ref="A59:B59"/>
    <mergeCell ref="A54:B54"/>
    <mergeCell ref="R54:S54"/>
    <mergeCell ref="A55:B55"/>
    <mergeCell ref="R55:S55"/>
    <mergeCell ref="A56:B56"/>
    <mergeCell ref="R56:S56"/>
    <mergeCell ref="R59:S59"/>
    <mergeCell ref="A51:B51"/>
    <mergeCell ref="R51:S51"/>
    <mergeCell ref="A52:B52"/>
    <mergeCell ref="R52:S52"/>
    <mergeCell ref="A53:B53"/>
    <mergeCell ref="R53:S53"/>
    <mergeCell ref="A43:A48"/>
    <mergeCell ref="S43:S48"/>
    <mergeCell ref="A49:B49"/>
    <mergeCell ref="R49:S49"/>
    <mergeCell ref="A50:B50"/>
    <mergeCell ref="R50:S50"/>
    <mergeCell ref="A40:B40"/>
    <mergeCell ref="R40:S40"/>
    <mergeCell ref="A41:B41"/>
    <mergeCell ref="R41:S41"/>
    <mergeCell ref="A42:B42"/>
    <mergeCell ref="R42:S42"/>
    <mergeCell ref="C36:D36"/>
    <mergeCell ref="E36:F36"/>
    <mergeCell ref="G36:H36"/>
    <mergeCell ref="I36:J36"/>
    <mergeCell ref="K36:L36"/>
    <mergeCell ref="M36:N36"/>
    <mergeCell ref="R39:S39"/>
    <mergeCell ref="E35:F35"/>
    <mergeCell ref="G35:H35"/>
    <mergeCell ref="I35:J35"/>
    <mergeCell ref="K35:L35"/>
    <mergeCell ref="M35:N35"/>
    <mergeCell ref="O35:Q35"/>
    <mergeCell ref="A29:B29"/>
    <mergeCell ref="R29:S29"/>
    <mergeCell ref="A30:B30"/>
    <mergeCell ref="Q32:S32"/>
    <mergeCell ref="A33:B38"/>
    <mergeCell ref="C33:Q33"/>
    <mergeCell ref="R33:S38"/>
    <mergeCell ref="C34:Q34"/>
    <mergeCell ref="C35:D35"/>
    <mergeCell ref="O36:Q36"/>
    <mergeCell ref="A32:C32"/>
    <mergeCell ref="R30:S30"/>
    <mergeCell ref="R25:S25"/>
    <mergeCell ref="A26:B26"/>
    <mergeCell ref="R26:S26"/>
    <mergeCell ref="A27:B27"/>
    <mergeCell ref="R27:S27"/>
    <mergeCell ref="A28:B28"/>
    <mergeCell ref="R28:S28"/>
    <mergeCell ref="A21:B21"/>
    <mergeCell ref="R21:S21"/>
    <mergeCell ref="A25:B25"/>
    <mergeCell ref="R10:S10"/>
    <mergeCell ref="A22:B22"/>
    <mergeCell ref="R22:S22"/>
    <mergeCell ref="A23:B23"/>
    <mergeCell ref="R23:S23"/>
    <mergeCell ref="A24:B24"/>
    <mergeCell ref="R24:S24"/>
    <mergeCell ref="A13:B13"/>
    <mergeCell ref="R13:S13"/>
    <mergeCell ref="A14:A19"/>
    <mergeCell ref="S14:S19"/>
    <mergeCell ref="A20:B20"/>
    <mergeCell ref="R20:S20"/>
    <mergeCell ref="I6:J6"/>
    <mergeCell ref="K6:L6"/>
    <mergeCell ref="M6:N6"/>
    <mergeCell ref="O6:Q6"/>
    <mergeCell ref="C7:D7"/>
    <mergeCell ref="E7:F7"/>
    <mergeCell ref="G7:H7"/>
    <mergeCell ref="I7:J7"/>
    <mergeCell ref="K7:L7"/>
    <mergeCell ref="A2:S2"/>
    <mergeCell ref="A1:S1"/>
    <mergeCell ref="C5:Q5"/>
    <mergeCell ref="A97:B97"/>
    <mergeCell ref="A68:B68"/>
    <mergeCell ref="A39:B39"/>
    <mergeCell ref="A10:B10"/>
    <mergeCell ref="A117:B117"/>
    <mergeCell ref="A126:B126"/>
    <mergeCell ref="R126:S126"/>
    <mergeCell ref="A3:B3"/>
    <mergeCell ref="R3:S3"/>
    <mergeCell ref="A4:B9"/>
    <mergeCell ref="C4:Q4"/>
    <mergeCell ref="R4:S9"/>
    <mergeCell ref="C6:D6"/>
    <mergeCell ref="E6:F6"/>
    <mergeCell ref="M7:N7"/>
    <mergeCell ref="O7:Q7"/>
    <mergeCell ref="A11:B11"/>
    <mergeCell ref="R11:S11"/>
    <mergeCell ref="A12:B12"/>
    <mergeCell ref="R12:S12"/>
    <mergeCell ref="G6:H6"/>
  </mergeCells>
  <printOptions horizontalCentered="1"/>
  <pageMargins left="0.5" right="0.5" top="1" bottom="0.75" header="1" footer="0.75"/>
  <pageSetup paperSize="9" scale="80" firstPageNumber="75" orientation="landscape" useFirstPageNumber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"/>
  <sheetViews>
    <sheetView rightToLeft="1" workbookViewId="0">
      <selection activeCell="M26" sqref="M26"/>
    </sheetView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48"/>
  <sheetViews>
    <sheetView rightToLeft="1" view="pageBreakPreview" zoomScale="80" zoomScaleSheetLayoutView="80" workbookViewId="0">
      <selection activeCell="S5" sqref="S5"/>
    </sheetView>
  </sheetViews>
  <sheetFormatPr defaultRowHeight="12.75"/>
  <cols>
    <col min="1" max="1" width="4.7109375" style="91" customWidth="1"/>
    <col min="2" max="2" width="9.5703125" style="91" customWidth="1"/>
    <col min="3" max="3" width="7.42578125" style="498" customWidth="1"/>
    <col min="4" max="4" width="9.28515625" style="498" customWidth="1"/>
    <col min="5" max="5" width="9.140625" style="498" customWidth="1"/>
    <col min="6" max="6" width="9.28515625" style="498" customWidth="1"/>
    <col min="7" max="7" width="10" style="91" customWidth="1"/>
    <col min="8" max="8" width="10.7109375" style="91" customWidth="1"/>
    <col min="9" max="9" width="9.5703125" style="91" customWidth="1"/>
    <col min="10" max="10" width="10.140625" style="91" customWidth="1"/>
    <col min="11" max="12" width="12.140625" style="91" customWidth="1"/>
    <col min="13" max="13" width="9.85546875" style="91" customWidth="1"/>
    <col min="14" max="14" width="8.5703125" style="91" customWidth="1"/>
    <col min="15" max="15" width="15" style="91" customWidth="1"/>
    <col min="16" max="16" width="4.140625" style="91" customWidth="1"/>
    <col min="17" max="16384" width="9.140625" style="91"/>
  </cols>
  <sheetData>
    <row r="1" spans="1:19" ht="39" customHeight="1">
      <c r="A1" s="1098" t="s">
        <v>1345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</row>
    <row r="2" spans="1:19" ht="39" customHeight="1">
      <c r="A2" s="1099" t="s">
        <v>1013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19" ht="19.5" customHeight="1" thickBot="1">
      <c r="A3" s="1100" t="s">
        <v>960</v>
      </c>
      <c r="B3" s="1100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1131" t="s">
        <v>961</v>
      </c>
      <c r="P3" s="1131"/>
    </row>
    <row r="4" spans="1:19" ht="23.25" customHeight="1" thickTop="1">
      <c r="A4" s="1072" t="s">
        <v>40</v>
      </c>
      <c r="B4" s="1072"/>
      <c r="C4" s="1102" t="s">
        <v>336</v>
      </c>
      <c r="D4" s="1102"/>
      <c r="E4" s="1102"/>
      <c r="F4" s="1102"/>
      <c r="G4" s="1103" t="s">
        <v>363</v>
      </c>
      <c r="H4" s="1103"/>
      <c r="I4" s="1103"/>
      <c r="J4" s="1103" t="s">
        <v>373</v>
      </c>
      <c r="K4" s="1103"/>
      <c r="L4" s="1103"/>
      <c r="M4" s="1102" t="s">
        <v>340</v>
      </c>
      <c r="N4" s="1102"/>
      <c r="O4" s="1074" t="s">
        <v>174</v>
      </c>
      <c r="P4" s="1074"/>
    </row>
    <row r="5" spans="1:19" ht="39.75" customHeight="1">
      <c r="A5" s="1092"/>
      <c r="B5" s="1092"/>
      <c r="C5" s="1094" t="s">
        <v>337</v>
      </c>
      <c r="D5" s="1094"/>
      <c r="E5" s="1094"/>
      <c r="F5" s="1094"/>
      <c r="G5" s="1096" t="s">
        <v>364</v>
      </c>
      <c r="H5" s="1096"/>
      <c r="I5" s="1096"/>
      <c r="J5" s="1094" t="s">
        <v>365</v>
      </c>
      <c r="K5" s="1094"/>
      <c r="L5" s="1094"/>
      <c r="M5" s="1094" t="s">
        <v>366</v>
      </c>
      <c r="N5" s="1094"/>
      <c r="O5" s="1096"/>
      <c r="P5" s="1096"/>
    </row>
    <row r="6" spans="1:19" ht="17.25" customHeight="1">
      <c r="A6" s="1092"/>
      <c r="B6" s="1092"/>
      <c r="C6" s="495" t="s">
        <v>33</v>
      </c>
      <c r="D6" s="489" t="s">
        <v>34</v>
      </c>
      <c r="E6" s="489" t="s">
        <v>338</v>
      </c>
      <c r="F6" s="489" t="s">
        <v>35</v>
      </c>
      <c r="G6" s="495" t="s">
        <v>102</v>
      </c>
      <c r="H6" s="489" t="s">
        <v>103</v>
      </c>
      <c r="I6" s="489" t="s">
        <v>35</v>
      </c>
      <c r="J6" s="495" t="s">
        <v>33</v>
      </c>
      <c r="K6" s="489" t="s">
        <v>34</v>
      </c>
      <c r="L6" s="489" t="s">
        <v>35</v>
      </c>
      <c r="M6" s="495" t="s">
        <v>367</v>
      </c>
      <c r="N6" s="495" t="s">
        <v>368</v>
      </c>
      <c r="O6" s="1096"/>
      <c r="P6" s="1096"/>
    </row>
    <row r="7" spans="1:19" ht="21" customHeight="1" thickBot="1">
      <c r="A7" s="1073"/>
      <c r="B7" s="1073"/>
      <c r="C7" s="531" t="s">
        <v>180</v>
      </c>
      <c r="D7" s="532" t="s">
        <v>179</v>
      </c>
      <c r="E7" s="532" t="s">
        <v>219</v>
      </c>
      <c r="F7" s="532" t="s">
        <v>175</v>
      </c>
      <c r="G7" s="531" t="s">
        <v>369</v>
      </c>
      <c r="H7" s="532" t="s">
        <v>370</v>
      </c>
      <c r="I7" s="532" t="s">
        <v>175</v>
      </c>
      <c r="J7" s="531" t="s">
        <v>180</v>
      </c>
      <c r="K7" s="532" t="s">
        <v>179</v>
      </c>
      <c r="L7" s="532" t="s">
        <v>175</v>
      </c>
      <c r="M7" s="531" t="s">
        <v>371</v>
      </c>
      <c r="N7" s="531" t="s">
        <v>355</v>
      </c>
      <c r="O7" s="1075"/>
      <c r="P7" s="1075"/>
    </row>
    <row r="8" spans="1:19" ht="18" customHeight="1">
      <c r="A8" s="1083" t="s">
        <v>52</v>
      </c>
      <c r="B8" s="1083"/>
      <c r="C8" s="489">
        <f t="shared" ref="C8:E27" si="0">SUM(C38,C67)</f>
        <v>378</v>
      </c>
      <c r="D8" s="489">
        <f t="shared" si="0"/>
        <v>262</v>
      </c>
      <c r="E8" s="489">
        <f t="shared" si="0"/>
        <v>869</v>
      </c>
      <c r="F8" s="378">
        <f>SUM(C8:E8)</f>
        <v>1509</v>
      </c>
      <c r="G8" s="489">
        <f t="shared" ref="G8:H27" si="1">SUM(G38,G67)</f>
        <v>7133</v>
      </c>
      <c r="H8" s="489">
        <f t="shared" si="1"/>
        <v>9015</v>
      </c>
      <c r="I8" s="489">
        <f>SUM(G8:H8)</f>
        <v>16148</v>
      </c>
      <c r="J8" s="489">
        <f t="shared" ref="J8:K27" si="2">SUM(J38,J67)</f>
        <v>62226</v>
      </c>
      <c r="K8" s="489">
        <f t="shared" si="2"/>
        <v>58319</v>
      </c>
      <c r="L8" s="489">
        <f>SUM(J8:K8)</f>
        <v>120545</v>
      </c>
      <c r="M8" s="489">
        <f t="shared" ref="M8:N27" si="3">SUM(M38,M67)</f>
        <v>1118</v>
      </c>
      <c r="N8" s="489">
        <f t="shared" si="3"/>
        <v>391</v>
      </c>
      <c r="O8" s="1130" t="s">
        <v>671</v>
      </c>
      <c r="P8" s="1130"/>
    </row>
    <row r="9" spans="1:19" ht="18" customHeight="1">
      <c r="A9" s="1081" t="s">
        <v>53</v>
      </c>
      <c r="B9" s="1081"/>
      <c r="C9" s="486">
        <f t="shared" si="0"/>
        <v>375</v>
      </c>
      <c r="D9" s="486">
        <f t="shared" si="0"/>
        <v>361</v>
      </c>
      <c r="E9" s="486">
        <f t="shared" si="0"/>
        <v>574</v>
      </c>
      <c r="F9" s="379">
        <f t="shared" ref="F9:F27" si="4">SUM(C9:E9)</f>
        <v>1310</v>
      </c>
      <c r="G9" s="486">
        <f t="shared" si="1"/>
        <v>5645</v>
      </c>
      <c r="H9" s="486">
        <f t="shared" si="1"/>
        <v>8854</v>
      </c>
      <c r="I9" s="486">
        <f t="shared" ref="I9:I27" si="5">SUM(G9:H9)</f>
        <v>14499</v>
      </c>
      <c r="J9" s="486">
        <f t="shared" si="2"/>
        <v>36007</v>
      </c>
      <c r="K9" s="486">
        <f t="shared" si="2"/>
        <v>34688</v>
      </c>
      <c r="L9" s="486">
        <f t="shared" ref="L9:L27" si="6">SUM(J9:K9)</f>
        <v>70695</v>
      </c>
      <c r="M9" s="486">
        <f t="shared" si="3"/>
        <v>974</v>
      </c>
      <c r="N9" s="486">
        <f t="shared" si="3"/>
        <v>336</v>
      </c>
      <c r="O9" s="1059" t="s">
        <v>302</v>
      </c>
      <c r="P9" s="1059"/>
    </row>
    <row r="10" spans="1:19" ht="18" customHeight="1">
      <c r="A10" s="1081" t="s">
        <v>54</v>
      </c>
      <c r="B10" s="1081"/>
      <c r="C10" s="486">
        <f t="shared" si="0"/>
        <v>107</v>
      </c>
      <c r="D10" s="486">
        <f t="shared" si="0"/>
        <v>95</v>
      </c>
      <c r="E10" s="486">
        <f t="shared" si="0"/>
        <v>811</v>
      </c>
      <c r="F10" s="379">
        <f t="shared" si="4"/>
        <v>1013</v>
      </c>
      <c r="G10" s="486">
        <f t="shared" si="1"/>
        <v>3769</v>
      </c>
      <c r="H10" s="486">
        <f t="shared" si="1"/>
        <v>6908</v>
      </c>
      <c r="I10" s="486">
        <f t="shared" si="5"/>
        <v>10677</v>
      </c>
      <c r="J10" s="486">
        <f t="shared" si="2"/>
        <v>25059</v>
      </c>
      <c r="K10" s="486">
        <f t="shared" si="2"/>
        <v>24631</v>
      </c>
      <c r="L10" s="486">
        <f t="shared" si="6"/>
        <v>49690</v>
      </c>
      <c r="M10" s="486">
        <f t="shared" si="3"/>
        <v>725</v>
      </c>
      <c r="N10" s="486">
        <f t="shared" si="3"/>
        <v>288</v>
      </c>
      <c r="O10" s="1056" t="s">
        <v>184</v>
      </c>
      <c r="P10" s="1056"/>
      <c r="S10" s="91" t="s">
        <v>1012</v>
      </c>
    </row>
    <row r="11" spans="1:19" ht="18" customHeight="1">
      <c r="A11" s="1081" t="s">
        <v>55</v>
      </c>
      <c r="B11" s="1081"/>
      <c r="C11" s="486">
        <f t="shared" si="0"/>
        <v>138</v>
      </c>
      <c r="D11" s="486">
        <f t="shared" si="0"/>
        <v>140</v>
      </c>
      <c r="E11" s="486">
        <f t="shared" si="0"/>
        <v>712</v>
      </c>
      <c r="F11" s="379">
        <f t="shared" si="4"/>
        <v>990</v>
      </c>
      <c r="G11" s="486">
        <f t="shared" si="1"/>
        <v>6646</v>
      </c>
      <c r="H11" s="486">
        <f t="shared" si="1"/>
        <v>11968</v>
      </c>
      <c r="I11" s="486">
        <f t="shared" si="5"/>
        <v>18614</v>
      </c>
      <c r="J11" s="486">
        <f t="shared" si="2"/>
        <v>26506</v>
      </c>
      <c r="K11" s="486">
        <f t="shared" si="2"/>
        <v>25303</v>
      </c>
      <c r="L11" s="486">
        <f t="shared" si="6"/>
        <v>51809</v>
      </c>
      <c r="M11" s="486">
        <f t="shared" si="3"/>
        <v>791</v>
      </c>
      <c r="N11" s="486">
        <f t="shared" si="3"/>
        <v>199</v>
      </c>
      <c r="O11" s="1056" t="s">
        <v>185</v>
      </c>
      <c r="P11" s="1056"/>
    </row>
    <row r="12" spans="1:19" ht="18" customHeight="1">
      <c r="A12" s="1135" t="s">
        <v>295</v>
      </c>
      <c r="B12" s="488" t="s">
        <v>262</v>
      </c>
      <c r="C12" s="486">
        <f t="shared" si="0"/>
        <v>85</v>
      </c>
      <c r="D12" s="486">
        <f t="shared" si="0"/>
        <v>90</v>
      </c>
      <c r="E12" s="486">
        <f t="shared" si="0"/>
        <v>299</v>
      </c>
      <c r="F12" s="379">
        <f t="shared" si="4"/>
        <v>474</v>
      </c>
      <c r="G12" s="486">
        <f t="shared" si="1"/>
        <v>2051</v>
      </c>
      <c r="H12" s="486">
        <f t="shared" si="1"/>
        <v>10605</v>
      </c>
      <c r="I12" s="486">
        <f t="shared" si="5"/>
        <v>12656</v>
      </c>
      <c r="J12" s="486">
        <f t="shared" si="2"/>
        <v>22059</v>
      </c>
      <c r="K12" s="486">
        <f t="shared" si="2"/>
        <v>21108</v>
      </c>
      <c r="L12" s="486">
        <f t="shared" si="6"/>
        <v>43167</v>
      </c>
      <c r="M12" s="486">
        <f t="shared" si="3"/>
        <v>327</v>
      </c>
      <c r="N12" s="486">
        <f t="shared" si="3"/>
        <v>147</v>
      </c>
      <c r="O12" s="530" t="s">
        <v>306</v>
      </c>
      <c r="P12" s="1088" t="s">
        <v>173</v>
      </c>
    </row>
    <row r="13" spans="1:19" ht="18" customHeight="1">
      <c r="A13" s="1135"/>
      <c r="B13" s="488" t="s">
        <v>263</v>
      </c>
      <c r="C13" s="486">
        <f t="shared" si="0"/>
        <v>137</v>
      </c>
      <c r="D13" s="486">
        <f t="shared" si="0"/>
        <v>78</v>
      </c>
      <c r="E13" s="486">
        <f t="shared" si="0"/>
        <v>541</v>
      </c>
      <c r="F13" s="379">
        <f t="shared" si="4"/>
        <v>756</v>
      </c>
      <c r="G13" s="486">
        <f t="shared" si="1"/>
        <v>3089</v>
      </c>
      <c r="H13" s="486">
        <f t="shared" si="1"/>
        <v>12583</v>
      </c>
      <c r="I13" s="486">
        <f t="shared" si="5"/>
        <v>15672</v>
      </c>
      <c r="J13" s="486">
        <f t="shared" si="2"/>
        <v>43482</v>
      </c>
      <c r="K13" s="486">
        <f t="shared" si="2"/>
        <v>41328</v>
      </c>
      <c r="L13" s="486">
        <f t="shared" si="6"/>
        <v>84810</v>
      </c>
      <c r="M13" s="486">
        <f t="shared" si="3"/>
        <v>560</v>
      </c>
      <c r="N13" s="486">
        <f t="shared" si="3"/>
        <v>196</v>
      </c>
      <c r="O13" s="499" t="s">
        <v>307</v>
      </c>
      <c r="P13" s="1088"/>
    </row>
    <row r="14" spans="1:19" ht="18" customHeight="1">
      <c r="A14" s="1135"/>
      <c r="B14" s="488" t="s">
        <v>264</v>
      </c>
      <c r="C14" s="486">
        <f t="shared" si="0"/>
        <v>158</v>
      </c>
      <c r="D14" s="486">
        <f t="shared" si="0"/>
        <v>139</v>
      </c>
      <c r="E14" s="486">
        <f t="shared" si="0"/>
        <v>81</v>
      </c>
      <c r="F14" s="379">
        <f t="shared" si="4"/>
        <v>378</v>
      </c>
      <c r="G14" s="486">
        <f t="shared" si="1"/>
        <v>2592</v>
      </c>
      <c r="H14" s="486">
        <f t="shared" si="1"/>
        <v>5704</v>
      </c>
      <c r="I14" s="486">
        <f t="shared" si="5"/>
        <v>8296</v>
      </c>
      <c r="J14" s="486">
        <f t="shared" si="2"/>
        <v>17664</v>
      </c>
      <c r="K14" s="486">
        <f t="shared" si="2"/>
        <v>17867</v>
      </c>
      <c r="L14" s="486">
        <f t="shared" si="6"/>
        <v>35531</v>
      </c>
      <c r="M14" s="486">
        <f t="shared" si="3"/>
        <v>241</v>
      </c>
      <c r="N14" s="486">
        <f t="shared" si="3"/>
        <v>137</v>
      </c>
      <c r="O14" s="499" t="s">
        <v>308</v>
      </c>
      <c r="P14" s="1088"/>
    </row>
    <row r="15" spans="1:19" ht="18" customHeight="1">
      <c r="A15" s="1135"/>
      <c r="B15" s="488" t="s">
        <v>265</v>
      </c>
      <c r="C15" s="486">
        <f t="shared" si="0"/>
        <v>37</v>
      </c>
      <c r="D15" s="486">
        <f t="shared" si="0"/>
        <v>36</v>
      </c>
      <c r="E15" s="486">
        <f t="shared" si="0"/>
        <v>311</v>
      </c>
      <c r="F15" s="379">
        <f t="shared" si="4"/>
        <v>384</v>
      </c>
      <c r="G15" s="486">
        <f t="shared" si="1"/>
        <v>2114</v>
      </c>
      <c r="H15" s="486">
        <f t="shared" si="1"/>
        <v>8677</v>
      </c>
      <c r="I15" s="486">
        <f t="shared" si="5"/>
        <v>10791</v>
      </c>
      <c r="J15" s="486">
        <f t="shared" si="2"/>
        <v>14352</v>
      </c>
      <c r="K15" s="486">
        <f t="shared" si="2"/>
        <v>13721</v>
      </c>
      <c r="L15" s="486">
        <f t="shared" si="6"/>
        <v>28073</v>
      </c>
      <c r="M15" s="486">
        <f t="shared" si="3"/>
        <v>340</v>
      </c>
      <c r="N15" s="486">
        <f t="shared" si="3"/>
        <v>44</v>
      </c>
      <c r="O15" s="499" t="s">
        <v>309</v>
      </c>
      <c r="P15" s="1088"/>
    </row>
    <row r="16" spans="1:19" ht="18" customHeight="1">
      <c r="A16" s="1135"/>
      <c r="B16" s="488" t="s">
        <v>266</v>
      </c>
      <c r="C16" s="486">
        <f t="shared" si="0"/>
        <v>60</v>
      </c>
      <c r="D16" s="486">
        <f t="shared" si="0"/>
        <v>35</v>
      </c>
      <c r="E16" s="486">
        <f t="shared" si="0"/>
        <v>538</v>
      </c>
      <c r="F16" s="379">
        <f t="shared" si="4"/>
        <v>633</v>
      </c>
      <c r="G16" s="486">
        <f t="shared" si="1"/>
        <v>2916</v>
      </c>
      <c r="H16" s="486">
        <f t="shared" si="1"/>
        <v>12199</v>
      </c>
      <c r="I16" s="486">
        <f t="shared" si="5"/>
        <v>15115</v>
      </c>
      <c r="J16" s="486">
        <f t="shared" si="2"/>
        <v>26119</v>
      </c>
      <c r="K16" s="486">
        <f t="shared" si="2"/>
        <v>24691</v>
      </c>
      <c r="L16" s="486">
        <f t="shared" si="6"/>
        <v>50810</v>
      </c>
      <c r="M16" s="486">
        <f t="shared" si="3"/>
        <v>473</v>
      </c>
      <c r="N16" s="486">
        <f t="shared" si="3"/>
        <v>160</v>
      </c>
      <c r="O16" s="499" t="s">
        <v>310</v>
      </c>
      <c r="P16" s="1088"/>
    </row>
    <row r="17" spans="1:16" ht="18" customHeight="1">
      <c r="A17" s="1135"/>
      <c r="B17" s="488" t="s">
        <v>267</v>
      </c>
      <c r="C17" s="486">
        <f t="shared" si="0"/>
        <v>73</v>
      </c>
      <c r="D17" s="486">
        <f t="shared" si="0"/>
        <v>76</v>
      </c>
      <c r="E17" s="486">
        <f t="shared" si="0"/>
        <v>208</v>
      </c>
      <c r="F17" s="379">
        <f t="shared" si="4"/>
        <v>357</v>
      </c>
      <c r="G17" s="486">
        <f t="shared" si="1"/>
        <v>2524</v>
      </c>
      <c r="H17" s="486">
        <f t="shared" si="1"/>
        <v>7123</v>
      </c>
      <c r="I17" s="486">
        <f t="shared" si="5"/>
        <v>9647</v>
      </c>
      <c r="J17" s="486">
        <f t="shared" si="2"/>
        <v>18148</v>
      </c>
      <c r="K17" s="486">
        <f t="shared" si="2"/>
        <v>17484</v>
      </c>
      <c r="L17" s="486">
        <f t="shared" si="6"/>
        <v>35632</v>
      </c>
      <c r="M17" s="486">
        <f t="shared" si="3"/>
        <v>301</v>
      </c>
      <c r="N17" s="486">
        <f t="shared" si="3"/>
        <v>56</v>
      </c>
      <c r="O17" s="499" t="s">
        <v>311</v>
      </c>
      <c r="P17" s="1088"/>
    </row>
    <row r="18" spans="1:16" ht="18" customHeight="1">
      <c r="A18" s="1081" t="s">
        <v>63</v>
      </c>
      <c r="B18" s="1081"/>
      <c r="C18" s="486">
        <f t="shared" si="0"/>
        <v>453</v>
      </c>
      <c r="D18" s="486">
        <f t="shared" si="0"/>
        <v>410</v>
      </c>
      <c r="E18" s="486">
        <f t="shared" si="0"/>
        <v>371</v>
      </c>
      <c r="F18" s="379">
        <f t="shared" si="4"/>
        <v>1234</v>
      </c>
      <c r="G18" s="486">
        <f t="shared" si="1"/>
        <v>7695</v>
      </c>
      <c r="H18" s="486">
        <f t="shared" si="1"/>
        <v>10763</v>
      </c>
      <c r="I18" s="486">
        <f t="shared" si="5"/>
        <v>18458</v>
      </c>
      <c r="J18" s="486">
        <f t="shared" si="2"/>
        <v>39209</v>
      </c>
      <c r="K18" s="486">
        <f t="shared" si="2"/>
        <v>36672</v>
      </c>
      <c r="L18" s="486">
        <f t="shared" si="6"/>
        <v>75881</v>
      </c>
      <c r="M18" s="486">
        <f t="shared" si="3"/>
        <v>842</v>
      </c>
      <c r="N18" s="486">
        <f t="shared" si="3"/>
        <v>392</v>
      </c>
      <c r="O18" s="1056" t="s">
        <v>322</v>
      </c>
      <c r="P18" s="1056"/>
    </row>
    <row r="19" spans="1:16" ht="18" customHeight="1">
      <c r="A19" s="1081" t="s">
        <v>64</v>
      </c>
      <c r="B19" s="1081"/>
      <c r="C19" s="486">
        <f t="shared" si="0"/>
        <v>304</v>
      </c>
      <c r="D19" s="486">
        <f t="shared" si="0"/>
        <v>285</v>
      </c>
      <c r="E19" s="486">
        <f t="shared" si="0"/>
        <v>389</v>
      </c>
      <c r="F19" s="379">
        <f t="shared" si="4"/>
        <v>978</v>
      </c>
      <c r="G19" s="486">
        <f t="shared" si="1"/>
        <v>6238</v>
      </c>
      <c r="H19" s="486">
        <f t="shared" si="1"/>
        <v>12430</v>
      </c>
      <c r="I19" s="486">
        <f t="shared" si="5"/>
        <v>18668</v>
      </c>
      <c r="J19" s="486">
        <f t="shared" si="2"/>
        <v>38958</v>
      </c>
      <c r="K19" s="486">
        <f t="shared" si="2"/>
        <v>34417</v>
      </c>
      <c r="L19" s="486">
        <f t="shared" si="6"/>
        <v>73375</v>
      </c>
      <c r="M19" s="486">
        <f t="shared" si="3"/>
        <v>693</v>
      </c>
      <c r="N19" s="486">
        <f t="shared" si="3"/>
        <v>285</v>
      </c>
      <c r="O19" s="1056" t="s">
        <v>186</v>
      </c>
      <c r="P19" s="1056"/>
    </row>
    <row r="20" spans="1:16" ht="18" customHeight="1">
      <c r="A20" s="1081" t="s">
        <v>65</v>
      </c>
      <c r="B20" s="1081"/>
      <c r="C20" s="486">
        <f t="shared" si="0"/>
        <v>264</v>
      </c>
      <c r="D20" s="486">
        <f t="shared" si="0"/>
        <v>242</v>
      </c>
      <c r="E20" s="486">
        <f t="shared" si="0"/>
        <v>108</v>
      </c>
      <c r="F20" s="379">
        <f t="shared" si="4"/>
        <v>614</v>
      </c>
      <c r="G20" s="486">
        <f t="shared" si="1"/>
        <v>4385</v>
      </c>
      <c r="H20" s="486">
        <f t="shared" si="1"/>
        <v>9006</v>
      </c>
      <c r="I20" s="486">
        <f t="shared" si="5"/>
        <v>13391</v>
      </c>
      <c r="J20" s="486">
        <f t="shared" si="2"/>
        <v>22148</v>
      </c>
      <c r="K20" s="486">
        <f t="shared" si="2"/>
        <v>21809</v>
      </c>
      <c r="L20" s="486">
        <f t="shared" si="6"/>
        <v>43957</v>
      </c>
      <c r="M20" s="486">
        <f t="shared" si="3"/>
        <v>366</v>
      </c>
      <c r="N20" s="486">
        <f t="shared" si="3"/>
        <v>248</v>
      </c>
      <c r="O20" s="1056" t="s">
        <v>187</v>
      </c>
      <c r="P20" s="1056"/>
    </row>
    <row r="21" spans="1:16" ht="18" customHeight="1">
      <c r="A21" s="1081" t="s">
        <v>66</v>
      </c>
      <c r="B21" s="1081"/>
      <c r="C21" s="486">
        <f t="shared" si="0"/>
        <v>293</v>
      </c>
      <c r="D21" s="486">
        <f t="shared" si="0"/>
        <v>275</v>
      </c>
      <c r="E21" s="486">
        <f t="shared" si="0"/>
        <v>202</v>
      </c>
      <c r="F21" s="379">
        <f t="shared" si="4"/>
        <v>770</v>
      </c>
      <c r="G21" s="486">
        <f t="shared" si="1"/>
        <v>4703</v>
      </c>
      <c r="H21" s="486">
        <f t="shared" si="1"/>
        <v>9671</v>
      </c>
      <c r="I21" s="486">
        <f t="shared" si="5"/>
        <v>14374</v>
      </c>
      <c r="J21" s="486">
        <f t="shared" si="2"/>
        <v>27178</v>
      </c>
      <c r="K21" s="486">
        <f t="shared" si="2"/>
        <v>26124</v>
      </c>
      <c r="L21" s="486">
        <f t="shared" si="6"/>
        <v>53302</v>
      </c>
      <c r="M21" s="486">
        <f t="shared" si="3"/>
        <v>526</v>
      </c>
      <c r="N21" s="486">
        <f t="shared" si="3"/>
        <v>244</v>
      </c>
      <c r="O21" s="1056" t="s">
        <v>303</v>
      </c>
      <c r="P21" s="1056"/>
    </row>
    <row r="22" spans="1:16" ht="18" customHeight="1">
      <c r="A22" s="1081" t="s">
        <v>134</v>
      </c>
      <c r="B22" s="1081"/>
      <c r="C22" s="486">
        <f t="shared" si="0"/>
        <v>193</v>
      </c>
      <c r="D22" s="486">
        <f t="shared" si="0"/>
        <v>151</v>
      </c>
      <c r="E22" s="486">
        <f t="shared" si="0"/>
        <v>451</v>
      </c>
      <c r="F22" s="379">
        <f t="shared" si="4"/>
        <v>795</v>
      </c>
      <c r="G22" s="486">
        <f t="shared" si="1"/>
        <v>5254</v>
      </c>
      <c r="H22" s="486">
        <f t="shared" si="1"/>
        <v>8725</v>
      </c>
      <c r="I22" s="486">
        <f t="shared" si="5"/>
        <v>13979</v>
      </c>
      <c r="J22" s="486">
        <f t="shared" si="2"/>
        <v>22552</v>
      </c>
      <c r="K22" s="486">
        <f t="shared" si="2"/>
        <v>20503</v>
      </c>
      <c r="L22" s="486">
        <f t="shared" si="6"/>
        <v>43055</v>
      </c>
      <c r="M22" s="486">
        <f t="shared" si="3"/>
        <v>607</v>
      </c>
      <c r="N22" s="486">
        <f t="shared" si="3"/>
        <v>188</v>
      </c>
      <c r="O22" s="1056" t="s">
        <v>304</v>
      </c>
      <c r="P22" s="1056"/>
    </row>
    <row r="23" spans="1:16" ht="18" customHeight="1">
      <c r="A23" s="1081" t="s">
        <v>68</v>
      </c>
      <c r="B23" s="1081"/>
      <c r="C23" s="486">
        <f t="shared" si="0"/>
        <v>107</v>
      </c>
      <c r="D23" s="486">
        <f t="shared" si="0"/>
        <v>96</v>
      </c>
      <c r="E23" s="486">
        <f t="shared" si="0"/>
        <v>327</v>
      </c>
      <c r="F23" s="379">
        <f t="shared" si="4"/>
        <v>530</v>
      </c>
      <c r="G23" s="486">
        <f t="shared" si="1"/>
        <v>2798</v>
      </c>
      <c r="H23" s="486">
        <f t="shared" si="1"/>
        <v>4879</v>
      </c>
      <c r="I23" s="486">
        <f t="shared" si="5"/>
        <v>7677</v>
      </c>
      <c r="J23" s="486">
        <f t="shared" si="2"/>
        <v>14866</v>
      </c>
      <c r="K23" s="486">
        <f t="shared" si="2"/>
        <v>13554</v>
      </c>
      <c r="L23" s="486">
        <f t="shared" si="6"/>
        <v>28420</v>
      </c>
      <c r="M23" s="486">
        <f t="shared" si="3"/>
        <v>427</v>
      </c>
      <c r="N23" s="486">
        <f t="shared" si="3"/>
        <v>103</v>
      </c>
      <c r="O23" s="1056" t="s">
        <v>305</v>
      </c>
      <c r="P23" s="1056"/>
    </row>
    <row r="24" spans="1:16" ht="18" customHeight="1">
      <c r="A24" s="1081" t="s">
        <v>69</v>
      </c>
      <c r="B24" s="1081"/>
      <c r="C24" s="486">
        <f t="shared" si="0"/>
        <v>229</v>
      </c>
      <c r="D24" s="486">
        <f t="shared" si="0"/>
        <v>204</v>
      </c>
      <c r="E24" s="486">
        <f t="shared" si="0"/>
        <v>507</v>
      </c>
      <c r="F24" s="379">
        <f t="shared" si="4"/>
        <v>940</v>
      </c>
      <c r="G24" s="486">
        <f t="shared" si="1"/>
        <v>5826</v>
      </c>
      <c r="H24" s="486">
        <f t="shared" si="1"/>
        <v>8894</v>
      </c>
      <c r="I24" s="486">
        <f t="shared" si="5"/>
        <v>14720</v>
      </c>
      <c r="J24" s="486">
        <f t="shared" si="2"/>
        <v>24924</v>
      </c>
      <c r="K24" s="486">
        <f t="shared" si="2"/>
        <v>23337</v>
      </c>
      <c r="L24" s="486">
        <f t="shared" si="6"/>
        <v>48261</v>
      </c>
      <c r="M24" s="486">
        <f t="shared" si="3"/>
        <v>721</v>
      </c>
      <c r="N24" s="486">
        <f t="shared" si="3"/>
        <v>219</v>
      </c>
      <c r="O24" s="1056" t="s">
        <v>191</v>
      </c>
      <c r="P24" s="1056"/>
    </row>
    <row r="25" spans="1:16" ht="18" customHeight="1">
      <c r="A25" s="1081" t="s">
        <v>70</v>
      </c>
      <c r="B25" s="1081"/>
      <c r="C25" s="486">
        <f t="shared" si="0"/>
        <v>380</v>
      </c>
      <c r="D25" s="486">
        <f t="shared" si="0"/>
        <v>325</v>
      </c>
      <c r="E25" s="486">
        <f t="shared" si="0"/>
        <v>725</v>
      </c>
      <c r="F25" s="379">
        <f t="shared" si="4"/>
        <v>1430</v>
      </c>
      <c r="G25" s="486">
        <f t="shared" si="1"/>
        <v>9663</v>
      </c>
      <c r="H25" s="486">
        <f t="shared" si="1"/>
        <v>13050</v>
      </c>
      <c r="I25" s="486">
        <f t="shared" si="5"/>
        <v>22713</v>
      </c>
      <c r="J25" s="486">
        <f t="shared" si="2"/>
        <v>37752</v>
      </c>
      <c r="K25" s="486">
        <f t="shared" si="2"/>
        <v>35953</v>
      </c>
      <c r="L25" s="486">
        <f t="shared" si="6"/>
        <v>73705</v>
      </c>
      <c r="M25" s="486">
        <f t="shared" si="3"/>
        <v>1023</v>
      </c>
      <c r="N25" s="486">
        <f t="shared" si="3"/>
        <v>407</v>
      </c>
      <c r="O25" s="1056" t="s">
        <v>192</v>
      </c>
      <c r="P25" s="1056"/>
    </row>
    <row r="26" spans="1:16" ht="18" customHeight="1">
      <c r="A26" s="1081" t="s">
        <v>71</v>
      </c>
      <c r="B26" s="1081"/>
      <c r="C26" s="486">
        <f t="shared" si="0"/>
        <v>199</v>
      </c>
      <c r="D26" s="486">
        <f t="shared" si="0"/>
        <v>177</v>
      </c>
      <c r="E26" s="486">
        <f t="shared" si="0"/>
        <v>325</v>
      </c>
      <c r="F26" s="379">
        <f t="shared" si="4"/>
        <v>701</v>
      </c>
      <c r="G26" s="486">
        <f t="shared" si="1"/>
        <v>5138</v>
      </c>
      <c r="H26" s="486">
        <f t="shared" si="1"/>
        <v>7417</v>
      </c>
      <c r="I26" s="486">
        <f t="shared" si="5"/>
        <v>12555</v>
      </c>
      <c r="J26" s="486">
        <f t="shared" si="2"/>
        <v>32891</v>
      </c>
      <c r="K26" s="486">
        <f t="shared" si="2"/>
        <v>26863</v>
      </c>
      <c r="L26" s="486">
        <f t="shared" si="6"/>
        <v>59754</v>
      </c>
      <c r="M26" s="486">
        <f t="shared" si="3"/>
        <v>537</v>
      </c>
      <c r="N26" s="486">
        <f t="shared" si="3"/>
        <v>164</v>
      </c>
      <c r="O26" s="1056" t="s">
        <v>193</v>
      </c>
      <c r="P26" s="1056"/>
    </row>
    <row r="27" spans="1:16" ht="18.75" customHeight="1" thickBot="1">
      <c r="A27" s="1083" t="s">
        <v>72</v>
      </c>
      <c r="B27" s="1083"/>
      <c r="C27" s="489">
        <f t="shared" si="0"/>
        <v>490</v>
      </c>
      <c r="D27" s="489">
        <f t="shared" si="0"/>
        <v>391</v>
      </c>
      <c r="E27" s="489">
        <f t="shared" si="0"/>
        <v>558</v>
      </c>
      <c r="F27" s="378">
        <f t="shared" si="4"/>
        <v>1439</v>
      </c>
      <c r="G27" s="489">
        <f t="shared" si="1"/>
        <v>5518</v>
      </c>
      <c r="H27" s="489">
        <f t="shared" si="1"/>
        <v>16496</v>
      </c>
      <c r="I27" s="489">
        <f t="shared" si="5"/>
        <v>22014</v>
      </c>
      <c r="J27" s="489">
        <f t="shared" si="2"/>
        <v>53394</v>
      </c>
      <c r="K27" s="489">
        <f t="shared" si="2"/>
        <v>52461</v>
      </c>
      <c r="L27" s="489">
        <f t="shared" si="6"/>
        <v>105855</v>
      </c>
      <c r="M27" s="489">
        <f t="shared" si="3"/>
        <v>972</v>
      </c>
      <c r="N27" s="489">
        <f t="shared" si="3"/>
        <v>467</v>
      </c>
      <c r="O27" s="1069" t="s">
        <v>361</v>
      </c>
      <c r="P27" s="1069"/>
    </row>
    <row r="28" spans="1:16" ht="18.75" customHeight="1" thickBot="1">
      <c r="A28" s="1076" t="s">
        <v>32</v>
      </c>
      <c r="B28" s="1076"/>
      <c r="C28" s="403">
        <f>SUM(C8:C27)</f>
        <v>4460</v>
      </c>
      <c r="D28" s="403">
        <f t="shared" ref="D28:N28" si="7">SUM(D8:D27)</f>
        <v>3868</v>
      </c>
      <c r="E28" s="403">
        <f t="shared" si="7"/>
        <v>8907</v>
      </c>
      <c r="F28" s="403">
        <f t="shared" si="7"/>
        <v>17235</v>
      </c>
      <c r="G28" s="403">
        <f t="shared" si="7"/>
        <v>95697</v>
      </c>
      <c r="H28" s="403">
        <f t="shared" si="7"/>
        <v>194967</v>
      </c>
      <c r="I28" s="403">
        <f t="shared" si="7"/>
        <v>290664</v>
      </c>
      <c r="J28" s="403">
        <f t="shared" si="7"/>
        <v>605494</v>
      </c>
      <c r="K28" s="403">
        <f t="shared" si="7"/>
        <v>570833</v>
      </c>
      <c r="L28" s="403">
        <f t="shared" si="7"/>
        <v>1176327</v>
      </c>
      <c r="M28" s="403">
        <f t="shared" si="7"/>
        <v>12564</v>
      </c>
      <c r="N28" s="403">
        <f t="shared" si="7"/>
        <v>4671</v>
      </c>
      <c r="O28" s="1104" t="s">
        <v>175</v>
      </c>
      <c r="P28" s="1104"/>
    </row>
    <row r="29" spans="1:16" ht="19.5" customHeight="1" thickTop="1"/>
    <row r="30" spans="1:16" ht="19.5" customHeight="1">
      <c r="C30" s="933"/>
      <c r="D30" s="933"/>
      <c r="E30" s="933"/>
      <c r="F30" s="933"/>
    </row>
    <row r="31" spans="1:16" ht="36" customHeight="1">
      <c r="A31" s="1098" t="s">
        <v>1346</v>
      </c>
      <c r="B31" s="1098"/>
      <c r="C31" s="1098"/>
      <c r="D31" s="1098"/>
      <c r="E31" s="1098"/>
      <c r="F31" s="1098"/>
      <c r="G31" s="1098"/>
      <c r="H31" s="1098"/>
      <c r="I31" s="1098"/>
      <c r="J31" s="1098"/>
      <c r="K31" s="1098"/>
      <c r="L31" s="1098"/>
      <c r="M31" s="1098"/>
      <c r="N31" s="1098"/>
      <c r="O31" s="1098"/>
      <c r="P31" s="1098"/>
    </row>
    <row r="32" spans="1:16" ht="40.5" customHeight="1">
      <c r="A32" s="1099" t="s">
        <v>1011</v>
      </c>
      <c r="B32" s="1099"/>
      <c r="C32" s="1099"/>
      <c r="D32" s="1099"/>
      <c r="E32" s="1099"/>
      <c r="F32" s="1099"/>
      <c r="G32" s="1099"/>
      <c r="H32" s="1099"/>
      <c r="I32" s="1099"/>
      <c r="J32" s="1099"/>
      <c r="K32" s="1099"/>
      <c r="L32" s="1099"/>
      <c r="M32" s="1099"/>
      <c r="N32" s="1099"/>
      <c r="O32" s="1099"/>
      <c r="P32" s="1099"/>
    </row>
    <row r="33" spans="1:21" ht="24.75" customHeight="1" thickBot="1">
      <c r="A33" s="1100" t="s">
        <v>1016</v>
      </c>
      <c r="B33" s="1100"/>
      <c r="C33" s="494"/>
      <c r="D33" s="494"/>
      <c r="E33" s="494"/>
      <c r="F33" s="494"/>
      <c r="G33" s="494"/>
      <c r="H33" s="494"/>
      <c r="I33" s="494"/>
      <c r="J33" s="494"/>
      <c r="K33" s="494"/>
      <c r="L33" s="494"/>
      <c r="M33" s="494"/>
      <c r="N33" s="494"/>
      <c r="O33" s="1131" t="s">
        <v>726</v>
      </c>
      <c r="P33" s="1131"/>
    </row>
    <row r="34" spans="1:21" ht="17.25" customHeight="1" thickTop="1">
      <c r="A34" s="1072" t="s">
        <v>40</v>
      </c>
      <c r="B34" s="1072"/>
      <c r="C34" s="1102" t="s">
        <v>336</v>
      </c>
      <c r="D34" s="1102"/>
      <c r="E34" s="1102"/>
      <c r="F34" s="1102"/>
      <c r="G34" s="1103" t="s">
        <v>363</v>
      </c>
      <c r="H34" s="1103"/>
      <c r="I34" s="1103"/>
      <c r="J34" s="1103" t="s">
        <v>373</v>
      </c>
      <c r="K34" s="1103"/>
      <c r="L34" s="1103"/>
      <c r="M34" s="1102" t="s">
        <v>340</v>
      </c>
      <c r="N34" s="1102"/>
      <c r="O34" s="1074" t="s">
        <v>174</v>
      </c>
      <c r="P34" s="1074"/>
    </row>
    <row r="35" spans="1:21" ht="32.25" customHeight="1">
      <c r="A35" s="1092"/>
      <c r="B35" s="1092"/>
      <c r="C35" s="1094" t="s">
        <v>337</v>
      </c>
      <c r="D35" s="1094"/>
      <c r="E35" s="1094"/>
      <c r="F35" s="1094"/>
      <c r="G35" s="1096" t="s">
        <v>364</v>
      </c>
      <c r="H35" s="1096"/>
      <c r="I35" s="1096"/>
      <c r="J35" s="1094" t="s">
        <v>365</v>
      </c>
      <c r="K35" s="1094"/>
      <c r="L35" s="1094"/>
      <c r="M35" s="1094" t="s">
        <v>366</v>
      </c>
      <c r="N35" s="1094"/>
      <c r="O35" s="1096"/>
      <c r="P35" s="1096"/>
    </row>
    <row r="36" spans="1:21" ht="17.25" customHeight="1">
      <c r="A36" s="1092"/>
      <c r="B36" s="1092"/>
      <c r="C36" s="575" t="s">
        <v>33</v>
      </c>
      <c r="D36" s="886" t="s">
        <v>34</v>
      </c>
      <c r="E36" s="886" t="s">
        <v>338</v>
      </c>
      <c r="F36" s="886" t="s">
        <v>35</v>
      </c>
      <c r="G36" s="575" t="s">
        <v>102</v>
      </c>
      <c r="H36" s="886" t="s">
        <v>103</v>
      </c>
      <c r="I36" s="886" t="s">
        <v>35</v>
      </c>
      <c r="J36" s="575" t="s">
        <v>33</v>
      </c>
      <c r="K36" s="886" t="s">
        <v>34</v>
      </c>
      <c r="L36" s="886" t="s">
        <v>35</v>
      </c>
      <c r="M36" s="575" t="s">
        <v>367</v>
      </c>
      <c r="N36" s="575" t="s">
        <v>368</v>
      </c>
      <c r="O36" s="1096"/>
      <c r="P36" s="1096"/>
    </row>
    <row r="37" spans="1:21" ht="18.75" customHeight="1" thickBot="1">
      <c r="A37" s="1073"/>
      <c r="B37" s="1073"/>
      <c r="C37" s="531" t="s">
        <v>180</v>
      </c>
      <c r="D37" s="532" t="s">
        <v>179</v>
      </c>
      <c r="E37" s="532" t="s">
        <v>219</v>
      </c>
      <c r="F37" s="532" t="s">
        <v>175</v>
      </c>
      <c r="G37" s="531" t="s">
        <v>369</v>
      </c>
      <c r="H37" s="532" t="s">
        <v>370</v>
      </c>
      <c r="I37" s="532" t="s">
        <v>175</v>
      </c>
      <c r="J37" s="531" t="s">
        <v>180</v>
      </c>
      <c r="K37" s="532" t="s">
        <v>179</v>
      </c>
      <c r="L37" s="532" t="s">
        <v>175</v>
      </c>
      <c r="M37" s="531" t="s">
        <v>371</v>
      </c>
      <c r="N37" s="531" t="s">
        <v>355</v>
      </c>
      <c r="O37" s="1075"/>
      <c r="P37" s="1075"/>
    </row>
    <row r="38" spans="1:21" ht="18.95" customHeight="1">
      <c r="A38" s="890" t="s">
        <v>52</v>
      </c>
      <c r="B38" s="890"/>
      <c r="C38" s="886">
        <v>377</v>
      </c>
      <c r="D38" s="886">
        <v>262</v>
      </c>
      <c r="E38" s="886">
        <v>869</v>
      </c>
      <c r="F38" s="378">
        <f>SUM(C38:E38)</f>
        <v>1508</v>
      </c>
      <c r="G38" s="886">
        <v>7129</v>
      </c>
      <c r="H38" s="886">
        <v>9015</v>
      </c>
      <c r="I38" s="886">
        <f>SUM(G38:H38)</f>
        <v>16144</v>
      </c>
      <c r="J38" s="886">
        <v>62226</v>
      </c>
      <c r="K38" s="886">
        <v>58319</v>
      </c>
      <c r="L38" s="886">
        <f>SUM(J38:K38)</f>
        <v>120545</v>
      </c>
      <c r="M38" s="886">
        <v>1118</v>
      </c>
      <c r="N38" s="886">
        <v>390</v>
      </c>
      <c r="O38" s="1130" t="s">
        <v>671</v>
      </c>
      <c r="P38" s="1130"/>
      <c r="U38" s="91" t="s">
        <v>339</v>
      </c>
    </row>
    <row r="39" spans="1:21" ht="18.95" customHeight="1">
      <c r="A39" s="1081" t="s">
        <v>53</v>
      </c>
      <c r="B39" s="1081"/>
      <c r="C39" s="486">
        <v>374</v>
      </c>
      <c r="D39" s="486">
        <v>361</v>
      </c>
      <c r="E39" s="486">
        <v>571</v>
      </c>
      <c r="F39" s="379">
        <f t="shared" ref="F39:F57" si="8">SUM(C39:E39)</f>
        <v>1306</v>
      </c>
      <c r="G39" s="486">
        <v>5635</v>
      </c>
      <c r="H39" s="486">
        <v>8850</v>
      </c>
      <c r="I39" s="486">
        <f t="shared" ref="I39:I57" si="9">SUM(G39:H39)</f>
        <v>14485</v>
      </c>
      <c r="J39" s="486">
        <v>36007</v>
      </c>
      <c r="K39" s="486">
        <v>34688</v>
      </c>
      <c r="L39" s="486">
        <f t="shared" ref="L39:L57" si="10">SUM(J39:K39)</f>
        <v>70695</v>
      </c>
      <c r="M39" s="78">
        <v>974</v>
      </c>
      <c r="N39" s="78">
        <v>332</v>
      </c>
      <c r="O39" s="1059" t="s">
        <v>302</v>
      </c>
      <c r="P39" s="1059"/>
    </row>
    <row r="40" spans="1:21" ht="18.95" customHeight="1">
      <c r="A40" s="1081" t="s">
        <v>54</v>
      </c>
      <c r="B40" s="1081"/>
      <c r="C40" s="486">
        <v>107</v>
      </c>
      <c r="D40" s="486">
        <v>94</v>
      </c>
      <c r="E40" s="486">
        <v>809</v>
      </c>
      <c r="F40" s="379">
        <f t="shared" si="8"/>
        <v>1010</v>
      </c>
      <c r="G40" s="486">
        <v>3764</v>
      </c>
      <c r="H40" s="486">
        <v>6895</v>
      </c>
      <c r="I40" s="486">
        <f t="shared" si="9"/>
        <v>10659</v>
      </c>
      <c r="J40" s="486">
        <v>25054</v>
      </c>
      <c r="K40" s="486">
        <v>24626</v>
      </c>
      <c r="L40" s="486">
        <f t="shared" si="10"/>
        <v>49680</v>
      </c>
      <c r="M40" s="78">
        <v>725</v>
      </c>
      <c r="N40" s="78">
        <v>285</v>
      </c>
      <c r="O40" s="1056" t="s">
        <v>184</v>
      </c>
      <c r="P40" s="1056"/>
    </row>
    <row r="41" spans="1:21" ht="18.95" customHeight="1">
      <c r="A41" s="1081" t="s">
        <v>55</v>
      </c>
      <c r="B41" s="1081"/>
      <c r="C41" s="486">
        <v>138</v>
      </c>
      <c r="D41" s="486">
        <v>140</v>
      </c>
      <c r="E41" s="486">
        <v>712</v>
      </c>
      <c r="F41" s="379">
        <f t="shared" si="8"/>
        <v>990</v>
      </c>
      <c r="G41" s="486">
        <v>6646</v>
      </c>
      <c r="H41" s="486">
        <v>11968</v>
      </c>
      <c r="I41" s="486">
        <f t="shared" si="9"/>
        <v>18614</v>
      </c>
      <c r="J41" s="486">
        <v>26506</v>
      </c>
      <c r="K41" s="486">
        <v>25303</v>
      </c>
      <c r="L41" s="486">
        <f t="shared" si="10"/>
        <v>51809</v>
      </c>
      <c r="M41" s="78">
        <v>791</v>
      </c>
      <c r="N41" s="78">
        <v>199</v>
      </c>
      <c r="O41" s="1056" t="s">
        <v>185</v>
      </c>
      <c r="P41" s="1056"/>
    </row>
    <row r="42" spans="1:21" ht="18.95" customHeight="1">
      <c r="A42" s="1107" t="s">
        <v>295</v>
      </c>
      <c r="B42" s="486" t="s">
        <v>262</v>
      </c>
      <c r="C42" s="486">
        <v>84</v>
      </c>
      <c r="D42" s="486">
        <v>90</v>
      </c>
      <c r="E42" s="486">
        <v>299</v>
      </c>
      <c r="F42" s="379">
        <f t="shared" si="8"/>
        <v>473</v>
      </c>
      <c r="G42" s="486">
        <v>2045</v>
      </c>
      <c r="H42" s="486">
        <v>10604</v>
      </c>
      <c r="I42" s="486">
        <f t="shared" si="9"/>
        <v>12649</v>
      </c>
      <c r="J42" s="486">
        <v>22059</v>
      </c>
      <c r="K42" s="486">
        <v>21108</v>
      </c>
      <c r="L42" s="486">
        <f t="shared" si="10"/>
        <v>43167</v>
      </c>
      <c r="M42" s="486">
        <v>327</v>
      </c>
      <c r="N42" s="486">
        <v>146</v>
      </c>
      <c r="O42" s="530" t="s">
        <v>306</v>
      </c>
      <c r="P42" s="1088" t="s">
        <v>173</v>
      </c>
    </row>
    <row r="43" spans="1:21" ht="18.95" customHeight="1">
      <c r="A43" s="1107"/>
      <c r="B43" s="486" t="s">
        <v>263</v>
      </c>
      <c r="C43" s="486">
        <v>137</v>
      </c>
      <c r="D43" s="486">
        <v>78</v>
      </c>
      <c r="E43" s="486">
        <v>541</v>
      </c>
      <c r="F43" s="379">
        <f t="shared" si="8"/>
        <v>756</v>
      </c>
      <c r="G43" s="486">
        <v>3089</v>
      </c>
      <c r="H43" s="486">
        <v>12583</v>
      </c>
      <c r="I43" s="486">
        <f t="shared" si="9"/>
        <v>15672</v>
      </c>
      <c r="J43" s="486">
        <v>43482</v>
      </c>
      <c r="K43" s="486">
        <v>41328</v>
      </c>
      <c r="L43" s="486">
        <f t="shared" si="10"/>
        <v>84810</v>
      </c>
      <c r="M43" s="78">
        <v>560</v>
      </c>
      <c r="N43" s="78">
        <v>196</v>
      </c>
      <c r="O43" s="499" t="s">
        <v>307</v>
      </c>
      <c r="P43" s="1088"/>
    </row>
    <row r="44" spans="1:21" ht="18.95" customHeight="1">
      <c r="A44" s="1107"/>
      <c r="B44" s="486" t="s">
        <v>264</v>
      </c>
      <c r="C44" s="486">
        <v>158</v>
      </c>
      <c r="D44" s="486">
        <v>139</v>
      </c>
      <c r="E44" s="486">
        <v>81</v>
      </c>
      <c r="F44" s="379">
        <f t="shared" si="8"/>
        <v>378</v>
      </c>
      <c r="G44" s="486">
        <v>2592</v>
      </c>
      <c r="H44" s="486">
        <v>5704</v>
      </c>
      <c r="I44" s="486">
        <f t="shared" si="9"/>
        <v>8296</v>
      </c>
      <c r="J44" s="486">
        <v>17664</v>
      </c>
      <c r="K44" s="486">
        <v>17867</v>
      </c>
      <c r="L44" s="486">
        <f t="shared" si="10"/>
        <v>35531</v>
      </c>
      <c r="M44" s="78">
        <v>241</v>
      </c>
      <c r="N44" s="78">
        <v>137</v>
      </c>
      <c r="O44" s="499" t="s">
        <v>308</v>
      </c>
      <c r="P44" s="1088"/>
    </row>
    <row r="45" spans="1:21" ht="18.95" customHeight="1">
      <c r="A45" s="1107"/>
      <c r="B45" s="486" t="s">
        <v>752</v>
      </c>
      <c r="C45" s="486">
        <v>37</v>
      </c>
      <c r="D45" s="486">
        <v>36</v>
      </c>
      <c r="E45" s="486">
        <v>311</v>
      </c>
      <c r="F45" s="379">
        <f t="shared" si="8"/>
        <v>384</v>
      </c>
      <c r="G45" s="486">
        <v>2114</v>
      </c>
      <c r="H45" s="486">
        <v>8677</v>
      </c>
      <c r="I45" s="486">
        <f t="shared" si="9"/>
        <v>10791</v>
      </c>
      <c r="J45" s="486">
        <v>14352</v>
      </c>
      <c r="K45" s="486">
        <v>13721</v>
      </c>
      <c r="L45" s="486">
        <f t="shared" si="10"/>
        <v>28073</v>
      </c>
      <c r="M45" s="78">
        <v>340</v>
      </c>
      <c r="N45" s="78">
        <v>44</v>
      </c>
      <c r="O45" s="499" t="s">
        <v>309</v>
      </c>
      <c r="P45" s="1088"/>
    </row>
    <row r="46" spans="1:21" ht="18.95" customHeight="1">
      <c r="A46" s="1107"/>
      <c r="B46" s="486" t="s">
        <v>753</v>
      </c>
      <c r="C46" s="486">
        <v>60</v>
      </c>
      <c r="D46" s="486">
        <v>35</v>
      </c>
      <c r="E46" s="486">
        <v>538</v>
      </c>
      <c r="F46" s="379">
        <f t="shared" si="8"/>
        <v>633</v>
      </c>
      <c r="G46" s="486">
        <v>2916</v>
      </c>
      <c r="H46" s="486">
        <v>12199</v>
      </c>
      <c r="I46" s="486">
        <f t="shared" si="9"/>
        <v>15115</v>
      </c>
      <c r="J46" s="486">
        <v>26119</v>
      </c>
      <c r="K46" s="486">
        <v>24691</v>
      </c>
      <c r="L46" s="486">
        <f t="shared" si="10"/>
        <v>50810</v>
      </c>
      <c r="M46" s="486">
        <v>473</v>
      </c>
      <c r="N46" s="486">
        <v>160</v>
      </c>
      <c r="O46" s="499" t="s">
        <v>310</v>
      </c>
      <c r="P46" s="1088"/>
    </row>
    <row r="47" spans="1:21" ht="18.95" customHeight="1">
      <c r="A47" s="1108"/>
      <c r="B47" s="486" t="s">
        <v>754</v>
      </c>
      <c r="C47" s="486">
        <v>72</v>
      </c>
      <c r="D47" s="486">
        <v>75</v>
      </c>
      <c r="E47" s="486">
        <v>208</v>
      </c>
      <c r="F47" s="379">
        <f t="shared" si="8"/>
        <v>355</v>
      </c>
      <c r="G47" s="486">
        <v>2519</v>
      </c>
      <c r="H47" s="486">
        <v>7117</v>
      </c>
      <c r="I47" s="486">
        <f t="shared" si="9"/>
        <v>9636</v>
      </c>
      <c r="J47" s="486">
        <v>18148</v>
      </c>
      <c r="K47" s="486">
        <v>17481</v>
      </c>
      <c r="L47" s="486">
        <f t="shared" si="10"/>
        <v>35629</v>
      </c>
      <c r="M47" s="78">
        <v>301</v>
      </c>
      <c r="N47" s="78">
        <v>54</v>
      </c>
      <c r="O47" s="499" t="s">
        <v>311</v>
      </c>
      <c r="P47" s="1088"/>
    </row>
    <row r="48" spans="1:21" ht="18.95" customHeight="1">
      <c r="A48" s="1081" t="s">
        <v>63</v>
      </c>
      <c r="B48" s="1081"/>
      <c r="C48" s="486">
        <v>449</v>
      </c>
      <c r="D48" s="486">
        <v>410</v>
      </c>
      <c r="E48" s="486">
        <v>371</v>
      </c>
      <c r="F48" s="379">
        <f t="shared" si="8"/>
        <v>1230</v>
      </c>
      <c r="G48" s="486">
        <v>7651</v>
      </c>
      <c r="H48" s="486">
        <v>10763</v>
      </c>
      <c r="I48" s="486">
        <f t="shared" si="9"/>
        <v>18414</v>
      </c>
      <c r="J48" s="486">
        <v>39209</v>
      </c>
      <c r="K48" s="486">
        <v>36672</v>
      </c>
      <c r="L48" s="486">
        <f t="shared" si="10"/>
        <v>75881</v>
      </c>
      <c r="M48" s="78">
        <v>842</v>
      </c>
      <c r="N48" s="78">
        <v>388</v>
      </c>
      <c r="O48" s="1056" t="s">
        <v>322</v>
      </c>
      <c r="P48" s="1056"/>
    </row>
    <row r="49" spans="1:16" ht="18.95" customHeight="1">
      <c r="A49" s="1081" t="s">
        <v>64</v>
      </c>
      <c r="B49" s="1081"/>
      <c r="C49" s="486">
        <v>304</v>
      </c>
      <c r="D49" s="486">
        <v>285</v>
      </c>
      <c r="E49" s="486">
        <v>389</v>
      </c>
      <c r="F49" s="379">
        <f t="shared" si="8"/>
        <v>978</v>
      </c>
      <c r="G49" s="486">
        <v>6238</v>
      </c>
      <c r="H49" s="486">
        <v>12430</v>
      </c>
      <c r="I49" s="486">
        <f t="shared" si="9"/>
        <v>18668</v>
      </c>
      <c r="J49" s="486">
        <v>38958</v>
      </c>
      <c r="K49" s="486">
        <v>34417</v>
      </c>
      <c r="L49" s="486">
        <f t="shared" si="10"/>
        <v>73375</v>
      </c>
      <c r="M49" s="78">
        <v>693</v>
      </c>
      <c r="N49" s="78">
        <v>285</v>
      </c>
      <c r="O49" s="1056" t="s">
        <v>186</v>
      </c>
      <c r="P49" s="1056"/>
    </row>
    <row r="50" spans="1:16" ht="18.95" customHeight="1">
      <c r="A50" s="1081" t="s">
        <v>65</v>
      </c>
      <c r="B50" s="1081"/>
      <c r="C50" s="486">
        <v>264</v>
      </c>
      <c r="D50" s="486">
        <v>242</v>
      </c>
      <c r="E50" s="486">
        <v>108</v>
      </c>
      <c r="F50" s="379">
        <f t="shared" si="8"/>
        <v>614</v>
      </c>
      <c r="G50" s="486">
        <v>4385</v>
      </c>
      <c r="H50" s="486">
        <v>9006</v>
      </c>
      <c r="I50" s="486">
        <f t="shared" si="9"/>
        <v>13391</v>
      </c>
      <c r="J50" s="486">
        <v>22148</v>
      </c>
      <c r="K50" s="486">
        <v>21809</v>
      </c>
      <c r="L50" s="486">
        <f t="shared" si="10"/>
        <v>43957</v>
      </c>
      <c r="M50" s="486">
        <v>366</v>
      </c>
      <c r="N50" s="486">
        <v>248</v>
      </c>
      <c r="O50" s="1056" t="s">
        <v>187</v>
      </c>
      <c r="P50" s="1056"/>
    </row>
    <row r="51" spans="1:16" ht="18.95" customHeight="1">
      <c r="A51" s="1081" t="s">
        <v>66</v>
      </c>
      <c r="B51" s="1081"/>
      <c r="C51" s="486">
        <v>293</v>
      </c>
      <c r="D51" s="486">
        <v>275</v>
      </c>
      <c r="E51" s="486">
        <v>202</v>
      </c>
      <c r="F51" s="379">
        <f t="shared" si="8"/>
        <v>770</v>
      </c>
      <c r="G51" s="486">
        <v>4703</v>
      </c>
      <c r="H51" s="486">
        <v>9671</v>
      </c>
      <c r="I51" s="486">
        <f t="shared" si="9"/>
        <v>14374</v>
      </c>
      <c r="J51" s="486">
        <v>27178</v>
      </c>
      <c r="K51" s="486">
        <v>26124</v>
      </c>
      <c r="L51" s="486">
        <f t="shared" si="10"/>
        <v>53302</v>
      </c>
      <c r="M51" s="78">
        <v>526</v>
      </c>
      <c r="N51" s="78">
        <v>244</v>
      </c>
      <c r="O51" s="1056" t="s">
        <v>303</v>
      </c>
      <c r="P51" s="1056"/>
    </row>
    <row r="52" spans="1:16" ht="18.95" customHeight="1">
      <c r="A52" s="1081" t="s">
        <v>134</v>
      </c>
      <c r="B52" s="1081"/>
      <c r="C52" s="486">
        <v>193</v>
      </c>
      <c r="D52" s="486">
        <v>151</v>
      </c>
      <c r="E52" s="486">
        <v>451</v>
      </c>
      <c r="F52" s="379">
        <f t="shared" si="8"/>
        <v>795</v>
      </c>
      <c r="G52" s="486">
        <v>5254</v>
      </c>
      <c r="H52" s="486">
        <v>8725</v>
      </c>
      <c r="I52" s="486">
        <f t="shared" si="9"/>
        <v>13979</v>
      </c>
      <c r="J52" s="486">
        <v>22552</v>
      </c>
      <c r="K52" s="486">
        <v>20503</v>
      </c>
      <c r="L52" s="486">
        <f t="shared" si="10"/>
        <v>43055</v>
      </c>
      <c r="M52" s="78">
        <v>607</v>
      </c>
      <c r="N52" s="78">
        <v>188</v>
      </c>
      <c r="O52" s="1056" t="s">
        <v>304</v>
      </c>
      <c r="P52" s="1056"/>
    </row>
    <row r="53" spans="1:16" ht="18.95" customHeight="1">
      <c r="A53" s="1081" t="s">
        <v>68</v>
      </c>
      <c r="B53" s="1081"/>
      <c r="C53" s="486">
        <v>107</v>
      </c>
      <c r="D53" s="486">
        <v>96</v>
      </c>
      <c r="E53" s="486">
        <v>327</v>
      </c>
      <c r="F53" s="379">
        <f t="shared" si="8"/>
        <v>530</v>
      </c>
      <c r="G53" s="486">
        <v>2798</v>
      </c>
      <c r="H53" s="486">
        <v>4879</v>
      </c>
      <c r="I53" s="486">
        <f t="shared" si="9"/>
        <v>7677</v>
      </c>
      <c r="J53" s="486">
        <v>14866</v>
      </c>
      <c r="K53" s="486">
        <v>13554</v>
      </c>
      <c r="L53" s="486">
        <f t="shared" si="10"/>
        <v>28420</v>
      </c>
      <c r="M53" s="78">
        <v>427</v>
      </c>
      <c r="N53" s="78">
        <v>103</v>
      </c>
      <c r="O53" s="1056" t="s">
        <v>305</v>
      </c>
      <c r="P53" s="1056"/>
    </row>
    <row r="54" spans="1:16" ht="18.95" customHeight="1">
      <c r="A54" s="1081" t="s">
        <v>69</v>
      </c>
      <c r="B54" s="1081"/>
      <c r="C54" s="486">
        <v>229</v>
      </c>
      <c r="D54" s="486">
        <v>204</v>
      </c>
      <c r="E54" s="486">
        <v>507</v>
      </c>
      <c r="F54" s="379">
        <f t="shared" si="8"/>
        <v>940</v>
      </c>
      <c r="G54" s="486">
        <v>5826</v>
      </c>
      <c r="H54" s="486">
        <v>8894</v>
      </c>
      <c r="I54" s="486">
        <f t="shared" si="9"/>
        <v>14720</v>
      </c>
      <c r="J54" s="486">
        <v>24924</v>
      </c>
      <c r="K54" s="486">
        <v>23337</v>
      </c>
      <c r="L54" s="486">
        <f t="shared" si="10"/>
        <v>48261</v>
      </c>
      <c r="M54" s="486">
        <v>721</v>
      </c>
      <c r="N54" s="486">
        <v>219</v>
      </c>
      <c r="O54" s="1056" t="s">
        <v>191</v>
      </c>
      <c r="P54" s="1056"/>
    </row>
    <row r="55" spans="1:16" ht="18.95" customHeight="1">
      <c r="A55" s="1081" t="s">
        <v>70</v>
      </c>
      <c r="B55" s="1081"/>
      <c r="C55" s="486">
        <v>376</v>
      </c>
      <c r="D55" s="486">
        <v>325</v>
      </c>
      <c r="E55" s="486">
        <v>725</v>
      </c>
      <c r="F55" s="379">
        <f t="shared" si="8"/>
        <v>1426</v>
      </c>
      <c r="G55" s="486">
        <v>9636</v>
      </c>
      <c r="H55" s="486">
        <v>13050</v>
      </c>
      <c r="I55" s="486">
        <f t="shared" si="9"/>
        <v>22686</v>
      </c>
      <c r="J55" s="486">
        <v>37752</v>
      </c>
      <c r="K55" s="486">
        <v>35953</v>
      </c>
      <c r="L55" s="486">
        <f t="shared" si="10"/>
        <v>73705</v>
      </c>
      <c r="M55" s="78">
        <v>1023</v>
      </c>
      <c r="N55" s="78">
        <v>403</v>
      </c>
      <c r="O55" s="1056" t="s">
        <v>192</v>
      </c>
      <c r="P55" s="1056"/>
    </row>
    <row r="56" spans="1:16" ht="18.95" customHeight="1">
      <c r="A56" s="1081" t="s">
        <v>71</v>
      </c>
      <c r="B56" s="1081"/>
      <c r="C56" s="486">
        <v>197</v>
      </c>
      <c r="D56" s="486">
        <v>177</v>
      </c>
      <c r="E56" s="486">
        <v>325</v>
      </c>
      <c r="F56" s="379">
        <f t="shared" si="8"/>
        <v>699</v>
      </c>
      <c r="G56" s="486">
        <v>5125</v>
      </c>
      <c r="H56" s="486">
        <v>7417</v>
      </c>
      <c r="I56" s="486">
        <f t="shared" si="9"/>
        <v>12542</v>
      </c>
      <c r="J56" s="486">
        <v>32891</v>
      </c>
      <c r="K56" s="486">
        <v>26863</v>
      </c>
      <c r="L56" s="486">
        <f t="shared" si="10"/>
        <v>59754</v>
      </c>
      <c r="M56" s="78">
        <v>537</v>
      </c>
      <c r="N56" s="78">
        <v>162</v>
      </c>
      <c r="O56" s="1056" t="s">
        <v>193</v>
      </c>
      <c r="P56" s="1056"/>
    </row>
    <row r="57" spans="1:16" ht="18.95" customHeight="1" thickBot="1">
      <c r="A57" s="1105" t="s">
        <v>72</v>
      </c>
      <c r="B57" s="1105"/>
      <c r="C57" s="886">
        <v>490</v>
      </c>
      <c r="D57" s="886">
        <v>391</v>
      </c>
      <c r="E57" s="886">
        <v>558</v>
      </c>
      <c r="F57" s="378">
        <f t="shared" si="8"/>
        <v>1439</v>
      </c>
      <c r="G57" s="886">
        <v>5518</v>
      </c>
      <c r="H57" s="886">
        <v>16496</v>
      </c>
      <c r="I57" s="489">
        <f t="shared" si="9"/>
        <v>22014</v>
      </c>
      <c r="J57" s="886">
        <v>53394</v>
      </c>
      <c r="K57" s="886">
        <v>52461</v>
      </c>
      <c r="L57" s="489">
        <f t="shared" si="10"/>
        <v>105855</v>
      </c>
      <c r="M57" s="173">
        <v>972</v>
      </c>
      <c r="N57" s="173">
        <v>467</v>
      </c>
      <c r="O57" s="1069" t="s">
        <v>361</v>
      </c>
      <c r="P57" s="1069"/>
    </row>
    <row r="58" spans="1:16" ht="18.95" customHeight="1" thickBot="1">
      <c r="A58" s="1076" t="s">
        <v>32</v>
      </c>
      <c r="B58" s="1076"/>
      <c r="C58" s="894">
        <f>SUM(C38:C57)</f>
        <v>4446</v>
      </c>
      <c r="D58" s="894">
        <f t="shared" ref="D58:N58" si="11">SUM(D38:D57)</f>
        <v>3866</v>
      </c>
      <c r="E58" s="894">
        <f t="shared" si="11"/>
        <v>8902</v>
      </c>
      <c r="F58" s="894">
        <f t="shared" si="11"/>
        <v>17214</v>
      </c>
      <c r="G58" s="894">
        <f t="shared" si="11"/>
        <v>95583</v>
      </c>
      <c r="H58" s="894">
        <f t="shared" si="11"/>
        <v>194943</v>
      </c>
      <c r="I58" s="894">
        <f t="shared" si="11"/>
        <v>290526</v>
      </c>
      <c r="J58" s="894">
        <f t="shared" si="11"/>
        <v>605489</v>
      </c>
      <c r="K58" s="894">
        <f t="shared" si="11"/>
        <v>570825</v>
      </c>
      <c r="L58" s="894">
        <f t="shared" si="11"/>
        <v>1176314</v>
      </c>
      <c r="M58" s="894">
        <f t="shared" si="11"/>
        <v>12564</v>
      </c>
      <c r="N58" s="894">
        <f t="shared" si="11"/>
        <v>4650</v>
      </c>
      <c r="O58" s="1104" t="s">
        <v>175</v>
      </c>
      <c r="P58" s="1104"/>
    </row>
    <row r="59" spans="1:16" ht="13.5" thickTop="1"/>
    <row r="60" spans="1:16" ht="39" customHeight="1">
      <c r="A60" s="1098" t="s">
        <v>1347</v>
      </c>
      <c r="B60" s="1098"/>
      <c r="C60" s="1098"/>
      <c r="D60" s="1098"/>
      <c r="E60" s="1098"/>
      <c r="F60" s="1098"/>
      <c r="G60" s="1098"/>
      <c r="H60" s="1098"/>
      <c r="I60" s="1098"/>
      <c r="J60" s="1098"/>
      <c r="K60" s="1098"/>
      <c r="L60" s="1098"/>
      <c r="M60" s="1098"/>
      <c r="N60" s="1098"/>
      <c r="O60" s="1098"/>
      <c r="P60" s="1098"/>
    </row>
    <row r="61" spans="1:16" ht="38.25" customHeight="1">
      <c r="A61" s="1099" t="s">
        <v>750</v>
      </c>
      <c r="B61" s="1099"/>
      <c r="C61" s="1099"/>
      <c r="D61" s="1099"/>
      <c r="E61" s="1099"/>
      <c r="F61" s="1099"/>
      <c r="G61" s="1099"/>
      <c r="H61" s="1099"/>
      <c r="I61" s="1099"/>
      <c r="J61" s="1099"/>
      <c r="K61" s="1099"/>
      <c r="L61" s="1099"/>
      <c r="M61" s="1099"/>
      <c r="N61" s="1099"/>
      <c r="O61" s="1099"/>
      <c r="P61" s="1099"/>
    </row>
    <row r="62" spans="1:16" ht="18.75" thickBot="1">
      <c r="A62" s="1100" t="s">
        <v>962</v>
      </c>
      <c r="B62" s="1100"/>
      <c r="C62" s="494"/>
      <c r="D62" s="494"/>
      <c r="E62" s="494"/>
      <c r="F62" s="494"/>
      <c r="G62" s="494"/>
      <c r="H62" s="494"/>
      <c r="I62" s="494"/>
      <c r="J62" s="494"/>
      <c r="K62" s="494"/>
      <c r="L62" s="494"/>
      <c r="M62" s="494"/>
      <c r="N62" s="494"/>
      <c r="O62" s="1116" t="s">
        <v>963</v>
      </c>
      <c r="P62" s="1116"/>
    </row>
    <row r="63" spans="1:16" ht="19.5" customHeight="1" thickTop="1">
      <c r="A63" s="1072" t="s">
        <v>40</v>
      </c>
      <c r="B63" s="1072"/>
      <c r="C63" s="1102" t="s">
        <v>326</v>
      </c>
      <c r="D63" s="1102"/>
      <c r="E63" s="1102"/>
      <c r="F63" s="1102"/>
      <c r="G63" s="1103" t="s">
        <v>372</v>
      </c>
      <c r="H63" s="1103"/>
      <c r="I63" s="1103"/>
      <c r="J63" s="1103" t="s">
        <v>373</v>
      </c>
      <c r="K63" s="1103"/>
      <c r="L63" s="1103"/>
      <c r="M63" s="1102" t="s">
        <v>340</v>
      </c>
      <c r="N63" s="1102"/>
      <c r="O63" s="1074" t="s">
        <v>174</v>
      </c>
      <c r="P63" s="1074"/>
    </row>
    <row r="64" spans="1:16" ht="33.75" customHeight="1">
      <c r="A64" s="1092"/>
      <c r="B64" s="1092"/>
      <c r="C64" s="1094" t="s">
        <v>337</v>
      </c>
      <c r="D64" s="1094"/>
      <c r="E64" s="1094"/>
      <c r="F64" s="1094"/>
      <c r="G64" s="1096" t="s">
        <v>364</v>
      </c>
      <c r="H64" s="1096"/>
      <c r="I64" s="1096"/>
      <c r="J64" s="1095" t="s">
        <v>342</v>
      </c>
      <c r="K64" s="1095"/>
      <c r="L64" s="1095"/>
      <c r="M64" s="1094" t="s">
        <v>366</v>
      </c>
      <c r="N64" s="1094"/>
      <c r="O64" s="1096"/>
      <c r="P64" s="1096"/>
    </row>
    <row r="65" spans="1:16" ht="17.25" customHeight="1">
      <c r="A65" s="1092"/>
      <c r="B65" s="1092"/>
      <c r="C65" s="495" t="s">
        <v>128</v>
      </c>
      <c r="D65" s="489" t="s">
        <v>34</v>
      </c>
      <c r="E65" s="489" t="s">
        <v>338</v>
      </c>
      <c r="F65" s="489" t="s">
        <v>35</v>
      </c>
      <c r="G65" s="495" t="s">
        <v>374</v>
      </c>
      <c r="H65" s="489" t="s">
        <v>103</v>
      </c>
      <c r="I65" s="489" t="s">
        <v>35</v>
      </c>
      <c r="J65" s="495" t="s">
        <v>128</v>
      </c>
      <c r="K65" s="489" t="s">
        <v>34</v>
      </c>
      <c r="L65" s="489" t="s">
        <v>35</v>
      </c>
      <c r="M65" s="495" t="s">
        <v>367</v>
      </c>
      <c r="N65" s="495" t="s">
        <v>368</v>
      </c>
      <c r="O65" s="1096"/>
      <c r="P65" s="1096"/>
    </row>
    <row r="66" spans="1:16" ht="19.5" customHeight="1" thickBot="1">
      <c r="A66" s="1073"/>
      <c r="B66" s="1073"/>
      <c r="C66" s="531" t="s">
        <v>180</v>
      </c>
      <c r="D66" s="532" t="s">
        <v>179</v>
      </c>
      <c r="E66" s="532" t="s">
        <v>219</v>
      </c>
      <c r="F66" s="532" t="s">
        <v>175</v>
      </c>
      <c r="G66" s="531" t="s">
        <v>369</v>
      </c>
      <c r="H66" s="532" t="s">
        <v>370</v>
      </c>
      <c r="I66" s="532" t="s">
        <v>175</v>
      </c>
      <c r="J66" s="531" t="s">
        <v>180</v>
      </c>
      <c r="K66" s="532" t="s">
        <v>179</v>
      </c>
      <c r="L66" s="532" t="s">
        <v>175</v>
      </c>
      <c r="M66" s="531" t="s">
        <v>371</v>
      </c>
      <c r="N66" s="531" t="s">
        <v>355</v>
      </c>
      <c r="O66" s="1075"/>
      <c r="P66" s="1075"/>
    </row>
    <row r="67" spans="1:16" ht="18" customHeight="1">
      <c r="A67" s="482" t="s">
        <v>52</v>
      </c>
      <c r="B67" s="482"/>
      <c r="C67" s="96">
        <v>1</v>
      </c>
      <c r="D67" s="489">
        <v>0</v>
      </c>
      <c r="E67" s="489">
        <v>0</v>
      </c>
      <c r="F67" s="489">
        <v>1</v>
      </c>
      <c r="G67" s="495">
        <v>4</v>
      </c>
      <c r="H67" s="489">
        <v>0</v>
      </c>
      <c r="I67" s="489">
        <v>4</v>
      </c>
      <c r="J67" s="495">
        <v>0</v>
      </c>
      <c r="K67" s="489">
        <v>0</v>
      </c>
      <c r="L67" s="489">
        <v>0</v>
      </c>
      <c r="M67" s="96">
        <v>0</v>
      </c>
      <c r="N67" s="96">
        <v>1</v>
      </c>
      <c r="O67" s="1058" t="s">
        <v>671</v>
      </c>
      <c r="P67" s="1058"/>
    </row>
    <row r="68" spans="1:16" ht="18" customHeight="1">
      <c r="A68" s="1081" t="s">
        <v>53</v>
      </c>
      <c r="B68" s="1081"/>
      <c r="C68" s="78">
        <v>1</v>
      </c>
      <c r="D68" s="78">
        <v>0</v>
      </c>
      <c r="E68" s="78">
        <v>3</v>
      </c>
      <c r="F68" s="78">
        <v>4</v>
      </c>
      <c r="G68" s="78">
        <v>10</v>
      </c>
      <c r="H68" s="78">
        <v>4</v>
      </c>
      <c r="I68" s="78">
        <v>14</v>
      </c>
      <c r="J68" s="78">
        <v>0</v>
      </c>
      <c r="K68" s="78">
        <v>0</v>
      </c>
      <c r="L68" s="78">
        <v>0</v>
      </c>
      <c r="M68" s="78">
        <v>0</v>
      </c>
      <c r="N68" s="78">
        <v>4</v>
      </c>
      <c r="O68" s="1059" t="s">
        <v>302</v>
      </c>
      <c r="P68" s="1059"/>
    </row>
    <row r="69" spans="1:16" ht="18" customHeight="1">
      <c r="A69" s="1081" t="s">
        <v>54</v>
      </c>
      <c r="B69" s="1081"/>
      <c r="C69" s="78">
        <v>0</v>
      </c>
      <c r="D69" s="78">
        <v>1</v>
      </c>
      <c r="E69" s="78">
        <v>2</v>
      </c>
      <c r="F69" s="78">
        <v>3</v>
      </c>
      <c r="G69" s="78">
        <v>5</v>
      </c>
      <c r="H69" s="78">
        <v>13</v>
      </c>
      <c r="I69" s="78">
        <v>18</v>
      </c>
      <c r="J69" s="78">
        <v>5</v>
      </c>
      <c r="K69" s="78">
        <v>5</v>
      </c>
      <c r="L69" s="78">
        <v>10</v>
      </c>
      <c r="M69" s="78">
        <v>0</v>
      </c>
      <c r="N69" s="78">
        <v>3</v>
      </c>
      <c r="O69" s="1056" t="s">
        <v>184</v>
      </c>
      <c r="P69" s="1056"/>
    </row>
    <row r="70" spans="1:16" ht="18" customHeight="1">
      <c r="A70" s="1081" t="s">
        <v>55</v>
      </c>
      <c r="B70" s="1081"/>
      <c r="C70" s="78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1056" t="s">
        <v>185</v>
      </c>
      <c r="P70" s="1056"/>
    </row>
    <row r="71" spans="1:16" ht="18" customHeight="1">
      <c r="A71" s="1132" t="s">
        <v>295</v>
      </c>
      <c r="B71" s="486" t="s">
        <v>262</v>
      </c>
      <c r="C71" s="78">
        <v>1</v>
      </c>
      <c r="D71" s="78">
        <v>0</v>
      </c>
      <c r="E71" s="78">
        <v>0</v>
      </c>
      <c r="F71" s="78">
        <v>1</v>
      </c>
      <c r="G71" s="78">
        <v>6</v>
      </c>
      <c r="H71" s="78">
        <v>1</v>
      </c>
      <c r="I71" s="78">
        <v>7</v>
      </c>
      <c r="J71" s="78">
        <v>0</v>
      </c>
      <c r="K71" s="78">
        <v>0</v>
      </c>
      <c r="L71" s="78">
        <v>0</v>
      </c>
      <c r="M71" s="78">
        <v>0</v>
      </c>
      <c r="N71" s="78">
        <v>1</v>
      </c>
      <c r="O71" s="474" t="s">
        <v>306</v>
      </c>
      <c r="P71" s="1087" t="s">
        <v>173</v>
      </c>
    </row>
    <row r="72" spans="1:16" ht="18" customHeight="1">
      <c r="A72" s="1133"/>
      <c r="B72" s="486" t="s">
        <v>263</v>
      </c>
      <c r="C72" s="78">
        <v>0</v>
      </c>
      <c r="D72" s="78">
        <v>0</v>
      </c>
      <c r="E72" s="78">
        <v>0</v>
      </c>
      <c r="F72" s="78">
        <v>0</v>
      </c>
      <c r="G72" s="533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474" t="s">
        <v>307</v>
      </c>
      <c r="P72" s="1088"/>
    </row>
    <row r="73" spans="1:16" ht="18" customHeight="1">
      <c r="A73" s="1133"/>
      <c r="B73" s="486" t="s">
        <v>264</v>
      </c>
      <c r="C73" s="78">
        <v>0</v>
      </c>
      <c r="D73" s="78">
        <v>0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474" t="s">
        <v>308</v>
      </c>
      <c r="P73" s="1088"/>
    </row>
    <row r="74" spans="1:16" ht="18" customHeight="1">
      <c r="A74" s="1133"/>
      <c r="B74" s="486" t="s">
        <v>752</v>
      </c>
      <c r="C74" s="78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474" t="s">
        <v>309</v>
      </c>
      <c r="P74" s="1088"/>
    </row>
    <row r="75" spans="1:16" ht="18" customHeight="1">
      <c r="A75" s="1133"/>
      <c r="B75" s="486" t="s">
        <v>753</v>
      </c>
      <c r="C75" s="78">
        <v>0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0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474" t="s">
        <v>310</v>
      </c>
      <c r="P75" s="1088"/>
    </row>
    <row r="76" spans="1:16" ht="18" customHeight="1">
      <c r="A76" s="1134"/>
      <c r="B76" s="486" t="s">
        <v>754</v>
      </c>
      <c r="C76" s="78">
        <v>1</v>
      </c>
      <c r="D76" s="78">
        <v>1</v>
      </c>
      <c r="E76" s="78">
        <v>0</v>
      </c>
      <c r="F76" s="78">
        <v>2</v>
      </c>
      <c r="G76" s="78">
        <v>5</v>
      </c>
      <c r="H76" s="78">
        <v>6</v>
      </c>
      <c r="I76" s="78">
        <v>11</v>
      </c>
      <c r="J76" s="78">
        <v>0</v>
      </c>
      <c r="K76" s="78">
        <v>3</v>
      </c>
      <c r="L76" s="78">
        <v>3</v>
      </c>
      <c r="M76" s="78">
        <v>0</v>
      </c>
      <c r="N76" s="78">
        <v>2</v>
      </c>
      <c r="O76" s="474" t="s">
        <v>311</v>
      </c>
      <c r="P76" s="1088"/>
    </row>
    <row r="77" spans="1:16" ht="18" customHeight="1">
      <c r="A77" s="1081" t="s">
        <v>63</v>
      </c>
      <c r="B77" s="1081"/>
      <c r="C77" s="486">
        <v>4</v>
      </c>
      <c r="D77" s="486">
        <v>0</v>
      </c>
      <c r="E77" s="486">
        <v>0</v>
      </c>
      <c r="F77" s="486">
        <v>4</v>
      </c>
      <c r="G77" s="486">
        <v>44</v>
      </c>
      <c r="H77" s="486">
        <v>0</v>
      </c>
      <c r="I77" s="486">
        <v>44</v>
      </c>
      <c r="J77" s="486">
        <v>0</v>
      </c>
      <c r="K77" s="486">
        <v>0</v>
      </c>
      <c r="L77" s="486">
        <v>0</v>
      </c>
      <c r="M77" s="486">
        <v>0</v>
      </c>
      <c r="N77" s="486">
        <v>4</v>
      </c>
      <c r="O77" s="1056" t="s">
        <v>322</v>
      </c>
      <c r="P77" s="1056"/>
    </row>
    <row r="78" spans="1:16" ht="18" customHeight="1">
      <c r="A78" s="1081" t="s">
        <v>64</v>
      </c>
      <c r="B78" s="1081"/>
      <c r="C78" s="78">
        <v>0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0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1056" t="s">
        <v>186</v>
      </c>
      <c r="P78" s="1056"/>
    </row>
    <row r="79" spans="1:16" ht="18" customHeight="1">
      <c r="A79" s="1081" t="s">
        <v>65</v>
      </c>
      <c r="B79" s="1081"/>
      <c r="C79" s="78">
        <v>0</v>
      </c>
      <c r="D79" s="78">
        <v>0</v>
      </c>
      <c r="E79" s="78">
        <v>0</v>
      </c>
      <c r="F79" s="78">
        <v>0</v>
      </c>
      <c r="G79" s="78">
        <v>0</v>
      </c>
      <c r="H79" s="78">
        <v>0</v>
      </c>
      <c r="I79" s="78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1056" t="s">
        <v>187</v>
      </c>
      <c r="P79" s="1056"/>
    </row>
    <row r="80" spans="1:16" ht="18" customHeight="1">
      <c r="A80" s="1081" t="s">
        <v>66</v>
      </c>
      <c r="B80" s="1081"/>
      <c r="C80" s="78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1056" t="s">
        <v>303</v>
      </c>
      <c r="P80" s="1056"/>
    </row>
    <row r="81" spans="1:16" ht="18" customHeight="1">
      <c r="A81" s="1081" t="s">
        <v>134</v>
      </c>
      <c r="B81" s="1081"/>
      <c r="C81" s="78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1056" t="s">
        <v>304</v>
      </c>
      <c r="P81" s="1056"/>
    </row>
    <row r="82" spans="1:16" ht="18" customHeight="1">
      <c r="A82" s="1081" t="s">
        <v>68</v>
      </c>
      <c r="B82" s="1081"/>
      <c r="C82" s="78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1056" t="s">
        <v>305</v>
      </c>
      <c r="P82" s="1056"/>
    </row>
    <row r="83" spans="1:16" ht="18" customHeight="1">
      <c r="A83" s="1081" t="s">
        <v>69</v>
      </c>
      <c r="B83" s="1081"/>
      <c r="C83" s="78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1056" t="s">
        <v>191</v>
      </c>
      <c r="P83" s="1056"/>
    </row>
    <row r="84" spans="1:16" ht="18" customHeight="1">
      <c r="A84" s="1081" t="s">
        <v>70</v>
      </c>
      <c r="B84" s="1081"/>
      <c r="C84" s="78">
        <v>4</v>
      </c>
      <c r="D84" s="78">
        <v>0</v>
      </c>
      <c r="E84" s="78">
        <v>0</v>
      </c>
      <c r="F84" s="78">
        <v>4</v>
      </c>
      <c r="G84" s="78">
        <v>27</v>
      </c>
      <c r="H84" s="78">
        <v>0</v>
      </c>
      <c r="I84" s="78">
        <v>27</v>
      </c>
      <c r="J84" s="78">
        <v>0</v>
      </c>
      <c r="K84" s="78">
        <v>0</v>
      </c>
      <c r="L84" s="78">
        <v>0</v>
      </c>
      <c r="M84" s="78">
        <v>0</v>
      </c>
      <c r="N84" s="78">
        <v>4</v>
      </c>
      <c r="O84" s="1056" t="s">
        <v>192</v>
      </c>
      <c r="P84" s="1056"/>
    </row>
    <row r="85" spans="1:16" ht="18" customHeight="1">
      <c r="A85" s="1081" t="s">
        <v>71</v>
      </c>
      <c r="B85" s="1081"/>
      <c r="C85" s="78">
        <v>2</v>
      </c>
      <c r="D85" s="78">
        <v>0</v>
      </c>
      <c r="E85" s="78">
        <v>0</v>
      </c>
      <c r="F85" s="78">
        <v>2</v>
      </c>
      <c r="G85" s="78">
        <v>13</v>
      </c>
      <c r="H85" s="78">
        <v>0</v>
      </c>
      <c r="I85" s="78">
        <v>13</v>
      </c>
      <c r="J85" s="78">
        <v>0</v>
      </c>
      <c r="K85" s="78">
        <v>0</v>
      </c>
      <c r="L85" s="78">
        <v>0</v>
      </c>
      <c r="M85" s="78">
        <v>0</v>
      </c>
      <c r="N85" s="78">
        <v>2</v>
      </c>
      <c r="O85" s="1056" t="s">
        <v>193</v>
      </c>
      <c r="P85" s="1056"/>
    </row>
    <row r="86" spans="1:16" ht="18" customHeight="1" thickBot="1">
      <c r="A86" s="1105" t="s">
        <v>72</v>
      </c>
      <c r="B86" s="1105"/>
      <c r="C86" s="77">
        <v>0</v>
      </c>
      <c r="D86" s="77">
        <v>0</v>
      </c>
      <c r="E86" s="77">
        <v>0</v>
      </c>
      <c r="F86" s="489">
        <v>0</v>
      </c>
      <c r="G86" s="77">
        <v>0</v>
      </c>
      <c r="H86" s="77">
        <v>0</v>
      </c>
      <c r="I86" s="489">
        <v>0</v>
      </c>
      <c r="J86" s="77">
        <v>0</v>
      </c>
      <c r="K86" s="77">
        <v>0</v>
      </c>
      <c r="L86" s="489">
        <v>0</v>
      </c>
      <c r="M86" s="77">
        <v>0</v>
      </c>
      <c r="N86" s="77">
        <v>0</v>
      </c>
      <c r="O86" s="1069" t="s">
        <v>361</v>
      </c>
      <c r="P86" s="1069"/>
    </row>
    <row r="87" spans="1:16" ht="18" customHeight="1" thickBot="1">
      <c r="A87" s="1076" t="s">
        <v>32</v>
      </c>
      <c r="B87" s="1076"/>
      <c r="C87" s="403">
        <f>SUM(C67:C86)</f>
        <v>14</v>
      </c>
      <c r="D87" s="403">
        <f t="shared" ref="D87:N87" si="12">SUM(D67:D86)</f>
        <v>2</v>
      </c>
      <c r="E87" s="403">
        <f t="shared" si="12"/>
        <v>5</v>
      </c>
      <c r="F87" s="403">
        <f t="shared" si="12"/>
        <v>21</v>
      </c>
      <c r="G87" s="403">
        <f t="shared" si="12"/>
        <v>114</v>
      </c>
      <c r="H87" s="403">
        <f t="shared" si="12"/>
        <v>24</v>
      </c>
      <c r="I87" s="403">
        <f t="shared" si="12"/>
        <v>138</v>
      </c>
      <c r="J87" s="403">
        <f t="shared" si="12"/>
        <v>5</v>
      </c>
      <c r="K87" s="403">
        <f t="shared" si="12"/>
        <v>8</v>
      </c>
      <c r="L87" s="403">
        <f t="shared" si="12"/>
        <v>13</v>
      </c>
      <c r="M87" s="403">
        <f t="shared" si="12"/>
        <v>0</v>
      </c>
      <c r="N87" s="403">
        <f t="shared" si="12"/>
        <v>21</v>
      </c>
      <c r="O87" s="1104" t="s">
        <v>175</v>
      </c>
      <c r="P87" s="1104"/>
    </row>
    <row r="88" spans="1:16" ht="13.5" thickTop="1">
      <c r="C88" s="91"/>
      <c r="D88" s="91"/>
      <c r="E88" s="91"/>
      <c r="F88" s="91"/>
      <c r="O88" s="459"/>
      <c r="P88" s="459"/>
    </row>
    <row r="89" spans="1:16">
      <c r="C89" s="91"/>
      <c r="D89" s="91"/>
      <c r="E89" s="91"/>
      <c r="F89" s="91"/>
      <c r="O89" s="459"/>
      <c r="P89" s="459"/>
    </row>
    <row r="90" spans="1:16">
      <c r="C90" s="91"/>
      <c r="D90" s="91"/>
      <c r="E90" s="91"/>
      <c r="F90" s="91"/>
      <c r="O90" s="459"/>
      <c r="P90" s="459"/>
    </row>
    <row r="91" spans="1:16">
      <c r="C91" s="91"/>
      <c r="D91" s="91"/>
      <c r="E91" s="91"/>
      <c r="F91" s="91"/>
    </row>
    <row r="92" spans="1:16">
      <c r="C92" s="91"/>
      <c r="D92" s="91"/>
      <c r="E92" s="91"/>
      <c r="F92" s="91"/>
    </row>
    <row r="93" spans="1:16">
      <c r="C93" s="91"/>
      <c r="D93" s="91"/>
      <c r="E93" s="91"/>
      <c r="F93" s="91"/>
    </row>
    <row r="145" spans="3:15">
      <c r="C145" s="185"/>
      <c r="D145" s="185"/>
      <c r="E145" s="185"/>
      <c r="F145" s="185"/>
      <c r="G145" s="168"/>
      <c r="H145" s="168"/>
      <c r="I145" s="168"/>
      <c r="J145" s="168"/>
      <c r="K145" s="168"/>
      <c r="L145" s="168"/>
      <c r="M145" s="168"/>
      <c r="N145" s="168"/>
      <c r="O145" s="168"/>
    </row>
    <row r="146" spans="3:15">
      <c r="C146" s="185"/>
      <c r="D146" s="185"/>
      <c r="E146" s="185"/>
      <c r="F146" s="185"/>
      <c r="G146" s="168"/>
      <c r="H146" s="168"/>
      <c r="I146" s="168"/>
      <c r="J146" s="168"/>
      <c r="K146" s="168"/>
      <c r="L146" s="168"/>
      <c r="M146" s="168"/>
      <c r="N146" s="168"/>
      <c r="O146" s="168"/>
    </row>
    <row r="147" spans="3:15">
      <c r="C147" s="185"/>
      <c r="D147" s="185"/>
      <c r="E147" s="185"/>
      <c r="F147" s="185"/>
      <c r="G147" s="168"/>
      <c r="H147" s="168"/>
      <c r="I147" s="168"/>
      <c r="J147" s="168"/>
      <c r="K147" s="168"/>
      <c r="L147" s="168"/>
      <c r="M147" s="168"/>
      <c r="N147" s="168"/>
      <c r="O147" s="168"/>
    </row>
    <row r="148" spans="3:15">
      <c r="C148" s="185"/>
      <c r="D148" s="185"/>
      <c r="E148" s="185"/>
      <c r="F148" s="185"/>
      <c r="G148" s="168"/>
      <c r="H148" s="168"/>
      <c r="I148" s="168"/>
      <c r="J148" s="168"/>
      <c r="K148" s="168"/>
      <c r="L148" s="168"/>
      <c r="M148" s="168"/>
      <c r="N148" s="168"/>
      <c r="O148" s="168"/>
    </row>
  </sheetData>
  <mergeCells count="136">
    <mergeCell ref="A28:B28"/>
    <mergeCell ref="O28:P28"/>
    <mergeCell ref="A8:B8"/>
    <mergeCell ref="A25:B25"/>
    <mergeCell ref="O25:P25"/>
    <mergeCell ref="A26:B26"/>
    <mergeCell ref="O26:P26"/>
    <mergeCell ref="A27:B27"/>
    <mergeCell ref="O27:P27"/>
    <mergeCell ref="A22:B22"/>
    <mergeCell ref="O22:P22"/>
    <mergeCell ref="A23:B23"/>
    <mergeCell ref="O23:P23"/>
    <mergeCell ref="A24:B24"/>
    <mergeCell ref="O24:P24"/>
    <mergeCell ref="A19:B19"/>
    <mergeCell ref="O19:P19"/>
    <mergeCell ref="A20:B20"/>
    <mergeCell ref="O20:P20"/>
    <mergeCell ref="A21:B21"/>
    <mergeCell ref="O21:P21"/>
    <mergeCell ref="A11:B11"/>
    <mergeCell ref="O11:P11"/>
    <mergeCell ref="A12:A17"/>
    <mergeCell ref="P12:P17"/>
    <mergeCell ref="A18:B18"/>
    <mergeCell ref="O18:P18"/>
    <mergeCell ref="O8:P8"/>
    <mergeCell ref="A9:B9"/>
    <mergeCell ref="O9:P9"/>
    <mergeCell ref="A10:B10"/>
    <mergeCell ref="O10:P10"/>
    <mergeCell ref="A87:B87"/>
    <mergeCell ref="O87:P87"/>
    <mergeCell ref="A84:B84"/>
    <mergeCell ref="O84:P84"/>
    <mergeCell ref="A85:B85"/>
    <mergeCell ref="O85:P85"/>
    <mergeCell ref="A86:B86"/>
    <mergeCell ref="O86:P86"/>
    <mergeCell ref="A81:B81"/>
    <mergeCell ref="O81:P81"/>
    <mergeCell ref="A82:B82"/>
    <mergeCell ref="O82:P82"/>
    <mergeCell ref="A83:B83"/>
    <mergeCell ref="O83:P83"/>
    <mergeCell ref="A78:B78"/>
    <mergeCell ref="O78:P78"/>
    <mergeCell ref="A1:P1"/>
    <mergeCell ref="A2:P2"/>
    <mergeCell ref="A3:B3"/>
    <mergeCell ref="O3:P3"/>
    <mergeCell ref="A4:B7"/>
    <mergeCell ref="C4:F4"/>
    <mergeCell ref="G4:I4"/>
    <mergeCell ref="J4:L4"/>
    <mergeCell ref="M4:N4"/>
    <mergeCell ref="O4:P7"/>
    <mergeCell ref="C5:F5"/>
    <mergeCell ref="G5:I5"/>
    <mergeCell ref="J5:L5"/>
    <mergeCell ref="M5:N5"/>
    <mergeCell ref="A79:B79"/>
    <mergeCell ref="O79:P79"/>
    <mergeCell ref="A80:B80"/>
    <mergeCell ref="O80:P80"/>
    <mergeCell ref="A70:B70"/>
    <mergeCell ref="O70:P70"/>
    <mergeCell ref="A71:A76"/>
    <mergeCell ref="P71:P76"/>
    <mergeCell ref="A77:B77"/>
    <mergeCell ref="O77:P77"/>
    <mergeCell ref="O67:P67"/>
    <mergeCell ref="A68:B68"/>
    <mergeCell ref="O68:P68"/>
    <mergeCell ref="A69:B69"/>
    <mergeCell ref="O69:P69"/>
    <mergeCell ref="A60:P60"/>
    <mergeCell ref="A61:P61"/>
    <mergeCell ref="A62:B62"/>
    <mergeCell ref="O62:P62"/>
    <mergeCell ref="A63:B66"/>
    <mergeCell ref="C63:F63"/>
    <mergeCell ref="G63:I63"/>
    <mergeCell ref="J63:L63"/>
    <mergeCell ref="M63:N63"/>
    <mergeCell ref="O63:P66"/>
    <mergeCell ref="C64:F64"/>
    <mergeCell ref="G64:I64"/>
    <mergeCell ref="J64:L64"/>
    <mergeCell ref="M64:N64"/>
    <mergeCell ref="A31:P31"/>
    <mergeCell ref="A32:P32"/>
    <mergeCell ref="A33:B33"/>
    <mergeCell ref="O33:P33"/>
    <mergeCell ref="A34:B37"/>
    <mergeCell ref="C34:F34"/>
    <mergeCell ref="G34:I34"/>
    <mergeCell ref="J34:L34"/>
    <mergeCell ref="M34:N34"/>
    <mergeCell ref="O34:P37"/>
    <mergeCell ref="C35:F35"/>
    <mergeCell ref="G35:I35"/>
    <mergeCell ref="J35:L35"/>
    <mergeCell ref="M35:N35"/>
    <mergeCell ref="O38:P38"/>
    <mergeCell ref="A40:B40"/>
    <mergeCell ref="O40:P40"/>
    <mergeCell ref="A41:B41"/>
    <mergeCell ref="O41:P41"/>
    <mergeCell ref="A39:B39"/>
    <mergeCell ref="O39:P39"/>
    <mergeCell ref="A42:A47"/>
    <mergeCell ref="P42:P47"/>
    <mergeCell ref="A48:B48"/>
    <mergeCell ref="O48:P48"/>
    <mergeCell ref="A49:B49"/>
    <mergeCell ref="O49:P49"/>
    <mergeCell ref="A50:B50"/>
    <mergeCell ref="O50:P50"/>
    <mergeCell ref="A51:B51"/>
    <mergeCell ref="O51:P51"/>
    <mergeCell ref="A52:B52"/>
    <mergeCell ref="O52:P52"/>
    <mergeCell ref="A53:B53"/>
    <mergeCell ref="O53:P53"/>
    <mergeCell ref="A57:B57"/>
    <mergeCell ref="O57:P57"/>
    <mergeCell ref="A58:B58"/>
    <mergeCell ref="O58:P58"/>
    <mergeCell ref="A54:B54"/>
    <mergeCell ref="O54:P54"/>
    <mergeCell ref="A55:B55"/>
    <mergeCell ref="O55:P55"/>
    <mergeCell ref="A56:B56"/>
    <mergeCell ref="O56:P56"/>
  </mergeCells>
  <printOptions horizontalCentered="1"/>
  <pageMargins left="1" right="1" top="1" bottom="0.75" header="1" footer="0.75"/>
  <pageSetup paperSize="9" scale="80" firstPageNumber="32" orientation="landscape" useFirstPageNumber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5" tint="-0.249977111117893"/>
  </sheetPr>
  <dimension ref="A1:AE93"/>
  <sheetViews>
    <sheetView rightToLeft="1" view="pageBreakPreview" zoomScale="80" zoomScaleNormal="75" zoomScaleSheetLayoutView="80" workbookViewId="0">
      <selection activeCell="G4" sqref="G4:I4"/>
    </sheetView>
  </sheetViews>
  <sheetFormatPr defaultRowHeight="15"/>
  <cols>
    <col min="1" max="1" width="3.7109375" style="131" customWidth="1"/>
    <col min="2" max="2" width="10" style="131" customWidth="1"/>
    <col min="3" max="3" width="5.140625" style="131" customWidth="1"/>
    <col min="4" max="4" width="4.42578125" style="131" customWidth="1"/>
    <col min="5" max="5" width="7.28515625" style="131" customWidth="1"/>
    <col min="6" max="6" width="6.85546875" style="131" customWidth="1"/>
    <col min="7" max="7" width="8.5703125" style="131" customWidth="1"/>
    <col min="8" max="8" width="7.7109375" style="131" customWidth="1"/>
    <col min="9" max="9" width="8.5703125" style="131" customWidth="1"/>
    <col min="10" max="10" width="8.85546875" style="131" customWidth="1"/>
    <col min="11" max="11" width="8.7109375" style="131" customWidth="1"/>
    <col min="12" max="12" width="9" style="131" customWidth="1"/>
    <col min="13" max="13" width="6.42578125" style="131" customWidth="1"/>
    <col min="14" max="14" width="8.5703125" style="131" customWidth="1"/>
    <col min="15" max="15" width="9" style="131" customWidth="1"/>
    <col min="16" max="16" width="8.140625" style="131" customWidth="1"/>
    <col min="17" max="17" width="6.7109375" style="131" customWidth="1"/>
    <col min="18" max="18" width="6.42578125" style="131" customWidth="1"/>
    <col min="19" max="19" width="6" style="131" customWidth="1"/>
    <col min="20" max="20" width="5" style="131" customWidth="1"/>
    <col min="21" max="21" width="11.42578125" style="131" customWidth="1"/>
    <col min="22" max="22" width="5.7109375" style="131" customWidth="1"/>
    <col min="23" max="23" width="7" style="131" customWidth="1"/>
    <col min="24" max="24" width="12.42578125" style="131" customWidth="1"/>
    <col min="25" max="25" width="3.42578125" style="131" customWidth="1"/>
    <col min="26" max="16384" width="9.140625" style="131"/>
  </cols>
  <sheetData>
    <row r="1" spans="1:31" ht="27" customHeight="1">
      <c r="A1" s="1098" t="s">
        <v>845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283"/>
      <c r="AA1" s="283"/>
      <c r="AB1" s="283"/>
      <c r="AC1" s="283"/>
      <c r="AD1" s="283"/>
      <c r="AE1" s="283"/>
    </row>
    <row r="2" spans="1:31" ht="35.25" customHeight="1">
      <c r="A2" s="1099" t="s">
        <v>850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283"/>
      <c r="AA2" s="283"/>
      <c r="AB2" s="283"/>
      <c r="AC2" s="283"/>
      <c r="AD2" s="283"/>
      <c r="AE2" s="283"/>
    </row>
    <row r="3" spans="1:31" ht="17.25" customHeight="1" thickBot="1">
      <c r="A3" s="1115" t="s">
        <v>1196</v>
      </c>
      <c r="B3" s="1115"/>
      <c r="C3" s="1115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1116" t="s">
        <v>1197</v>
      </c>
      <c r="Y3" s="1116"/>
      <c r="Z3" s="283"/>
      <c r="AA3" s="283"/>
      <c r="AB3" s="283"/>
      <c r="AC3" s="283"/>
      <c r="AD3" s="283"/>
      <c r="AE3" s="283"/>
    </row>
    <row r="4" spans="1:31" ht="21.75" customHeight="1" thickTop="1">
      <c r="A4" s="1072" t="s">
        <v>40</v>
      </c>
      <c r="B4" s="1072"/>
      <c r="C4" s="1103" t="s">
        <v>107</v>
      </c>
      <c r="D4" s="1103"/>
      <c r="E4" s="1103"/>
      <c r="F4" s="1103"/>
      <c r="G4" s="1103" t="s">
        <v>129</v>
      </c>
      <c r="H4" s="1103"/>
      <c r="I4" s="1103"/>
      <c r="J4" s="1103" t="s">
        <v>109</v>
      </c>
      <c r="K4" s="1103"/>
      <c r="L4" s="1103"/>
      <c r="M4" s="1072" t="s">
        <v>130</v>
      </c>
      <c r="N4" s="1072"/>
      <c r="O4" s="1072"/>
      <c r="P4" s="1072" t="s">
        <v>340</v>
      </c>
      <c r="Q4" s="1072"/>
      <c r="R4" s="1117"/>
      <c r="S4" s="1072" t="s">
        <v>341</v>
      </c>
      <c r="T4" s="1072"/>
      <c r="U4" s="1072"/>
      <c r="V4" s="1072"/>
      <c r="W4" s="1072"/>
      <c r="X4" s="1074" t="s">
        <v>174</v>
      </c>
      <c r="Y4" s="1074"/>
    </row>
    <row r="5" spans="1:31" ht="31.5" customHeight="1">
      <c r="A5" s="1092"/>
      <c r="B5" s="1092"/>
      <c r="C5" s="1095" t="s">
        <v>337</v>
      </c>
      <c r="D5" s="1095"/>
      <c r="E5" s="1095"/>
      <c r="F5" s="1095"/>
      <c r="G5" s="1095" t="s">
        <v>342</v>
      </c>
      <c r="H5" s="1095"/>
      <c r="I5" s="1095"/>
      <c r="J5" s="1095" t="s">
        <v>343</v>
      </c>
      <c r="K5" s="1095"/>
      <c r="L5" s="1095"/>
      <c r="M5" s="1094" t="s">
        <v>344</v>
      </c>
      <c r="N5" s="1094"/>
      <c r="O5" s="1094"/>
      <c r="P5" s="1094" t="s">
        <v>345</v>
      </c>
      <c r="Q5" s="1094"/>
      <c r="R5" s="1114"/>
      <c r="S5" s="1096" t="s">
        <v>346</v>
      </c>
      <c r="T5" s="1096"/>
      <c r="U5" s="1096"/>
      <c r="V5" s="1096"/>
      <c r="W5" s="1096"/>
      <c r="X5" s="1096"/>
      <c r="Y5" s="1096"/>
    </row>
    <row r="6" spans="1:31" s="283" customFormat="1" ht="20.25" customHeight="1">
      <c r="A6" s="1092"/>
      <c r="B6" s="1092"/>
      <c r="C6" s="255" t="s">
        <v>128</v>
      </c>
      <c r="D6" s="257" t="s">
        <v>34</v>
      </c>
      <c r="E6" s="257" t="s">
        <v>110</v>
      </c>
      <c r="F6" s="257" t="s">
        <v>35</v>
      </c>
      <c r="G6" s="255" t="s">
        <v>128</v>
      </c>
      <c r="H6" s="257" t="s">
        <v>34</v>
      </c>
      <c r="I6" s="257" t="s">
        <v>35</v>
      </c>
      <c r="J6" s="255" t="s">
        <v>128</v>
      </c>
      <c r="K6" s="257" t="s">
        <v>34</v>
      </c>
      <c r="L6" s="257" t="s">
        <v>35</v>
      </c>
      <c r="M6" s="255" t="s">
        <v>102</v>
      </c>
      <c r="N6" s="257" t="s">
        <v>103</v>
      </c>
      <c r="O6" s="257" t="s">
        <v>35</v>
      </c>
      <c r="P6" s="257" t="s">
        <v>347</v>
      </c>
      <c r="Q6" s="257" t="s">
        <v>348</v>
      </c>
      <c r="R6" s="257" t="s">
        <v>35</v>
      </c>
      <c r="S6" s="346" t="s">
        <v>121</v>
      </c>
      <c r="T6" s="346" t="s">
        <v>349</v>
      </c>
      <c r="U6" s="346" t="s">
        <v>350</v>
      </c>
      <c r="V6" s="346" t="s">
        <v>351</v>
      </c>
      <c r="W6" s="257" t="s">
        <v>32</v>
      </c>
      <c r="X6" s="1096"/>
      <c r="Y6" s="1096"/>
    </row>
    <row r="7" spans="1:31" s="283" customFormat="1" ht="69.75" customHeight="1" thickBot="1">
      <c r="A7" s="1073"/>
      <c r="B7" s="1073"/>
      <c r="C7" s="812" t="s">
        <v>180</v>
      </c>
      <c r="D7" s="812" t="s">
        <v>179</v>
      </c>
      <c r="E7" s="812" t="s">
        <v>219</v>
      </c>
      <c r="F7" s="812" t="s">
        <v>175</v>
      </c>
      <c r="G7" s="812" t="s">
        <v>180</v>
      </c>
      <c r="H7" s="812" t="s">
        <v>179</v>
      </c>
      <c r="I7" s="812" t="s">
        <v>175</v>
      </c>
      <c r="J7" s="812" t="s">
        <v>180</v>
      </c>
      <c r="K7" s="812" t="s">
        <v>179</v>
      </c>
      <c r="L7" s="812" t="s">
        <v>175</v>
      </c>
      <c r="M7" s="812" t="s">
        <v>352</v>
      </c>
      <c r="N7" s="812" t="s">
        <v>353</v>
      </c>
      <c r="O7" s="812" t="s">
        <v>175</v>
      </c>
      <c r="P7" s="822" t="s">
        <v>354</v>
      </c>
      <c r="Q7" s="822" t="s">
        <v>355</v>
      </c>
      <c r="R7" s="822" t="s">
        <v>175</v>
      </c>
      <c r="S7" s="920" t="s">
        <v>356</v>
      </c>
      <c r="T7" s="920" t="s">
        <v>357</v>
      </c>
      <c r="U7" s="813" t="s">
        <v>975</v>
      </c>
      <c r="V7" s="920" t="s">
        <v>359</v>
      </c>
      <c r="W7" s="822" t="s">
        <v>175</v>
      </c>
      <c r="X7" s="1075"/>
      <c r="Y7" s="1075"/>
    </row>
    <row r="8" spans="1:31" s="283" customFormat="1" ht="19.5" customHeight="1">
      <c r="A8" s="1112" t="s">
        <v>52</v>
      </c>
      <c r="B8" s="1112"/>
      <c r="C8" s="656">
        <v>0</v>
      </c>
      <c r="D8" s="656">
        <v>0</v>
      </c>
      <c r="E8" s="656">
        <v>63</v>
      </c>
      <c r="F8" s="656">
        <f>SUM(C8:E8)</f>
        <v>63</v>
      </c>
      <c r="G8" s="656">
        <v>1401</v>
      </c>
      <c r="H8" s="656">
        <v>847</v>
      </c>
      <c r="I8" s="656">
        <f>SUM(G8:H8)</f>
        <v>2248</v>
      </c>
      <c r="J8" s="656">
        <v>6190</v>
      </c>
      <c r="K8" s="656">
        <v>3638</v>
      </c>
      <c r="L8" s="656">
        <f>SUM(J8:K8)</f>
        <v>9828</v>
      </c>
      <c r="M8" s="656">
        <v>146</v>
      </c>
      <c r="N8" s="656">
        <v>790</v>
      </c>
      <c r="O8" s="656">
        <f>SUM(M8:N8)</f>
        <v>936</v>
      </c>
      <c r="P8" s="656">
        <v>63</v>
      </c>
      <c r="Q8" s="656">
        <v>0</v>
      </c>
      <c r="R8" s="656">
        <f>SUM(P8:Q8)</f>
        <v>63</v>
      </c>
      <c r="S8" s="656">
        <v>63</v>
      </c>
      <c r="T8" s="656">
        <v>0</v>
      </c>
      <c r="U8" s="818">
        <v>0</v>
      </c>
      <c r="V8" s="656">
        <v>0</v>
      </c>
      <c r="W8" s="810">
        <f>SUM(S8:V8)</f>
        <v>63</v>
      </c>
      <c r="X8" s="1210" t="s">
        <v>671</v>
      </c>
      <c r="Y8" s="1210"/>
    </row>
    <row r="9" spans="1:31" ht="19.5" customHeight="1">
      <c r="A9" s="649" t="s">
        <v>53</v>
      </c>
      <c r="B9" s="649"/>
      <c r="C9" s="647">
        <v>0</v>
      </c>
      <c r="D9" s="647">
        <v>0</v>
      </c>
      <c r="E9" s="653">
        <v>25</v>
      </c>
      <c r="F9" s="647">
        <f t="shared" ref="F9:F27" si="0">SUM(C9:E9)</f>
        <v>25</v>
      </c>
      <c r="G9" s="647">
        <v>615</v>
      </c>
      <c r="H9" s="653">
        <v>348</v>
      </c>
      <c r="I9" s="647">
        <f t="shared" ref="I9:I27" si="1">SUM(G9:H9)</f>
        <v>963</v>
      </c>
      <c r="J9" s="647">
        <v>2610</v>
      </c>
      <c r="K9" s="653">
        <v>1409</v>
      </c>
      <c r="L9" s="647">
        <f t="shared" ref="L9:L27" si="2">SUM(J9:K9)</f>
        <v>4019</v>
      </c>
      <c r="M9" s="647">
        <v>76</v>
      </c>
      <c r="N9" s="653">
        <v>224</v>
      </c>
      <c r="O9" s="647">
        <f t="shared" ref="O9:O27" si="3">SUM(M9:N9)</f>
        <v>300</v>
      </c>
      <c r="P9" s="647">
        <v>25</v>
      </c>
      <c r="Q9" s="653">
        <v>0</v>
      </c>
      <c r="R9" s="647">
        <f t="shared" ref="R9:R27" si="4">SUM(P9:Q9)</f>
        <v>25</v>
      </c>
      <c r="S9" s="647">
        <v>24</v>
      </c>
      <c r="T9" s="647">
        <v>0</v>
      </c>
      <c r="U9" s="819">
        <v>1</v>
      </c>
      <c r="V9" s="653">
        <v>0</v>
      </c>
      <c r="W9" s="251">
        <f t="shared" ref="W9:W27" si="5">SUM(S9:V9)</f>
        <v>25</v>
      </c>
      <c r="X9" s="1059" t="s">
        <v>302</v>
      </c>
      <c r="Y9" s="1059"/>
      <c r="Z9" s="283"/>
      <c r="AA9" s="283"/>
    </row>
    <row r="10" spans="1:31" ht="19.5" customHeight="1">
      <c r="A10" s="649" t="s">
        <v>54</v>
      </c>
      <c r="B10" s="649"/>
      <c r="C10" s="647">
        <v>0</v>
      </c>
      <c r="D10" s="647">
        <v>0</v>
      </c>
      <c r="E10" s="653">
        <v>38</v>
      </c>
      <c r="F10" s="647">
        <f t="shared" si="0"/>
        <v>38</v>
      </c>
      <c r="G10" s="647">
        <v>721</v>
      </c>
      <c r="H10" s="653">
        <v>555</v>
      </c>
      <c r="I10" s="647">
        <f t="shared" si="1"/>
        <v>1276</v>
      </c>
      <c r="J10" s="647">
        <v>3222</v>
      </c>
      <c r="K10" s="653">
        <v>2443</v>
      </c>
      <c r="L10" s="647">
        <f t="shared" si="2"/>
        <v>5665</v>
      </c>
      <c r="M10" s="647">
        <v>104</v>
      </c>
      <c r="N10" s="653">
        <v>461</v>
      </c>
      <c r="O10" s="647">
        <f t="shared" si="3"/>
        <v>565</v>
      </c>
      <c r="P10" s="647">
        <v>38</v>
      </c>
      <c r="Q10" s="653">
        <v>0</v>
      </c>
      <c r="R10" s="647">
        <f t="shared" si="4"/>
        <v>38</v>
      </c>
      <c r="S10" s="647">
        <v>38</v>
      </c>
      <c r="T10" s="647">
        <v>0</v>
      </c>
      <c r="U10" s="819">
        <v>0</v>
      </c>
      <c r="V10" s="653">
        <v>0</v>
      </c>
      <c r="W10" s="251">
        <f t="shared" si="5"/>
        <v>38</v>
      </c>
      <c r="X10" s="1059" t="s">
        <v>184</v>
      </c>
      <c r="Y10" s="1059"/>
      <c r="Z10" s="283"/>
      <c r="AA10" s="283"/>
    </row>
    <row r="11" spans="1:31" ht="19.5" customHeight="1">
      <c r="A11" s="649" t="s">
        <v>55</v>
      </c>
      <c r="B11" s="649"/>
      <c r="C11" s="647">
        <v>0</v>
      </c>
      <c r="D11" s="647">
        <v>0</v>
      </c>
      <c r="E11" s="653">
        <v>37</v>
      </c>
      <c r="F11" s="647">
        <f t="shared" si="0"/>
        <v>37</v>
      </c>
      <c r="G11" s="647">
        <v>782</v>
      </c>
      <c r="H11" s="653">
        <v>365</v>
      </c>
      <c r="I11" s="647">
        <f t="shared" si="1"/>
        <v>1147</v>
      </c>
      <c r="J11" s="647">
        <v>3665</v>
      </c>
      <c r="K11" s="653">
        <v>1665</v>
      </c>
      <c r="L11" s="647">
        <f t="shared" si="2"/>
        <v>5330</v>
      </c>
      <c r="M11" s="647">
        <v>47</v>
      </c>
      <c r="N11" s="653">
        <v>367</v>
      </c>
      <c r="O11" s="647">
        <f t="shared" si="3"/>
        <v>414</v>
      </c>
      <c r="P11" s="647">
        <v>35</v>
      </c>
      <c r="Q11" s="653">
        <v>2</v>
      </c>
      <c r="R11" s="647">
        <f t="shared" si="4"/>
        <v>37</v>
      </c>
      <c r="S11" s="647">
        <v>37</v>
      </c>
      <c r="T11" s="647">
        <v>0</v>
      </c>
      <c r="U11" s="819">
        <v>0</v>
      </c>
      <c r="V11" s="653">
        <v>0</v>
      </c>
      <c r="W11" s="251">
        <f t="shared" si="5"/>
        <v>37</v>
      </c>
      <c r="X11" s="1059" t="s">
        <v>185</v>
      </c>
      <c r="Y11" s="1059"/>
      <c r="Z11" s="283"/>
      <c r="AA11" s="283"/>
    </row>
    <row r="12" spans="1:31" ht="19.5" customHeight="1">
      <c r="A12" s="1106" t="s">
        <v>360</v>
      </c>
      <c r="B12" s="655" t="s">
        <v>282</v>
      </c>
      <c r="C12" s="647">
        <v>8</v>
      </c>
      <c r="D12" s="647">
        <v>4</v>
      </c>
      <c r="E12" s="647">
        <v>63</v>
      </c>
      <c r="F12" s="647">
        <f t="shared" si="0"/>
        <v>75</v>
      </c>
      <c r="G12" s="647">
        <v>2278</v>
      </c>
      <c r="H12" s="647">
        <v>1304</v>
      </c>
      <c r="I12" s="647">
        <f t="shared" si="1"/>
        <v>3582</v>
      </c>
      <c r="J12" s="647">
        <v>10049</v>
      </c>
      <c r="K12" s="647">
        <v>5209</v>
      </c>
      <c r="L12" s="647">
        <f t="shared" si="2"/>
        <v>15258</v>
      </c>
      <c r="M12" s="647">
        <v>80</v>
      </c>
      <c r="N12" s="647">
        <v>1142</v>
      </c>
      <c r="O12" s="647">
        <f t="shared" si="3"/>
        <v>1222</v>
      </c>
      <c r="P12" s="647">
        <v>75</v>
      </c>
      <c r="Q12" s="647">
        <v>0</v>
      </c>
      <c r="R12" s="647">
        <f t="shared" si="4"/>
        <v>75</v>
      </c>
      <c r="S12" s="647">
        <v>75</v>
      </c>
      <c r="T12" s="647">
        <v>0</v>
      </c>
      <c r="U12" s="819">
        <v>0</v>
      </c>
      <c r="V12" s="647">
        <v>0</v>
      </c>
      <c r="W12" s="251">
        <f t="shared" si="5"/>
        <v>75</v>
      </c>
      <c r="X12" s="683" t="s">
        <v>306</v>
      </c>
      <c r="Y12" s="1113" t="s">
        <v>173</v>
      </c>
      <c r="Z12" s="283"/>
      <c r="AA12" s="283"/>
    </row>
    <row r="13" spans="1:31" ht="19.5" customHeight="1">
      <c r="A13" s="1107"/>
      <c r="B13" s="655" t="s">
        <v>283</v>
      </c>
      <c r="C13" s="647">
        <v>6</v>
      </c>
      <c r="D13" s="647">
        <v>5</v>
      </c>
      <c r="E13" s="647">
        <v>170</v>
      </c>
      <c r="F13" s="647">
        <f t="shared" si="0"/>
        <v>181</v>
      </c>
      <c r="G13" s="647">
        <v>4858</v>
      </c>
      <c r="H13" s="647">
        <v>2870</v>
      </c>
      <c r="I13" s="647">
        <f t="shared" si="1"/>
        <v>7728</v>
      </c>
      <c r="J13" s="647">
        <v>20551</v>
      </c>
      <c r="K13" s="647">
        <v>12072</v>
      </c>
      <c r="L13" s="647">
        <f t="shared" si="2"/>
        <v>32623</v>
      </c>
      <c r="M13" s="647">
        <v>207</v>
      </c>
      <c r="N13" s="647">
        <v>2500</v>
      </c>
      <c r="O13" s="647">
        <f t="shared" si="3"/>
        <v>2707</v>
      </c>
      <c r="P13" s="647">
        <v>181</v>
      </c>
      <c r="Q13" s="647">
        <v>0</v>
      </c>
      <c r="R13" s="647">
        <f t="shared" si="4"/>
        <v>181</v>
      </c>
      <c r="S13" s="647">
        <v>181</v>
      </c>
      <c r="T13" s="647">
        <v>0</v>
      </c>
      <c r="U13" s="819">
        <v>0</v>
      </c>
      <c r="V13" s="647">
        <v>0</v>
      </c>
      <c r="W13" s="251">
        <f t="shared" si="5"/>
        <v>181</v>
      </c>
      <c r="X13" s="683" t="s">
        <v>307</v>
      </c>
      <c r="Y13" s="1113"/>
      <c r="Z13" s="283"/>
      <c r="AA13" s="283"/>
    </row>
    <row r="14" spans="1:31" ht="19.5" customHeight="1">
      <c r="A14" s="1107"/>
      <c r="B14" s="655" t="s">
        <v>284</v>
      </c>
      <c r="C14" s="647">
        <v>0</v>
      </c>
      <c r="D14" s="647">
        <v>0</v>
      </c>
      <c r="E14" s="647">
        <v>14</v>
      </c>
      <c r="F14" s="647">
        <f t="shared" si="0"/>
        <v>14</v>
      </c>
      <c r="G14" s="647">
        <v>390</v>
      </c>
      <c r="H14" s="647">
        <v>179</v>
      </c>
      <c r="I14" s="647">
        <f t="shared" si="1"/>
        <v>569</v>
      </c>
      <c r="J14" s="647">
        <v>1660</v>
      </c>
      <c r="K14" s="647">
        <v>696</v>
      </c>
      <c r="L14" s="647">
        <f t="shared" si="2"/>
        <v>2356</v>
      </c>
      <c r="M14" s="647">
        <v>23</v>
      </c>
      <c r="N14" s="647">
        <v>210</v>
      </c>
      <c r="O14" s="647">
        <f t="shared" si="3"/>
        <v>233</v>
      </c>
      <c r="P14" s="647">
        <v>12</v>
      </c>
      <c r="Q14" s="647">
        <v>2</v>
      </c>
      <c r="R14" s="647">
        <f t="shared" si="4"/>
        <v>14</v>
      </c>
      <c r="S14" s="647">
        <v>12</v>
      </c>
      <c r="T14" s="647">
        <v>2</v>
      </c>
      <c r="U14" s="819">
        <v>0</v>
      </c>
      <c r="V14" s="647">
        <v>0</v>
      </c>
      <c r="W14" s="251">
        <f t="shared" si="5"/>
        <v>14</v>
      </c>
      <c r="X14" s="683" t="s">
        <v>308</v>
      </c>
      <c r="Y14" s="1113"/>
      <c r="Z14" s="283"/>
      <c r="AA14" s="283"/>
    </row>
    <row r="15" spans="1:31" ht="19.5" customHeight="1">
      <c r="A15" s="1107"/>
      <c r="B15" s="655" t="s">
        <v>279</v>
      </c>
      <c r="C15" s="647">
        <v>1</v>
      </c>
      <c r="D15" s="647">
        <v>0</v>
      </c>
      <c r="E15" s="647">
        <v>79</v>
      </c>
      <c r="F15" s="647">
        <f t="shared" si="0"/>
        <v>80</v>
      </c>
      <c r="G15" s="647">
        <v>1164</v>
      </c>
      <c r="H15" s="647">
        <v>969</v>
      </c>
      <c r="I15" s="647">
        <f t="shared" si="1"/>
        <v>2133</v>
      </c>
      <c r="J15" s="647">
        <v>5381</v>
      </c>
      <c r="K15" s="647">
        <v>4045</v>
      </c>
      <c r="L15" s="647">
        <f t="shared" si="2"/>
        <v>9426</v>
      </c>
      <c r="M15" s="647">
        <v>60</v>
      </c>
      <c r="N15" s="647">
        <v>918</v>
      </c>
      <c r="O15" s="647">
        <f t="shared" si="3"/>
        <v>978</v>
      </c>
      <c r="P15" s="647">
        <v>80</v>
      </c>
      <c r="Q15" s="647">
        <v>0</v>
      </c>
      <c r="R15" s="647">
        <f t="shared" si="4"/>
        <v>80</v>
      </c>
      <c r="S15" s="647">
        <v>80</v>
      </c>
      <c r="T15" s="647">
        <v>0</v>
      </c>
      <c r="U15" s="819">
        <v>0</v>
      </c>
      <c r="V15" s="647">
        <v>0</v>
      </c>
      <c r="W15" s="251">
        <f t="shared" si="5"/>
        <v>80</v>
      </c>
      <c r="X15" s="683" t="s">
        <v>309</v>
      </c>
      <c r="Y15" s="1113"/>
      <c r="Z15" s="283"/>
      <c r="AA15" s="283"/>
    </row>
    <row r="16" spans="1:31" ht="19.5" customHeight="1">
      <c r="A16" s="1107"/>
      <c r="B16" s="655" t="s">
        <v>280</v>
      </c>
      <c r="C16" s="647">
        <v>3</v>
      </c>
      <c r="D16" s="647">
        <v>2</v>
      </c>
      <c r="E16" s="647">
        <v>72</v>
      </c>
      <c r="F16" s="647">
        <f t="shared" si="0"/>
        <v>77</v>
      </c>
      <c r="G16" s="647">
        <v>2169</v>
      </c>
      <c r="H16" s="647">
        <v>1356</v>
      </c>
      <c r="I16" s="647">
        <f t="shared" si="1"/>
        <v>3525</v>
      </c>
      <c r="J16" s="647">
        <v>8775</v>
      </c>
      <c r="K16" s="647">
        <v>5467</v>
      </c>
      <c r="L16" s="647">
        <f t="shared" si="2"/>
        <v>14242</v>
      </c>
      <c r="M16" s="647">
        <v>84</v>
      </c>
      <c r="N16" s="647">
        <v>1174</v>
      </c>
      <c r="O16" s="647">
        <f t="shared" si="3"/>
        <v>1258</v>
      </c>
      <c r="P16" s="647">
        <v>76</v>
      </c>
      <c r="Q16" s="647">
        <v>1</v>
      </c>
      <c r="R16" s="647">
        <f t="shared" si="4"/>
        <v>77</v>
      </c>
      <c r="S16" s="647">
        <v>76</v>
      </c>
      <c r="T16" s="647">
        <v>1</v>
      </c>
      <c r="U16" s="819">
        <v>0</v>
      </c>
      <c r="V16" s="647">
        <v>0</v>
      </c>
      <c r="W16" s="251">
        <f t="shared" si="5"/>
        <v>77</v>
      </c>
      <c r="X16" s="683" t="s">
        <v>310</v>
      </c>
      <c r="Y16" s="1113"/>
      <c r="Z16" s="283"/>
      <c r="AA16" s="283"/>
    </row>
    <row r="17" spans="1:27" ht="19.5" customHeight="1">
      <c r="A17" s="1108"/>
      <c r="B17" s="655" t="s">
        <v>281</v>
      </c>
      <c r="C17" s="647">
        <v>4</v>
      </c>
      <c r="D17" s="647">
        <v>3</v>
      </c>
      <c r="E17" s="647">
        <v>33</v>
      </c>
      <c r="F17" s="647">
        <f t="shared" si="0"/>
        <v>40</v>
      </c>
      <c r="G17" s="647">
        <v>1292</v>
      </c>
      <c r="H17" s="647">
        <v>804</v>
      </c>
      <c r="I17" s="647">
        <f t="shared" si="1"/>
        <v>2096</v>
      </c>
      <c r="J17" s="647">
        <v>5701</v>
      </c>
      <c r="K17" s="647">
        <v>3537</v>
      </c>
      <c r="L17" s="647">
        <f t="shared" si="2"/>
        <v>9238</v>
      </c>
      <c r="M17" s="647">
        <v>49</v>
      </c>
      <c r="N17" s="647">
        <v>678</v>
      </c>
      <c r="O17" s="647">
        <f t="shared" si="3"/>
        <v>727</v>
      </c>
      <c r="P17" s="647">
        <v>40</v>
      </c>
      <c r="Q17" s="647">
        <v>0</v>
      </c>
      <c r="R17" s="647">
        <f t="shared" si="4"/>
        <v>40</v>
      </c>
      <c r="S17" s="647">
        <v>39</v>
      </c>
      <c r="T17" s="647">
        <v>0</v>
      </c>
      <c r="U17" s="819">
        <v>1</v>
      </c>
      <c r="V17" s="647">
        <v>0</v>
      </c>
      <c r="W17" s="251">
        <f t="shared" si="5"/>
        <v>40</v>
      </c>
      <c r="X17" s="683" t="s">
        <v>311</v>
      </c>
      <c r="Y17" s="1113"/>
      <c r="Z17" s="283"/>
      <c r="AA17" s="283"/>
    </row>
    <row r="18" spans="1:27" ht="19.5" customHeight="1">
      <c r="A18" s="1089" t="s">
        <v>63</v>
      </c>
      <c r="B18" s="1089"/>
      <c r="C18" s="647">
        <v>1</v>
      </c>
      <c r="D18" s="647">
        <v>1</v>
      </c>
      <c r="E18" s="647">
        <v>29</v>
      </c>
      <c r="F18" s="647">
        <f t="shared" si="0"/>
        <v>31</v>
      </c>
      <c r="G18" s="653">
        <v>799</v>
      </c>
      <c r="H18" s="647">
        <v>419</v>
      </c>
      <c r="I18" s="647">
        <f t="shared" si="1"/>
        <v>1218</v>
      </c>
      <c r="J18" s="653">
        <v>3225</v>
      </c>
      <c r="K18" s="647">
        <v>1685</v>
      </c>
      <c r="L18" s="647">
        <f t="shared" si="2"/>
        <v>4910</v>
      </c>
      <c r="M18" s="653">
        <v>87</v>
      </c>
      <c r="N18" s="647">
        <v>330</v>
      </c>
      <c r="O18" s="647">
        <f t="shared" si="3"/>
        <v>417</v>
      </c>
      <c r="P18" s="653">
        <v>29</v>
      </c>
      <c r="Q18" s="647">
        <v>2</v>
      </c>
      <c r="R18" s="647">
        <f t="shared" si="4"/>
        <v>31</v>
      </c>
      <c r="S18" s="653">
        <v>28</v>
      </c>
      <c r="T18" s="647">
        <v>0</v>
      </c>
      <c r="U18" s="819">
        <v>3</v>
      </c>
      <c r="V18" s="647">
        <v>0</v>
      </c>
      <c r="W18" s="251">
        <f t="shared" si="5"/>
        <v>31</v>
      </c>
      <c r="X18" s="1059" t="s">
        <v>297</v>
      </c>
      <c r="Y18" s="1059"/>
      <c r="Z18" s="283"/>
      <c r="AA18" s="283"/>
    </row>
    <row r="19" spans="1:27" ht="19.5" customHeight="1">
      <c r="A19" s="1081" t="s">
        <v>64</v>
      </c>
      <c r="B19" s="1081"/>
      <c r="C19" s="647">
        <v>5</v>
      </c>
      <c r="D19" s="647">
        <v>2</v>
      </c>
      <c r="E19" s="647">
        <v>45</v>
      </c>
      <c r="F19" s="647">
        <f t="shared" si="0"/>
        <v>52</v>
      </c>
      <c r="G19" s="653">
        <v>1747</v>
      </c>
      <c r="H19" s="647">
        <v>926</v>
      </c>
      <c r="I19" s="647">
        <f t="shared" si="1"/>
        <v>2673</v>
      </c>
      <c r="J19" s="653">
        <v>7894</v>
      </c>
      <c r="K19" s="647">
        <v>3896</v>
      </c>
      <c r="L19" s="647">
        <f t="shared" si="2"/>
        <v>11790</v>
      </c>
      <c r="M19" s="653">
        <v>133</v>
      </c>
      <c r="N19" s="647">
        <v>847</v>
      </c>
      <c r="O19" s="647">
        <f t="shared" si="3"/>
        <v>980</v>
      </c>
      <c r="P19" s="653">
        <v>48</v>
      </c>
      <c r="Q19" s="647">
        <v>4</v>
      </c>
      <c r="R19" s="647">
        <f t="shared" si="4"/>
        <v>52</v>
      </c>
      <c r="S19" s="653">
        <v>46</v>
      </c>
      <c r="T19" s="647">
        <v>0</v>
      </c>
      <c r="U19" s="819">
        <v>6</v>
      </c>
      <c r="V19" s="647">
        <v>0</v>
      </c>
      <c r="W19" s="251">
        <f t="shared" si="5"/>
        <v>52</v>
      </c>
      <c r="X19" s="1059" t="s">
        <v>186</v>
      </c>
      <c r="Y19" s="1059"/>
      <c r="Z19" s="283"/>
      <c r="AA19" s="283"/>
    </row>
    <row r="20" spans="1:27" ht="19.5" customHeight="1">
      <c r="A20" s="1081" t="s">
        <v>65</v>
      </c>
      <c r="B20" s="1081"/>
      <c r="C20" s="647">
        <v>12</v>
      </c>
      <c r="D20" s="647">
        <v>9</v>
      </c>
      <c r="E20" s="647">
        <v>33</v>
      </c>
      <c r="F20" s="647">
        <f t="shared" si="0"/>
        <v>54</v>
      </c>
      <c r="G20" s="653">
        <v>2268</v>
      </c>
      <c r="H20" s="647">
        <v>1327</v>
      </c>
      <c r="I20" s="647">
        <f t="shared" si="1"/>
        <v>3595</v>
      </c>
      <c r="J20" s="653">
        <v>9817</v>
      </c>
      <c r="K20" s="647">
        <v>5663</v>
      </c>
      <c r="L20" s="647">
        <f t="shared" si="2"/>
        <v>15480</v>
      </c>
      <c r="M20" s="653">
        <v>232</v>
      </c>
      <c r="N20" s="647">
        <v>946</v>
      </c>
      <c r="O20" s="647">
        <f t="shared" si="3"/>
        <v>1178</v>
      </c>
      <c r="P20" s="653">
        <v>51</v>
      </c>
      <c r="Q20" s="647">
        <v>3</v>
      </c>
      <c r="R20" s="647">
        <f t="shared" si="4"/>
        <v>54</v>
      </c>
      <c r="S20" s="653">
        <v>50</v>
      </c>
      <c r="T20" s="647">
        <v>1</v>
      </c>
      <c r="U20" s="819">
        <v>3</v>
      </c>
      <c r="V20" s="647">
        <v>0</v>
      </c>
      <c r="W20" s="251">
        <f t="shared" si="5"/>
        <v>54</v>
      </c>
      <c r="X20" s="1059" t="s">
        <v>187</v>
      </c>
      <c r="Y20" s="1059"/>
      <c r="Z20" s="283"/>
      <c r="AA20" s="283"/>
    </row>
    <row r="21" spans="1:27" ht="19.5" customHeight="1">
      <c r="A21" s="1081" t="s">
        <v>66</v>
      </c>
      <c r="B21" s="1081"/>
      <c r="C21" s="647">
        <v>31</v>
      </c>
      <c r="D21" s="647">
        <v>23</v>
      </c>
      <c r="E21" s="647">
        <v>66</v>
      </c>
      <c r="F21" s="647">
        <f t="shared" si="0"/>
        <v>120</v>
      </c>
      <c r="G21" s="653">
        <v>4406</v>
      </c>
      <c r="H21" s="647">
        <v>2307</v>
      </c>
      <c r="I21" s="647">
        <f t="shared" si="1"/>
        <v>6713</v>
      </c>
      <c r="J21" s="653">
        <v>19303</v>
      </c>
      <c r="K21" s="647">
        <v>9413</v>
      </c>
      <c r="L21" s="647">
        <f t="shared" si="2"/>
        <v>28716</v>
      </c>
      <c r="M21" s="653">
        <v>289</v>
      </c>
      <c r="N21" s="647">
        <v>1814</v>
      </c>
      <c r="O21" s="647">
        <f t="shared" si="3"/>
        <v>2103</v>
      </c>
      <c r="P21" s="653">
        <v>100</v>
      </c>
      <c r="Q21" s="647">
        <v>20</v>
      </c>
      <c r="R21" s="647">
        <f t="shared" si="4"/>
        <v>120</v>
      </c>
      <c r="S21" s="653">
        <v>82</v>
      </c>
      <c r="T21" s="647">
        <v>20</v>
      </c>
      <c r="U21" s="819">
        <v>18</v>
      </c>
      <c r="V21" s="647">
        <v>0</v>
      </c>
      <c r="W21" s="251">
        <f t="shared" si="5"/>
        <v>120</v>
      </c>
      <c r="X21" s="1059" t="s">
        <v>303</v>
      </c>
      <c r="Y21" s="1059"/>
      <c r="Z21" s="283"/>
      <c r="AA21" s="283"/>
    </row>
    <row r="22" spans="1:27" ht="19.5" customHeight="1">
      <c r="A22" s="1081" t="s">
        <v>134</v>
      </c>
      <c r="B22" s="1081"/>
      <c r="C22" s="647">
        <v>5</v>
      </c>
      <c r="D22" s="647">
        <v>3</v>
      </c>
      <c r="E22" s="647">
        <v>48</v>
      </c>
      <c r="F22" s="647">
        <f t="shared" si="0"/>
        <v>56</v>
      </c>
      <c r="G22" s="653">
        <v>1135</v>
      </c>
      <c r="H22" s="647">
        <v>558</v>
      </c>
      <c r="I22" s="647">
        <f t="shared" si="1"/>
        <v>1693</v>
      </c>
      <c r="J22" s="653">
        <v>4863</v>
      </c>
      <c r="K22" s="647">
        <v>2301</v>
      </c>
      <c r="L22" s="647">
        <f t="shared" si="2"/>
        <v>7164</v>
      </c>
      <c r="M22" s="653">
        <v>174</v>
      </c>
      <c r="N22" s="647">
        <v>540</v>
      </c>
      <c r="O22" s="647">
        <f t="shared" si="3"/>
        <v>714</v>
      </c>
      <c r="P22" s="653">
        <v>52</v>
      </c>
      <c r="Q22" s="647">
        <v>4</v>
      </c>
      <c r="R22" s="647">
        <f t="shared" si="4"/>
        <v>56</v>
      </c>
      <c r="S22" s="653">
        <v>50</v>
      </c>
      <c r="T22" s="647">
        <v>0</v>
      </c>
      <c r="U22" s="819">
        <v>6</v>
      </c>
      <c r="V22" s="647">
        <v>0</v>
      </c>
      <c r="W22" s="251">
        <f t="shared" si="5"/>
        <v>56</v>
      </c>
      <c r="X22" s="1059" t="s">
        <v>304</v>
      </c>
      <c r="Y22" s="1059"/>
      <c r="Z22" s="283"/>
      <c r="AA22" s="283"/>
    </row>
    <row r="23" spans="1:27" ht="19.5" customHeight="1">
      <c r="A23" s="1081" t="s">
        <v>68</v>
      </c>
      <c r="B23" s="1081"/>
      <c r="C23" s="647">
        <v>2</v>
      </c>
      <c r="D23" s="647">
        <v>1</v>
      </c>
      <c r="E23" s="647">
        <v>18</v>
      </c>
      <c r="F23" s="647">
        <f t="shared" si="0"/>
        <v>21</v>
      </c>
      <c r="G23" s="653">
        <v>864</v>
      </c>
      <c r="H23" s="647">
        <v>418</v>
      </c>
      <c r="I23" s="647">
        <f t="shared" si="1"/>
        <v>1282</v>
      </c>
      <c r="J23" s="653">
        <v>3979</v>
      </c>
      <c r="K23" s="647">
        <v>4529</v>
      </c>
      <c r="L23" s="647">
        <f t="shared" si="2"/>
        <v>8508</v>
      </c>
      <c r="M23" s="653">
        <v>47</v>
      </c>
      <c r="N23" s="647">
        <v>307</v>
      </c>
      <c r="O23" s="647">
        <f t="shared" si="3"/>
        <v>354</v>
      </c>
      <c r="P23" s="653">
        <v>20</v>
      </c>
      <c r="Q23" s="647">
        <v>1</v>
      </c>
      <c r="R23" s="647">
        <f t="shared" si="4"/>
        <v>21</v>
      </c>
      <c r="S23" s="653">
        <v>21</v>
      </c>
      <c r="T23" s="647">
        <v>0</v>
      </c>
      <c r="U23" s="819">
        <v>0</v>
      </c>
      <c r="V23" s="647">
        <v>0</v>
      </c>
      <c r="W23" s="251">
        <f t="shared" si="5"/>
        <v>21</v>
      </c>
      <c r="X23" s="1059" t="s">
        <v>305</v>
      </c>
      <c r="Y23" s="1059"/>
      <c r="Z23" s="283"/>
      <c r="AA23" s="283"/>
    </row>
    <row r="24" spans="1:27" ht="19.5" customHeight="1">
      <c r="A24" s="1081" t="s">
        <v>69</v>
      </c>
      <c r="B24" s="1081"/>
      <c r="C24" s="647">
        <v>2</v>
      </c>
      <c r="D24" s="647">
        <v>2</v>
      </c>
      <c r="E24" s="647">
        <v>22</v>
      </c>
      <c r="F24" s="647">
        <f t="shared" si="0"/>
        <v>26</v>
      </c>
      <c r="G24" s="653">
        <v>787</v>
      </c>
      <c r="H24" s="647">
        <v>356</v>
      </c>
      <c r="I24" s="647">
        <f t="shared" si="1"/>
        <v>1143</v>
      </c>
      <c r="J24" s="653">
        <v>3061</v>
      </c>
      <c r="K24" s="647">
        <v>1380</v>
      </c>
      <c r="L24" s="647">
        <f t="shared" si="2"/>
        <v>4441</v>
      </c>
      <c r="M24" s="653">
        <v>94</v>
      </c>
      <c r="N24" s="647">
        <v>322</v>
      </c>
      <c r="O24" s="647">
        <f t="shared" si="3"/>
        <v>416</v>
      </c>
      <c r="P24" s="653">
        <v>24</v>
      </c>
      <c r="Q24" s="647">
        <v>2</v>
      </c>
      <c r="R24" s="647">
        <f t="shared" si="4"/>
        <v>26</v>
      </c>
      <c r="S24" s="653">
        <v>24</v>
      </c>
      <c r="T24" s="647">
        <v>1</v>
      </c>
      <c r="U24" s="819">
        <v>1</v>
      </c>
      <c r="V24" s="647">
        <v>0</v>
      </c>
      <c r="W24" s="251">
        <f t="shared" si="5"/>
        <v>26</v>
      </c>
      <c r="X24" s="1059" t="s">
        <v>191</v>
      </c>
      <c r="Y24" s="1059"/>
      <c r="Z24" s="283"/>
      <c r="AA24" s="283"/>
    </row>
    <row r="25" spans="1:27" ht="19.5" customHeight="1">
      <c r="A25" s="1081" t="s">
        <v>70</v>
      </c>
      <c r="B25" s="1081"/>
      <c r="C25" s="647">
        <v>7</v>
      </c>
      <c r="D25" s="647">
        <v>3</v>
      </c>
      <c r="E25" s="647">
        <v>95</v>
      </c>
      <c r="F25" s="647">
        <f t="shared" si="0"/>
        <v>105</v>
      </c>
      <c r="G25" s="653">
        <v>2499</v>
      </c>
      <c r="H25" s="647">
        <v>1382</v>
      </c>
      <c r="I25" s="647">
        <f t="shared" si="1"/>
        <v>3881</v>
      </c>
      <c r="J25" s="653">
        <v>10883</v>
      </c>
      <c r="K25" s="647">
        <v>5190</v>
      </c>
      <c r="L25" s="647">
        <f t="shared" si="2"/>
        <v>16073</v>
      </c>
      <c r="M25" s="653">
        <v>445</v>
      </c>
      <c r="N25" s="647">
        <v>831</v>
      </c>
      <c r="O25" s="647">
        <f t="shared" si="3"/>
        <v>1276</v>
      </c>
      <c r="P25" s="653">
        <v>89</v>
      </c>
      <c r="Q25" s="647">
        <v>16</v>
      </c>
      <c r="R25" s="647">
        <f t="shared" si="4"/>
        <v>105</v>
      </c>
      <c r="S25" s="653">
        <v>72</v>
      </c>
      <c r="T25" s="647">
        <v>9</v>
      </c>
      <c r="U25" s="819">
        <v>24</v>
      </c>
      <c r="V25" s="647">
        <v>0</v>
      </c>
      <c r="W25" s="251">
        <f t="shared" si="5"/>
        <v>105</v>
      </c>
      <c r="X25" s="1059" t="s">
        <v>192</v>
      </c>
      <c r="Y25" s="1059"/>
      <c r="Z25" s="283"/>
      <c r="AA25" s="283"/>
    </row>
    <row r="26" spans="1:27" ht="19.5" customHeight="1">
      <c r="A26" s="1081" t="s">
        <v>71</v>
      </c>
      <c r="B26" s="1081"/>
      <c r="C26" s="647">
        <v>2</v>
      </c>
      <c r="D26" s="647">
        <v>2</v>
      </c>
      <c r="E26" s="647">
        <v>7</v>
      </c>
      <c r="F26" s="647">
        <f t="shared" si="0"/>
        <v>11</v>
      </c>
      <c r="G26" s="653">
        <v>389</v>
      </c>
      <c r="H26" s="647">
        <v>162</v>
      </c>
      <c r="I26" s="647">
        <f t="shared" si="1"/>
        <v>551</v>
      </c>
      <c r="J26" s="653">
        <v>1294</v>
      </c>
      <c r="K26" s="647">
        <v>502</v>
      </c>
      <c r="L26" s="647">
        <f t="shared" si="2"/>
        <v>1796</v>
      </c>
      <c r="M26" s="653">
        <v>86</v>
      </c>
      <c r="N26" s="647">
        <v>87</v>
      </c>
      <c r="O26" s="647">
        <f t="shared" si="3"/>
        <v>173</v>
      </c>
      <c r="P26" s="653">
        <v>10</v>
      </c>
      <c r="Q26" s="647">
        <v>1</v>
      </c>
      <c r="R26" s="647">
        <f t="shared" si="4"/>
        <v>11</v>
      </c>
      <c r="S26" s="653">
        <v>5</v>
      </c>
      <c r="T26" s="647">
        <v>0</v>
      </c>
      <c r="U26" s="819">
        <v>6</v>
      </c>
      <c r="V26" s="647">
        <v>0</v>
      </c>
      <c r="W26" s="251">
        <f t="shared" si="5"/>
        <v>11</v>
      </c>
      <c r="X26" s="1059" t="s">
        <v>193</v>
      </c>
      <c r="Y26" s="1059"/>
      <c r="Z26" s="283"/>
      <c r="AA26" s="283"/>
    </row>
    <row r="27" spans="1:27" ht="19.5" customHeight="1" thickBot="1">
      <c r="A27" s="1212" t="s">
        <v>72</v>
      </c>
      <c r="B27" s="1212"/>
      <c r="C27" s="669">
        <v>1</v>
      </c>
      <c r="D27" s="669">
        <v>1</v>
      </c>
      <c r="E27" s="669">
        <v>258</v>
      </c>
      <c r="F27" s="669">
        <f t="shared" si="0"/>
        <v>260</v>
      </c>
      <c r="G27" s="668">
        <v>7655</v>
      </c>
      <c r="H27" s="669">
        <v>4321</v>
      </c>
      <c r="I27" s="669">
        <f t="shared" si="1"/>
        <v>11976</v>
      </c>
      <c r="J27" s="668">
        <v>36791</v>
      </c>
      <c r="K27" s="669">
        <v>18717</v>
      </c>
      <c r="L27" s="669">
        <f t="shared" si="2"/>
        <v>55508</v>
      </c>
      <c r="M27" s="668">
        <v>256</v>
      </c>
      <c r="N27" s="669">
        <v>1838</v>
      </c>
      <c r="O27" s="669">
        <f t="shared" si="3"/>
        <v>2094</v>
      </c>
      <c r="P27" s="668">
        <v>257</v>
      </c>
      <c r="Q27" s="669">
        <v>3</v>
      </c>
      <c r="R27" s="669">
        <f t="shared" si="4"/>
        <v>260</v>
      </c>
      <c r="S27" s="668">
        <v>260</v>
      </c>
      <c r="T27" s="669">
        <v>0</v>
      </c>
      <c r="U27" s="820">
        <v>0</v>
      </c>
      <c r="V27" s="669">
        <v>0</v>
      </c>
      <c r="W27" s="811">
        <f t="shared" si="5"/>
        <v>260</v>
      </c>
      <c r="X27" s="1193" t="s">
        <v>361</v>
      </c>
      <c r="Y27" s="1193"/>
      <c r="Z27" s="283"/>
      <c r="AA27" s="283"/>
    </row>
    <row r="28" spans="1:27" ht="19.5" customHeight="1" thickBot="1">
      <c r="A28" s="1201" t="s">
        <v>32</v>
      </c>
      <c r="B28" s="1201"/>
      <c r="C28" s="678">
        <f>SUM(C8:C27)</f>
        <v>90</v>
      </c>
      <c r="D28" s="678">
        <f t="shared" ref="D28:W28" si="6">SUM(D8:D27)</f>
        <v>61</v>
      </c>
      <c r="E28" s="678">
        <f t="shared" si="6"/>
        <v>1215</v>
      </c>
      <c r="F28" s="678">
        <f t="shared" si="6"/>
        <v>1366</v>
      </c>
      <c r="G28" s="678">
        <f t="shared" si="6"/>
        <v>38219</v>
      </c>
      <c r="H28" s="678">
        <f t="shared" si="6"/>
        <v>21773</v>
      </c>
      <c r="I28" s="678">
        <f t="shared" si="6"/>
        <v>59992</v>
      </c>
      <c r="J28" s="678">
        <f t="shared" si="6"/>
        <v>168914</v>
      </c>
      <c r="K28" s="678">
        <f t="shared" si="6"/>
        <v>93457</v>
      </c>
      <c r="L28" s="678">
        <f t="shared" si="6"/>
        <v>262371</v>
      </c>
      <c r="M28" s="678">
        <f t="shared" si="6"/>
        <v>2719</v>
      </c>
      <c r="N28" s="678">
        <f t="shared" si="6"/>
        <v>16326</v>
      </c>
      <c r="O28" s="678">
        <f t="shared" si="6"/>
        <v>19045</v>
      </c>
      <c r="P28" s="678">
        <f t="shared" si="6"/>
        <v>1305</v>
      </c>
      <c r="Q28" s="678">
        <f t="shared" si="6"/>
        <v>61</v>
      </c>
      <c r="R28" s="678">
        <f t="shared" si="6"/>
        <v>1366</v>
      </c>
      <c r="S28" s="678">
        <f t="shared" si="6"/>
        <v>1263</v>
      </c>
      <c r="T28" s="678">
        <f t="shared" si="6"/>
        <v>34</v>
      </c>
      <c r="U28" s="821">
        <f t="shared" si="6"/>
        <v>69</v>
      </c>
      <c r="V28" s="678">
        <f t="shared" si="6"/>
        <v>0</v>
      </c>
      <c r="W28" s="678">
        <f t="shared" si="6"/>
        <v>1366</v>
      </c>
      <c r="X28" s="1187" t="s">
        <v>175</v>
      </c>
      <c r="Y28" s="1187"/>
      <c r="Z28" s="283"/>
      <c r="AA28" s="283"/>
    </row>
    <row r="29" spans="1:27" ht="21" customHeight="1" thickTop="1">
      <c r="A29" s="257"/>
      <c r="B29" s="257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57"/>
      <c r="V29" s="263"/>
      <c r="W29" s="263"/>
      <c r="X29" s="262"/>
      <c r="Y29" s="262"/>
      <c r="Z29" s="283"/>
      <c r="AA29" s="283"/>
    </row>
    <row r="30" spans="1:27" ht="27" customHeight="1">
      <c r="A30" s="1098" t="s">
        <v>846</v>
      </c>
      <c r="B30" s="1098"/>
      <c r="C30" s="1098"/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  <c r="O30" s="1098"/>
      <c r="P30" s="1098"/>
      <c r="Q30" s="1098"/>
      <c r="R30" s="1098"/>
      <c r="S30" s="1098"/>
      <c r="T30" s="1098"/>
      <c r="U30" s="1098"/>
      <c r="V30" s="1098"/>
      <c r="W30" s="1098"/>
      <c r="X30" s="1098"/>
      <c r="Y30" s="1098"/>
    </row>
    <row r="31" spans="1:27" ht="41.25" customHeight="1">
      <c r="A31" s="1099" t="s">
        <v>849</v>
      </c>
      <c r="B31" s="1099"/>
      <c r="C31" s="1099"/>
      <c r="D31" s="1099"/>
      <c r="E31" s="1099"/>
      <c r="F31" s="1099"/>
      <c r="G31" s="1099"/>
      <c r="H31" s="1099"/>
      <c r="I31" s="1099"/>
      <c r="J31" s="1099"/>
      <c r="K31" s="1099"/>
      <c r="L31" s="1099"/>
      <c r="M31" s="1099"/>
      <c r="N31" s="1099"/>
      <c r="O31" s="1099"/>
      <c r="P31" s="1099"/>
      <c r="Q31" s="1099"/>
      <c r="R31" s="1099"/>
      <c r="S31" s="1099"/>
      <c r="T31" s="1099"/>
      <c r="U31" s="1099"/>
      <c r="V31" s="1099"/>
      <c r="W31" s="1099"/>
      <c r="X31" s="1099"/>
      <c r="Y31" s="1099"/>
    </row>
    <row r="32" spans="1:27" ht="18" customHeight="1" thickBot="1">
      <c r="A32" s="1115" t="s">
        <v>1198</v>
      </c>
      <c r="B32" s="1115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93"/>
      <c r="W32" s="1101" t="s">
        <v>684</v>
      </c>
      <c r="X32" s="1101"/>
      <c r="Y32" s="1101"/>
    </row>
    <row r="33" spans="1:29" ht="21" customHeight="1" thickTop="1">
      <c r="A33" s="1072" t="s">
        <v>40</v>
      </c>
      <c r="B33" s="1072"/>
      <c r="C33" s="1103" t="s">
        <v>107</v>
      </c>
      <c r="D33" s="1103"/>
      <c r="E33" s="1103"/>
      <c r="F33" s="1103"/>
      <c r="G33" s="1103" t="s">
        <v>129</v>
      </c>
      <c r="H33" s="1103"/>
      <c r="I33" s="1103"/>
      <c r="J33" s="1103" t="s">
        <v>109</v>
      </c>
      <c r="K33" s="1103"/>
      <c r="L33" s="1103"/>
      <c r="M33" s="1072" t="s">
        <v>130</v>
      </c>
      <c r="N33" s="1072"/>
      <c r="O33" s="1072"/>
      <c r="P33" s="1072" t="s">
        <v>340</v>
      </c>
      <c r="Q33" s="1072"/>
      <c r="R33" s="1072"/>
      <c r="S33" s="1072" t="s">
        <v>341</v>
      </c>
      <c r="T33" s="1072"/>
      <c r="U33" s="1072"/>
      <c r="V33" s="1072"/>
      <c r="W33" s="1072"/>
      <c r="X33" s="1074" t="s">
        <v>174</v>
      </c>
      <c r="Y33" s="1074"/>
    </row>
    <row r="34" spans="1:29" ht="31.5" customHeight="1">
      <c r="A34" s="1092"/>
      <c r="B34" s="1092"/>
      <c r="C34" s="1094" t="s">
        <v>337</v>
      </c>
      <c r="D34" s="1094"/>
      <c r="E34" s="1094"/>
      <c r="F34" s="1094"/>
      <c r="G34" s="1095" t="s">
        <v>342</v>
      </c>
      <c r="H34" s="1095"/>
      <c r="I34" s="1095"/>
      <c r="J34" s="1095" t="s">
        <v>343</v>
      </c>
      <c r="K34" s="1095"/>
      <c r="L34" s="1095"/>
      <c r="M34" s="1094" t="s">
        <v>344</v>
      </c>
      <c r="N34" s="1094"/>
      <c r="O34" s="1094"/>
      <c r="P34" s="1096" t="s">
        <v>345</v>
      </c>
      <c r="Q34" s="1096"/>
      <c r="R34" s="1096"/>
      <c r="S34" s="1096" t="s">
        <v>346</v>
      </c>
      <c r="T34" s="1096"/>
      <c r="U34" s="1096"/>
      <c r="V34" s="1096"/>
      <c r="W34" s="1096"/>
      <c r="X34" s="1096"/>
      <c r="Y34" s="1096"/>
    </row>
    <row r="35" spans="1:29" ht="19.5" customHeight="1">
      <c r="A35" s="1092"/>
      <c r="B35" s="1092"/>
      <c r="C35" s="255" t="s">
        <v>128</v>
      </c>
      <c r="D35" s="257" t="s">
        <v>34</v>
      </c>
      <c r="E35" s="257" t="s">
        <v>110</v>
      </c>
      <c r="F35" s="257" t="s">
        <v>35</v>
      </c>
      <c r="G35" s="255" t="s">
        <v>128</v>
      </c>
      <c r="H35" s="257" t="s">
        <v>34</v>
      </c>
      <c r="I35" s="257" t="s">
        <v>35</v>
      </c>
      <c r="J35" s="255" t="s">
        <v>128</v>
      </c>
      <c r="K35" s="257" t="s">
        <v>34</v>
      </c>
      <c r="L35" s="257" t="s">
        <v>35</v>
      </c>
      <c r="M35" s="255" t="s">
        <v>102</v>
      </c>
      <c r="N35" s="257" t="s">
        <v>103</v>
      </c>
      <c r="O35" s="257" t="s">
        <v>35</v>
      </c>
      <c r="P35" s="257" t="s">
        <v>347</v>
      </c>
      <c r="Q35" s="257" t="s">
        <v>348</v>
      </c>
      <c r="R35" s="257" t="s">
        <v>35</v>
      </c>
      <c r="S35" s="257" t="s">
        <v>121</v>
      </c>
      <c r="T35" s="257" t="s">
        <v>349</v>
      </c>
      <c r="U35" s="255" t="s">
        <v>350</v>
      </c>
      <c r="V35" s="257" t="s">
        <v>351</v>
      </c>
      <c r="W35" s="257" t="s">
        <v>32</v>
      </c>
      <c r="X35" s="1096"/>
      <c r="Y35" s="1096"/>
      <c r="AC35" s="823"/>
    </row>
    <row r="36" spans="1:29" ht="57.75" customHeight="1" thickBot="1">
      <c r="A36" s="1073"/>
      <c r="B36" s="1073"/>
      <c r="C36" s="812" t="s">
        <v>180</v>
      </c>
      <c r="D36" s="812" t="s">
        <v>179</v>
      </c>
      <c r="E36" s="812" t="s">
        <v>219</v>
      </c>
      <c r="F36" s="812" t="s">
        <v>175</v>
      </c>
      <c r="G36" s="812" t="s">
        <v>180</v>
      </c>
      <c r="H36" s="812" t="s">
        <v>179</v>
      </c>
      <c r="I36" s="812" t="s">
        <v>175</v>
      </c>
      <c r="J36" s="812" t="s">
        <v>180</v>
      </c>
      <c r="K36" s="812" t="s">
        <v>179</v>
      </c>
      <c r="L36" s="812" t="s">
        <v>175</v>
      </c>
      <c r="M36" s="812" t="s">
        <v>352</v>
      </c>
      <c r="N36" s="812" t="s">
        <v>353</v>
      </c>
      <c r="O36" s="812" t="s">
        <v>175</v>
      </c>
      <c r="P36" s="822" t="s">
        <v>354</v>
      </c>
      <c r="Q36" s="822" t="s">
        <v>355</v>
      </c>
      <c r="R36" s="822" t="s">
        <v>175</v>
      </c>
      <c r="S36" s="921" t="s">
        <v>356</v>
      </c>
      <c r="T36" s="921" t="s">
        <v>357</v>
      </c>
      <c r="U36" s="813" t="s">
        <v>975</v>
      </c>
      <c r="V36" s="920" t="s">
        <v>359</v>
      </c>
      <c r="W36" s="822" t="s">
        <v>175</v>
      </c>
      <c r="X36" s="1075"/>
      <c r="Y36" s="1075"/>
    </row>
    <row r="37" spans="1:29" ht="19.5" customHeight="1">
      <c r="A37" s="1137" t="s">
        <v>52</v>
      </c>
      <c r="B37" s="1137"/>
      <c r="C37" s="815">
        <v>0</v>
      </c>
      <c r="D37" s="815">
        <v>0</v>
      </c>
      <c r="E37" s="815">
        <v>63</v>
      </c>
      <c r="F37" s="815">
        <f>SUM(C37:E37)</f>
        <v>63</v>
      </c>
      <c r="G37" s="815">
        <v>1401</v>
      </c>
      <c r="H37" s="815">
        <v>847</v>
      </c>
      <c r="I37" s="815">
        <f>SUM(G37:H37)</f>
        <v>2248</v>
      </c>
      <c r="J37" s="815">
        <v>6190</v>
      </c>
      <c r="K37" s="815">
        <v>3638</v>
      </c>
      <c r="L37" s="815">
        <f>SUM(J37:K37)</f>
        <v>9828</v>
      </c>
      <c r="M37" s="815">
        <v>146</v>
      </c>
      <c r="N37" s="815">
        <v>790</v>
      </c>
      <c r="O37" s="815">
        <f>SUM(M37:N37)</f>
        <v>936</v>
      </c>
      <c r="P37" s="815">
        <v>63</v>
      </c>
      <c r="Q37" s="815">
        <v>0</v>
      </c>
      <c r="R37" s="815">
        <f>SUM(P37:Q37)</f>
        <v>63</v>
      </c>
      <c r="S37" s="815">
        <v>63</v>
      </c>
      <c r="T37" s="815">
        <v>0</v>
      </c>
      <c r="U37" s="818">
        <v>0</v>
      </c>
      <c r="V37" s="815">
        <v>0</v>
      </c>
      <c r="W37" s="815">
        <f>SUM(S37:V37)</f>
        <v>63</v>
      </c>
      <c r="X37" s="1210" t="s">
        <v>671</v>
      </c>
      <c r="Y37" s="1210"/>
    </row>
    <row r="38" spans="1:29" ht="19.5" customHeight="1">
      <c r="A38" s="1110" t="s">
        <v>53</v>
      </c>
      <c r="B38" s="1110"/>
      <c r="C38" s="285">
        <v>0</v>
      </c>
      <c r="D38" s="285">
        <v>0</v>
      </c>
      <c r="E38" s="285">
        <v>25</v>
      </c>
      <c r="F38" s="285">
        <f t="shared" ref="F38:F56" si="7">SUM(C38:E38)</f>
        <v>25</v>
      </c>
      <c r="G38" s="285">
        <v>615</v>
      </c>
      <c r="H38" s="285">
        <v>348</v>
      </c>
      <c r="I38" s="285">
        <f t="shared" ref="I38:I56" si="8">SUM(G38:H38)</f>
        <v>963</v>
      </c>
      <c r="J38" s="285">
        <v>2610</v>
      </c>
      <c r="K38" s="285">
        <v>1409</v>
      </c>
      <c r="L38" s="285">
        <f t="shared" ref="L38:L56" si="9">SUM(J38:K38)</f>
        <v>4019</v>
      </c>
      <c r="M38" s="285">
        <v>76</v>
      </c>
      <c r="N38" s="285">
        <v>224</v>
      </c>
      <c r="O38" s="285">
        <f t="shared" ref="O38:O56" si="10">SUM(M38:N38)</f>
        <v>300</v>
      </c>
      <c r="P38" s="285">
        <v>25</v>
      </c>
      <c r="Q38" s="285">
        <v>0</v>
      </c>
      <c r="R38" s="285">
        <f t="shared" ref="R38:R56" si="11">SUM(P38:Q38)</f>
        <v>25</v>
      </c>
      <c r="S38" s="285">
        <v>24</v>
      </c>
      <c r="T38" s="285">
        <v>0</v>
      </c>
      <c r="U38" s="819">
        <v>1</v>
      </c>
      <c r="V38" s="285">
        <v>0</v>
      </c>
      <c r="W38" s="285">
        <f t="shared" ref="W38:W56" si="12">SUM(S38:V38)</f>
        <v>25</v>
      </c>
      <c r="X38" s="1111" t="s">
        <v>302</v>
      </c>
      <c r="Y38" s="1111"/>
    </row>
    <row r="39" spans="1:29" ht="19.5" customHeight="1">
      <c r="A39" s="1081" t="s">
        <v>54</v>
      </c>
      <c r="B39" s="1081"/>
      <c r="C39" s="286">
        <v>0</v>
      </c>
      <c r="D39" s="286">
        <v>0</v>
      </c>
      <c r="E39" s="286">
        <v>38</v>
      </c>
      <c r="F39" s="285">
        <f t="shared" si="7"/>
        <v>38</v>
      </c>
      <c r="G39" s="286">
        <v>721</v>
      </c>
      <c r="H39" s="286">
        <v>555</v>
      </c>
      <c r="I39" s="285">
        <f t="shared" si="8"/>
        <v>1276</v>
      </c>
      <c r="J39" s="286">
        <v>3222</v>
      </c>
      <c r="K39" s="286">
        <v>2443</v>
      </c>
      <c r="L39" s="285">
        <f t="shared" si="9"/>
        <v>5665</v>
      </c>
      <c r="M39" s="286">
        <v>104</v>
      </c>
      <c r="N39" s="286">
        <v>461</v>
      </c>
      <c r="O39" s="285">
        <f t="shared" si="10"/>
        <v>565</v>
      </c>
      <c r="P39" s="286">
        <v>38</v>
      </c>
      <c r="Q39" s="286">
        <v>0</v>
      </c>
      <c r="R39" s="285">
        <f t="shared" si="11"/>
        <v>38</v>
      </c>
      <c r="S39" s="286">
        <v>38</v>
      </c>
      <c r="T39" s="286">
        <v>0</v>
      </c>
      <c r="U39" s="819">
        <v>0</v>
      </c>
      <c r="V39" s="286">
        <v>0</v>
      </c>
      <c r="W39" s="285">
        <f t="shared" si="12"/>
        <v>38</v>
      </c>
      <c r="X39" s="1056" t="s">
        <v>184</v>
      </c>
      <c r="Y39" s="1056"/>
    </row>
    <row r="40" spans="1:29" ht="19.5" customHeight="1">
      <c r="A40" s="1081" t="s">
        <v>55</v>
      </c>
      <c r="B40" s="1081"/>
      <c r="C40" s="286">
        <v>0</v>
      </c>
      <c r="D40" s="286">
        <v>0</v>
      </c>
      <c r="E40" s="286">
        <v>32</v>
      </c>
      <c r="F40" s="285">
        <f t="shared" si="7"/>
        <v>32</v>
      </c>
      <c r="G40" s="286">
        <v>656</v>
      </c>
      <c r="H40" s="286">
        <v>314</v>
      </c>
      <c r="I40" s="285">
        <f t="shared" si="8"/>
        <v>970</v>
      </c>
      <c r="J40" s="286">
        <v>3089</v>
      </c>
      <c r="K40" s="286">
        <v>1402</v>
      </c>
      <c r="L40" s="285">
        <f t="shared" si="9"/>
        <v>4491</v>
      </c>
      <c r="M40" s="286">
        <v>35</v>
      </c>
      <c r="N40" s="286">
        <v>307</v>
      </c>
      <c r="O40" s="285">
        <f t="shared" si="10"/>
        <v>342</v>
      </c>
      <c r="P40" s="286">
        <v>30</v>
      </c>
      <c r="Q40" s="286">
        <v>2</v>
      </c>
      <c r="R40" s="285">
        <f t="shared" si="11"/>
        <v>32</v>
      </c>
      <c r="S40" s="286">
        <v>32</v>
      </c>
      <c r="T40" s="286">
        <v>0</v>
      </c>
      <c r="U40" s="819">
        <v>0</v>
      </c>
      <c r="V40" s="286">
        <v>0</v>
      </c>
      <c r="W40" s="285">
        <f t="shared" si="12"/>
        <v>32</v>
      </c>
      <c r="X40" s="1056" t="s">
        <v>185</v>
      </c>
      <c r="Y40" s="1056"/>
    </row>
    <row r="41" spans="1:29" ht="19.5" customHeight="1">
      <c r="A41" s="1106" t="s">
        <v>295</v>
      </c>
      <c r="B41" s="655" t="s">
        <v>273</v>
      </c>
      <c r="C41" s="286">
        <v>8</v>
      </c>
      <c r="D41" s="286">
        <v>4</v>
      </c>
      <c r="E41" s="286">
        <v>62</v>
      </c>
      <c r="F41" s="285">
        <f t="shared" si="7"/>
        <v>74</v>
      </c>
      <c r="G41" s="286">
        <v>2250</v>
      </c>
      <c r="H41" s="286">
        <v>1290</v>
      </c>
      <c r="I41" s="285">
        <f t="shared" si="8"/>
        <v>3540</v>
      </c>
      <c r="J41" s="286">
        <v>9899</v>
      </c>
      <c r="K41" s="286">
        <v>5162</v>
      </c>
      <c r="L41" s="285">
        <f t="shared" si="9"/>
        <v>15061</v>
      </c>
      <c r="M41" s="286">
        <v>76</v>
      </c>
      <c r="N41" s="286">
        <v>1133</v>
      </c>
      <c r="O41" s="285">
        <f t="shared" si="10"/>
        <v>1209</v>
      </c>
      <c r="P41" s="286">
        <v>74</v>
      </c>
      <c r="Q41" s="286">
        <v>0</v>
      </c>
      <c r="R41" s="285">
        <f t="shared" si="11"/>
        <v>74</v>
      </c>
      <c r="S41" s="286">
        <v>74</v>
      </c>
      <c r="T41" s="286">
        <v>0</v>
      </c>
      <c r="U41" s="819">
        <v>0</v>
      </c>
      <c r="V41" s="286">
        <v>0</v>
      </c>
      <c r="W41" s="285">
        <f t="shared" si="12"/>
        <v>74</v>
      </c>
      <c r="X41" s="683" t="s">
        <v>306</v>
      </c>
      <c r="Y41" s="1087" t="s">
        <v>173</v>
      </c>
    </row>
    <row r="42" spans="1:29" ht="19.5" customHeight="1">
      <c r="A42" s="1107"/>
      <c r="B42" s="655" t="s">
        <v>275</v>
      </c>
      <c r="C42" s="286">
        <v>6</v>
      </c>
      <c r="D42" s="286">
        <v>5</v>
      </c>
      <c r="E42" s="286">
        <v>170</v>
      </c>
      <c r="F42" s="285">
        <f t="shared" si="7"/>
        <v>181</v>
      </c>
      <c r="G42" s="286">
        <v>4858</v>
      </c>
      <c r="H42" s="286">
        <v>2870</v>
      </c>
      <c r="I42" s="285">
        <f t="shared" si="8"/>
        <v>7728</v>
      </c>
      <c r="J42" s="286">
        <v>20551</v>
      </c>
      <c r="K42" s="286">
        <v>12072</v>
      </c>
      <c r="L42" s="285">
        <f t="shared" si="9"/>
        <v>32623</v>
      </c>
      <c r="M42" s="286">
        <v>207</v>
      </c>
      <c r="N42" s="286">
        <v>2500</v>
      </c>
      <c r="O42" s="285">
        <f t="shared" si="10"/>
        <v>2707</v>
      </c>
      <c r="P42" s="286">
        <v>181</v>
      </c>
      <c r="Q42" s="286">
        <v>0</v>
      </c>
      <c r="R42" s="285">
        <f t="shared" si="11"/>
        <v>181</v>
      </c>
      <c r="S42" s="286">
        <v>181</v>
      </c>
      <c r="T42" s="286">
        <v>0</v>
      </c>
      <c r="U42" s="819">
        <v>0</v>
      </c>
      <c r="V42" s="286">
        <v>0</v>
      </c>
      <c r="W42" s="285">
        <f t="shared" si="12"/>
        <v>181</v>
      </c>
      <c r="X42" s="683" t="s">
        <v>307</v>
      </c>
      <c r="Y42" s="1088"/>
    </row>
    <row r="43" spans="1:29" ht="19.5" customHeight="1">
      <c r="A43" s="1107"/>
      <c r="B43" s="655" t="s">
        <v>274</v>
      </c>
      <c r="C43" s="286">
        <v>0</v>
      </c>
      <c r="D43" s="286">
        <v>0</v>
      </c>
      <c r="E43" s="286">
        <v>14</v>
      </c>
      <c r="F43" s="285">
        <f t="shared" si="7"/>
        <v>14</v>
      </c>
      <c r="G43" s="286">
        <v>390</v>
      </c>
      <c r="H43" s="286">
        <v>179</v>
      </c>
      <c r="I43" s="285">
        <f t="shared" si="8"/>
        <v>569</v>
      </c>
      <c r="J43" s="286">
        <v>1660</v>
      </c>
      <c r="K43" s="286">
        <v>696</v>
      </c>
      <c r="L43" s="285">
        <f t="shared" si="9"/>
        <v>2356</v>
      </c>
      <c r="M43" s="286">
        <v>23</v>
      </c>
      <c r="N43" s="286">
        <v>210</v>
      </c>
      <c r="O43" s="285">
        <f t="shared" si="10"/>
        <v>233</v>
      </c>
      <c r="P43" s="286">
        <v>12</v>
      </c>
      <c r="Q43" s="286">
        <v>2</v>
      </c>
      <c r="R43" s="285">
        <f t="shared" si="11"/>
        <v>14</v>
      </c>
      <c r="S43" s="286">
        <v>12</v>
      </c>
      <c r="T43" s="286">
        <v>2</v>
      </c>
      <c r="U43" s="819">
        <v>0</v>
      </c>
      <c r="V43" s="286">
        <v>0</v>
      </c>
      <c r="W43" s="285">
        <f t="shared" si="12"/>
        <v>14</v>
      </c>
      <c r="X43" s="683" t="s">
        <v>308</v>
      </c>
      <c r="Y43" s="1088"/>
    </row>
    <row r="44" spans="1:29" ht="19.5" customHeight="1">
      <c r="A44" s="1107"/>
      <c r="B44" s="655" t="s">
        <v>276</v>
      </c>
      <c r="C44" s="286">
        <v>1</v>
      </c>
      <c r="D44" s="286">
        <v>0</v>
      </c>
      <c r="E44" s="286">
        <v>79</v>
      </c>
      <c r="F44" s="285">
        <f t="shared" si="7"/>
        <v>80</v>
      </c>
      <c r="G44" s="286">
        <v>1164</v>
      </c>
      <c r="H44" s="286">
        <v>969</v>
      </c>
      <c r="I44" s="285">
        <f t="shared" si="8"/>
        <v>2133</v>
      </c>
      <c r="J44" s="286">
        <v>5381</v>
      </c>
      <c r="K44" s="286">
        <v>4045</v>
      </c>
      <c r="L44" s="285">
        <f t="shared" si="9"/>
        <v>9426</v>
      </c>
      <c r="M44" s="286">
        <v>60</v>
      </c>
      <c r="N44" s="286">
        <v>918</v>
      </c>
      <c r="O44" s="285">
        <f t="shared" si="10"/>
        <v>978</v>
      </c>
      <c r="P44" s="286">
        <v>80</v>
      </c>
      <c r="Q44" s="286">
        <v>0</v>
      </c>
      <c r="R44" s="285">
        <f t="shared" si="11"/>
        <v>80</v>
      </c>
      <c r="S44" s="286">
        <v>80</v>
      </c>
      <c r="T44" s="286">
        <v>0</v>
      </c>
      <c r="U44" s="819">
        <v>0</v>
      </c>
      <c r="V44" s="286">
        <v>0</v>
      </c>
      <c r="W44" s="285">
        <f t="shared" si="12"/>
        <v>80</v>
      </c>
      <c r="X44" s="683" t="s">
        <v>309</v>
      </c>
      <c r="Y44" s="1088"/>
    </row>
    <row r="45" spans="1:29" ht="19.5" customHeight="1">
      <c r="A45" s="1107"/>
      <c r="B45" s="655" t="s">
        <v>278</v>
      </c>
      <c r="C45" s="286">
        <v>3</v>
      </c>
      <c r="D45" s="286">
        <v>2</v>
      </c>
      <c r="E45" s="286">
        <v>72</v>
      </c>
      <c r="F45" s="285">
        <f t="shared" si="7"/>
        <v>77</v>
      </c>
      <c r="G45" s="286">
        <v>2169</v>
      </c>
      <c r="H45" s="286">
        <v>1356</v>
      </c>
      <c r="I45" s="285">
        <f t="shared" si="8"/>
        <v>3525</v>
      </c>
      <c r="J45" s="286">
        <v>8775</v>
      </c>
      <c r="K45" s="286">
        <v>5467</v>
      </c>
      <c r="L45" s="285">
        <f t="shared" si="9"/>
        <v>14242</v>
      </c>
      <c r="M45" s="286">
        <v>84</v>
      </c>
      <c r="N45" s="286">
        <v>1174</v>
      </c>
      <c r="O45" s="285">
        <f t="shared" si="10"/>
        <v>1258</v>
      </c>
      <c r="P45" s="286">
        <v>76</v>
      </c>
      <c r="Q45" s="286">
        <v>1</v>
      </c>
      <c r="R45" s="285">
        <f t="shared" si="11"/>
        <v>77</v>
      </c>
      <c r="S45" s="286">
        <v>76</v>
      </c>
      <c r="T45" s="286">
        <v>1</v>
      </c>
      <c r="U45" s="819">
        <v>0</v>
      </c>
      <c r="V45" s="286">
        <v>0</v>
      </c>
      <c r="W45" s="285">
        <f t="shared" si="12"/>
        <v>77</v>
      </c>
      <c r="X45" s="683" t="s">
        <v>310</v>
      </c>
      <c r="Y45" s="1088"/>
    </row>
    <row r="46" spans="1:29" ht="19.5" customHeight="1">
      <c r="A46" s="1108"/>
      <c r="B46" s="655" t="s">
        <v>277</v>
      </c>
      <c r="C46" s="286">
        <v>4</v>
      </c>
      <c r="D46" s="286">
        <v>3</v>
      </c>
      <c r="E46" s="286">
        <v>32</v>
      </c>
      <c r="F46" s="285">
        <f t="shared" si="7"/>
        <v>39</v>
      </c>
      <c r="G46" s="286">
        <v>1270</v>
      </c>
      <c r="H46" s="286">
        <v>792</v>
      </c>
      <c r="I46" s="285">
        <f t="shared" si="8"/>
        <v>2062</v>
      </c>
      <c r="J46" s="286">
        <v>5610</v>
      </c>
      <c r="K46" s="286">
        <v>3497</v>
      </c>
      <c r="L46" s="285">
        <f t="shared" si="9"/>
        <v>9107</v>
      </c>
      <c r="M46" s="286">
        <v>47</v>
      </c>
      <c r="N46" s="286">
        <v>668</v>
      </c>
      <c r="O46" s="285">
        <f t="shared" si="10"/>
        <v>715</v>
      </c>
      <c r="P46" s="286">
        <v>39</v>
      </c>
      <c r="Q46" s="286">
        <v>0</v>
      </c>
      <c r="R46" s="285">
        <f t="shared" si="11"/>
        <v>39</v>
      </c>
      <c r="S46" s="286">
        <v>38</v>
      </c>
      <c r="T46" s="286">
        <v>0</v>
      </c>
      <c r="U46" s="819">
        <v>1</v>
      </c>
      <c r="V46" s="286">
        <v>0</v>
      </c>
      <c r="W46" s="285">
        <f t="shared" si="12"/>
        <v>39</v>
      </c>
      <c r="X46" s="683" t="s">
        <v>311</v>
      </c>
      <c r="Y46" s="1088"/>
    </row>
    <row r="47" spans="1:29" ht="19.5" customHeight="1">
      <c r="A47" s="1109" t="s">
        <v>63</v>
      </c>
      <c r="B47" s="1109"/>
      <c r="C47" s="286">
        <v>1</v>
      </c>
      <c r="D47" s="286">
        <v>1</v>
      </c>
      <c r="E47" s="286">
        <v>26</v>
      </c>
      <c r="F47" s="285">
        <f t="shared" si="7"/>
        <v>28</v>
      </c>
      <c r="G47" s="286">
        <v>762</v>
      </c>
      <c r="H47" s="286">
        <v>401</v>
      </c>
      <c r="I47" s="285">
        <f t="shared" si="8"/>
        <v>1163</v>
      </c>
      <c r="J47" s="286">
        <v>3073</v>
      </c>
      <c r="K47" s="286">
        <v>1630</v>
      </c>
      <c r="L47" s="285">
        <f t="shared" si="9"/>
        <v>4703</v>
      </c>
      <c r="M47" s="286">
        <v>74</v>
      </c>
      <c r="N47" s="286">
        <v>317</v>
      </c>
      <c r="O47" s="285">
        <f t="shared" si="10"/>
        <v>391</v>
      </c>
      <c r="P47" s="286">
        <v>26</v>
      </c>
      <c r="Q47" s="286">
        <v>2</v>
      </c>
      <c r="R47" s="285">
        <f t="shared" si="11"/>
        <v>28</v>
      </c>
      <c r="S47" s="286">
        <v>25</v>
      </c>
      <c r="T47" s="286">
        <v>0</v>
      </c>
      <c r="U47" s="819">
        <v>3</v>
      </c>
      <c r="V47" s="286">
        <v>0</v>
      </c>
      <c r="W47" s="285">
        <f t="shared" si="12"/>
        <v>28</v>
      </c>
      <c r="X47" s="1056" t="s">
        <v>297</v>
      </c>
      <c r="Y47" s="1056"/>
    </row>
    <row r="48" spans="1:29" ht="19.5" customHeight="1">
      <c r="A48" s="1081" t="s">
        <v>64</v>
      </c>
      <c r="B48" s="1081"/>
      <c r="C48" s="286">
        <v>5</v>
      </c>
      <c r="D48" s="286">
        <v>2</v>
      </c>
      <c r="E48" s="286">
        <v>43</v>
      </c>
      <c r="F48" s="285">
        <f t="shared" si="7"/>
        <v>50</v>
      </c>
      <c r="G48" s="286">
        <v>1685</v>
      </c>
      <c r="H48" s="286">
        <v>903</v>
      </c>
      <c r="I48" s="285">
        <f t="shared" si="8"/>
        <v>2588</v>
      </c>
      <c r="J48" s="286">
        <v>7722</v>
      </c>
      <c r="K48" s="286">
        <v>3830</v>
      </c>
      <c r="L48" s="285">
        <f t="shared" si="9"/>
        <v>11552</v>
      </c>
      <c r="M48" s="286">
        <v>131</v>
      </c>
      <c r="N48" s="286">
        <v>824</v>
      </c>
      <c r="O48" s="285">
        <f t="shared" si="10"/>
        <v>955</v>
      </c>
      <c r="P48" s="286">
        <v>46</v>
      </c>
      <c r="Q48" s="286">
        <v>4</v>
      </c>
      <c r="R48" s="285">
        <f t="shared" si="11"/>
        <v>50</v>
      </c>
      <c r="S48" s="286">
        <v>44</v>
      </c>
      <c r="T48" s="286">
        <v>0</v>
      </c>
      <c r="U48" s="819">
        <v>6</v>
      </c>
      <c r="V48" s="286">
        <v>0</v>
      </c>
      <c r="W48" s="285">
        <f t="shared" si="12"/>
        <v>50</v>
      </c>
      <c r="X48" s="1056" t="s">
        <v>186</v>
      </c>
      <c r="Y48" s="1056"/>
    </row>
    <row r="49" spans="1:25" ht="19.5" customHeight="1">
      <c r="A49" s="1081" t="s">
        <v>65</v>
      </c>
      <c r="B49" s="1081"/>
      <c r="C49" s="286">
        <v>10</v>
      </c>
      <c r="D49" s="286">
        <v>8</v>
      </c>
      <c r="E49" s="286">
        <v>32</v>
      </c>
      <c r="F49" s="285">
        <f t="shared" si="7"/>
        <v>50</v>
      </c>
      <c r="G49" s="286">
        <v>2145</v>
      </c>
      <c r="H49" s="286">
        <v>1265</v>
      </c>
      <c r="I49" s="285">
        <f t="shared" si="8"/>
        <v>3410</v>
      </c>
      <c r="J49" s="286">
        <v>9047</v>
      </c>
      <c r="K49" s="286">
        <v>5155</v>
      </c>
      <c r="L49" s="285">
        <f t="shared" si="9"/>
        <v>14202</v>
      </c>
      <c r="M49" s="286">
        <v>192</v>
      </c>
      <c r="N49" s="286">
        <v>892</v>
      </c>
      <c r="O49" s="285">
        <f t="shared" si="10"/>
        <v>1084</v>
      </c>
      <c r="P49" s="286">
        <v>47</v>
      </c>
      <c r="Q49" s="286">
        <v>3</v>
      </c>
      <c r="R49" s="285">
        <f t="shared" si="11"/>
        <v>50</v>
      </c>
      <c r="S49" s="286">
        <v>46</v>
      </c>
      <c r="T49" s="286">
        <v>1</v>
      </c>
      <c r="U49" s="819">
        <v>3</v>
      </c>
      <c r="V49" s="286">
        <v>0</v>
      </c>
      <c r="W49" s="285">
        <f t="shared" si="12"/>
        <v>50</v>
      </c>
      <c r="X49" s="1056" t="s">
        <v>187</v>
      </c>
      <c r="Y49" s="1056"/>
    </row>
    <row r="50" spans="1:25" ht="19.5" customHeight="1">
      <c r="A50" s="1081" t="s">
        <v>66</v>
      </c>
      <c r="B50" s="1081"/>
      <c r="C50" s="158">
        <v>29</v>
      </c>
      <c r="D50" s="286">
        <v>20</v>
      </c>
      <c r="E50" s="286">
        <v>60</v>
      </c>
      <c r="F50" s="285">
        <f t="shared" si="7"/>
        <v>109</v>
      </c>
      <c r="G50" s="286">
        <v>3999</v>
      </c>
      <c r="H50" s="286">
        <v>2082</v>
      </c>
      <c r="I50" s="285">
        <f t="shared" si="8"/>
        <v>6081</v>
      </c>
      <c r="J50" s="286">
        <v>17978</v>
      </c>
      <c r="K50" s="286">
        <v>8667</v>
      </c>
      <c r="L50" s="285">
        <f t="shared" si="9"/>
        <v>26645</v>
      </c>
      <c r="M50" s="286">
        <v>266</v>
      </c>
      <c r="N50" s="286">
        <v>1665</v>
      </c>
      <c r="O50" s="285">
        <f t="shared" si="10"/>
        <v>1931</v>
      </c>
      <c r="P50" s="286">
        <v>90</v>
      </c>
      <c r="Q50" s="286">
        <v>19</v>
      </c>
      <c r="R50" s="285">
        <f t="shared" si="11"/>
        <v>109</v>
      </c>
      <c r="S50" s="286">
        <v>74</v>
      </c>
      <c r="T50" s="286">
        <v>19</v>
      </c>
      <c r="U50" s="819">
        <v>16</v>
      </c>
      <c r="V50" s="286">
        <v>0</v>
      </c>
      <c r="W50" s="285">
        <f t="shared" si="12"/>
        <v>109</v>
      </c>
      <c r="X50" s="1056" t="s">
        <v>303</v>
      </c>
      <c r="Y50" s="1056"/>
    </row>
    <row r="51" spans="1:25" ht="19.5" customHeight="1">
      <c r="A51" s="1081" t="s">
        <v>134</v>
      </c>
      <c r="B51" s="1081"/>
      <c r="C51" s="286">
        <v>5</v>
      </c>
      <c r="D51" s="286">
        <v>3</v>
      </c>
      <c r="E51" s="286">
        <v>48</v>
      </c>
      <c r="F51" s="285">
        <f t="shared" si="7"/>
        <v>56</v>
      </c>
      <c r="G51" s="286">
        <v>1135</v>
      </c>
      <c r="H51" s="286">
        <v>558</v>
      </c>
      <c r="I51" s="285">
        <f t="shared" si="8"/>
        <v>1693</v>
      </c>
      <c r="J51" s="286">
        <v>4863</v>
      </c>
      <c r="K51" s="286">
        <v>2301</v>
      </c>
      <c r="L51" s="285">
        <f t="shared" si="9"/>
        <v>7164</v>
      </c>
      <c r="M51" s="286">
        <v>174</v>
      </c>
      <c r="N51" s="286">
        <v>540</v>
      </c>
      <c r="O51" s="285">
        <f t="shared" si="10"/>
        <v>714</v>
      </c>
      <c r="P51" s="286">
        <v>52</v>
      </c>
      <c r="Q51" s="286">
        <v>4</v>
      </c>
      <c r="R51" s="285">
        <f t="shared" si="11"/>
        <v>56</v>
      </c>
      <c r="S51" s="286">
        <v>50</v>
      </c>
      <c r="T51" s="286">
        <v>0</v>
      </c>
      <c r="U51" s="819">
        <v>6</v>
      </c>
      <c r="V51" s="286">
        <v>0</v>
      </c>
      <c r="W51" s="285">
        <f t="shared" si="12"/>
        <v>56</v>
      </c>
      <c r="X51" s="1056" t="s">
        <v>304</v>
      </c>
      <c r="Y51" s="1056"/>
    </row>
    <row r="52" spans="1:25" ht="19.5" customHeight="1">
      <c r="A52" s="1081" t="s">
        <v>68</v>
      </c>
      <c r="B52" s="1081"/>
      <c r="C52" s="286">
        <v>2</v>
      </c>
      <c r="D52" s="286">
        <v>1</v>
      </c>
      <c r="E52" s="286">
        <v>18</v>
      </c>
      <c r="F52" s="285">
        <f t="shared" si="7"/>
        <v>21</v>
      </c>
      <c r="G52" s="286">
        <v>864</v>
      </c>
      <c r="H52" s="286">
        <v>418</v>
      </c>
      <c r="I52" s="285">
        <f t="shared" si="8"/>
        <v>1282</v>
      </c>
      <c r="J52" s="286">
        <v>3979</v>
      </c>
      <c r="K52" s="286">
        <v>4529</v>
      </c>
      <c r="L52" s="285">
        <f t="shared" si="9"/>
        <v>8508</v>
      </c>
      <c r="M52" s="286">
        <v>47</v>
      </c>
      <c r="N52" s="286">
        <v>307</v>
      </c>
      <c r="O52" s="285">
        <f t="shared" si="10"/>
        <v>354</v>
      </c>
      <c r="P52" s="286">
        <v>20</v>
      </c>
      <c r="Q52" s="286">
        <v>1</v>
      </c>
      <c r="R52" s="285">
        <f t="shared" si="11"/>
        <v>21</v>
      </c>
      <c r="S52" s="286">
        <v>21</v>
      </c>
      <c r="T52" s="286">
        <v>0</v>
      </c>
      <c r="U52" s="819">
        <v>0</v>
      </c>
      <c r="V52" s="286">
        <v>0</v>
      </c>
      <c r="W52" s="285">
        <f t="shared" si="12"/>
        <v>21</v>
      </c>
      <c r="X52" s="1056" t="s">
        <v>305</v>
      </c>
      <c r="Y52" s="1056"/>
    </row>
    <row r="53" spans="1:25" ht="19.5" customHeight="1">
      <c r="A53" s="1081" t="s">
        <v>69</v>
      </c>
      <c r="B53" s="1081"/>
      <c r="C53" s="286">
        <v>2</v>
      </c>
      <c r="D53" s="286">
        <v>2</v>
      </c>
      <c r="E53" s="286">
        <v>22</v>
      </c>
      <c r="F53" s="285">
        <f t="shared" si="7"/>
        <v>26</v>
      </c>
      <c r="G53" s="286">
        <v>787</v>
      </c>
      <c r="H53" s="286">
        <v>356</v>
      </c>
      <c r="I53" s="285">
        <f t="shared" si="8"/>
        <v>1143</v>
      </c>
      <c r="J53" s="286">
        <v>3061</v>
      </c>
      <c r="K53" s="286">
        <v>1380</v>
      </c>
      <c r="L53" s="285">
        <f t="shared" si="9"/>
        <v>4441</v>
      </c>
      <c r="M53" s="286">
        <v>94</v>
      </c>
      <c r="N53" s="286">
        <v>322</v>
      </c>
      <c r="O53" s="285">
        <f t="shared" si="10"/>
        <v>416</v>
      </c>
      <c r="P53" s="286">
        <v>24</v>
      </c>
      <c r="Q53" s="286">
        <v>2</v>
      </c>
      <c r="R53" s="285">
        <f t="shared" si="11"/>
        <v>26</v>
      </c>
      <c r="S53" s="286">
        <v>24</v>
      </c>
      <c r="T53" s="286">
        <v>1</v>
      </c>
      <c r="U53" s="819">
        <v>1</v>
      </c>
      <c r="V53" s="286">
        <v>0</v>
      </c>
      <c r="W53" s="285">
        <f t="shared" si="12"/>
        <v>26</v>
      </c>
      <c r="X53" s="1056" t="s">
        <v>191</v>
      </c>
      <c r="Y53" s="1056"/>
    </row>
    <row r="54" spans="1:25" ht="19.5" customHeight="1">
      <c r="A54" s="1081" t="s">
        <v>70</v>
      </c>
      <c r="B54" s="1081"/>
      <c r="C54" s="286">
        <v>7</v>
      </c>
      <c r="D54" s="286">
        <v>3</v>
      </c>
      <c r="E54" s="286">
        <v>95</v>
      </c>
      <c r="F54" s="285">
        <f t="shared" si="7"/>
        <v>105</v>
      </c>
      <c r="G54" s="286">
        <v>2499</v>
      </c>
      <c r="H54" s="286">
        <v>1382</v>
      </c>
      <c r="I54" s="285">
        <f t="shared" si="8"/>
        <v>3881</v>
      </c>
      <c r="J54" s="286">
        <v>10883</v>
      </c>
      <c r="K54" s="286">
        <v>5190</v>
      </c>
      <c r="L54" s="285">
        <f t="shared" si="9"/>
        <v>16073</v>
      </c>
      <c r="M54" s="286">
        <v>445</v>
      </c>
      <c r="N54" s="286">
        <v>831</v>
      </c>
      <c r="O54" s="285">
        <f t="shared" si="10"/>
        <v>1276</v>
      </c>
      <c r="P54" s="286">
        <v>89</v>
      </c>
      <c r="Q54" s="286">
        <v>16</v>
      </c>
      <c r="R54" s="285">
        <f t="shared" si="11"/>
        <v>105</v>
      </c>
      <c r="S54" s="286">
        <v>72</v>
      </c>
      <c r="T54" s="286">
        <v>9</v>
      </c>
      <c r="U54" s="819">
        <v>24</v>
      </c>
      <c r="V54" s="286">
        <v>0</v>
      </c>
      <c r="W54" s="285">
        <f t="shared" si="12"/>
        <v>105</v>
      </c>
      <c r="X54" s="1056" t="s">
        <v>192</v>
      </c>
      <c r="Y54" s="1056"/>
    </row>
    <row r="55" spans="1:25" ht="19.5" customHeight="1">
      <c r="A55" s="1081" t="s">
        <v>71</v>
      </c>
      <c r="B55" s="1081"/>
      <c r="C55" s="286">
        <v>2</v>
      </c>
      <c r="D55" s="286">
        <v>2</v>
      </c>
      <c r="E55" s="286">
        <v>7</v>
      </c>
      <c r="F55" s="285">
        <f t="shared" si="7"/>
        <v>11</v>
      </c>
      <c r="G55" s="286">
        <v>389</v>
      </c>
      <c r="H55" s="286">
        <v>162</v>
      </c>
      <c r="I55" s="285">
        <f t="shared" si="8"/>
        <v>551</v>
      </c>
      <c r="J55" s="286">
        <v>1294</v>
      </c>
      <c r="K55" s="286">
        <v>502</v>
      </c>
      <c r="L55" s="285">
        <f t="shared" si="9"/>
        <v>1796</v>
      </c>
      <c r="M55" s="286">
        <v>86</v>
      </c>
      <c r="N55" s="286">
        <v>87</v>
      </c>
      <c r="O55" s="285">
        <f t="shared" si="10"/>
        <v>173</v>
      </c>
      <c r="P55" s="286">
        <v>10</v>
      </c>
      <c r="Q55" s="286">
        <v>1</v>
      </c>
      <c r="R55" s="285">
        <f t="shared" si="11"/>
        <v>11</v>
      </c>
      <c r="S55" s="286">
        <v>5</v>
      </c>
      <c r="T55" s="286">
        <v>0</v>
      </c>
      <c r="U55" s="819">
        <v>6</v>
      </c>
      <c r="V55" s="286">
        <v>0</v>
      </c>
      <c r="W55" s="285">
        <f t="shared" si="12"/>
        <v>11</v>
      </c>
      <c r="X55" s="1056" t="s">
        <v>193</v>
      </c>
      <c r="Y55" s="1056"/>
    </row>
    <row r="56" spans="1:25" ht="19.5" customHeight="1" thickBot="1">
      <c r="A56" s="1212" t="s">
        <v>72</v>
      </c>
      <c r="B56" s="1212"/>
      <c r="C56" s="465">
        <v>1</v>
      </c>
      <c r="D56" s="465">
        <v>1</v>
      </c>
      <c r="E56" s="465">
        <v>258</v>
      </c>
      <c r="F56" s="465">
        <f t="shared" si="7"/>
        <v>260</v>
      </c>
      <c r="G56" s="465">
        <v>7655</v>
      </c>
      <c r="H56" s="465">
        <v>4321</v>
      </c>
      <c r="I56" s="465">
        <f t="shared" si="8"/>
        <v>11976</v>
      </c>
      <c r="J56" s="465">
        <v>36791</v>
      </c>
      <c r="K56" s="465">
        <v>18717</v>
      </c>
      <c r="L56" s="465">
        <f t="shared" si="9"/>
        <v>55508</v>
      </c>
      <c r="M56" s="465">
        <v>256</v>
      </c>
      <c r="N56" s="465">
        <v>1838</v>
      </c>
      <c r="O56" s="465">
        <f t="shared" si="10"/>
        <v>2094</v>
      </c>
      <c r="P56" s="465">
        <v>257</v>
      </c>
      <c r="Q56" s="465">
        <v>3</v>
      </c>
      <c r="R56" s="465">
        <f t="shared" si="11"/>
        <v>260</v>
      </c>
      <c r="S56" s="465">
        <v>260</v>
      </c>
      <c r="T56" s="465">
        <v>0</v>
      </c>
      <c r="U56" s="820">
        <v>0</v>
      </c>
      <c r="V56" s="465">
        <v>0</v>
      </c>
      <c r="W56" s="465">
        <f t="shared" si="12"/>
        <v>260</v>
      </c>
      <c r="X56" s="1193" t="s">
        <v>361</v>
      </c>
      <c r="Y56" s="1193"/>
    </row>
    <row r="57" spans="1:25" ht="19.5" customHeight="1" thickBot="1">
      <c r="A57" s="1201" t="s">
        <v>32</v>
      </c>
      <c r="B57" s="1201"/>
      <c r="C57" s="404">
        <f>SUM(C37:C56)</f>
        <v>86</v>
      </c>
      <c r="D57" s="404">
        <f t="shared" ref="D57:W57" si="13">SUM(D37:D56)</f>
        <v>57</v>
      </c>
      <c r="E57" s="404">
        <f t="shared" si="13"/>
        <v>1196</v>
      </c>
      <c r="F57" s="404">
        <f t="shared" si="13"/>
        <v>1339</v>
      </c>
      <c r="G57" s="404">
        <f t="shared" si="13"/>
        <v>37414</v>
      </c>
      <c r="H57" s="404">
        <f t="shared" si="13"/>
        <v>21368</v>
      </c>
      <c r="I57" s="404">
        <f t="shared" si="13"/>
        <v>58782</v>
      </c>
      <c r="J57" s="404">
        <f t="shared" si="13"/>
        <v>165678</v>
      </c>
      <c r="K57" s="404">
        <f t="shared" si="13"/>
        <v>91732</v>
      </c>
      <c r="L57" s="404">
        <f t="shared" si="13"/>
        <v>257410</v>
      </c>
      <c r="M57" s="404">
        <f t="shared" si="13"/>
        <v>2623</v>
      </c>
      <c r="N57" s="404">
        <f t="shared" si="13"/>
        <v>16008</v>
      </c>
      <c r="O57" s="404">
        <f t="shared" si="13"/>
        <v>18631</v>
      </c>
      <c r="P57" s="404">
        <f t="shared" si="13"/>
        <v>1279</v>
      </c>
      <c r="Q57" s="404">
        <f t="shared" si="13"/>
        <v>60</v>
      </c>
      <c r="R57" s="404">
        <f t="shared" si="13"/>
        <v>1339</v>
      </c>
      <c r="S57" s="404">
        <f t="shared" si="13"/>
        <v>1239</v>
      </c>
      <c r="T57" s="404">
        <f t="shared" si="13"/>
        <v>33</v>
      </c>
      <c r="U57" s="821">
        <f t="shared" si="13"/>
        <v>67</v>
      </c>
      <c r="V57" s="404">
        <f t="shared" si="13"/>
        <v>0</v>
      </c>
      <c r="W57" s="404">
        <f t="shared" si="13"/>
        <v>1339</v>
      </c>
      <c r="X57" s="665" t="s">
        <v>175</v>
      </c>
      <c r="Y57" s="814"/>
    </row>
    <row r="58" spans="1:25" ht="4.5" customHeight="1" thickTop="1">
      <c r="A58" s="257"/>
      <c r="B58" s="25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62"/>
      <c r="Y58" s="182"/>
    </row>
    <row r="59" spans="1:25" ht="22.5" customHeight="1">
      <c r="A59" s="923"/>
      <c r="B59" s="923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924"/>
      <c r="Y59" s="182"/>
    </row>
    <row r="60" spans="1:25" ht="24" customHeight="1">
      <c r="A60" s="1098" t="s">
        <v>847</v>
      </c>
      <c r="B60" s="1098"/>
      <c r="C60" s="1098"/>
      <c r="D60" s="1098"/>
      <c r="E60" s="1098"/>
      <c r="F60" s="1098"/>
      <c r="G60" s="1098"/>
      <c r="H60" s="1098"/>
      <c r="I60" s="1098"/>
      <c r="J60" s="1098"/>
      <c r="K60" s="1098"/>
      <c r="L60" s="1098"/>
      <c r="M60" s="1098"/>
      <c r="N60" s="1098"/>
      <c r="O60" s="1098"/>
      <c r="P60" s="1098"/>
      <c r="Q60" s="1098"/>
      <c r="R60" s="1098"/>
      <c r="S60" s="1098"/>
      <c r="T60" s="1098"/>
      <c r="U60" s="1098"/>
      <c r="V60" s="1098"/>
      <c r="W60" s="1098"/>
      <c r="X60" s="1098"/>
      <c r="Y60" s="1098"/>
    </row>
    <row r="61" spans="1:25" ht="37.5" customHeight="1">
      <c r="A61" s="1099" t="s">
        <v>848</v>
      </c>
      <c r="B61" s="1099"/>
      <c r="C61" s="1099"/>
      <c r="D61" s="1099"/>
      <c r="E61" s="1099"/>
      <c r="F61" s="1099"/>
      <c r="G61" s="1099"/>
      <c r="H61" s="1099"/>
      <c r="I61" s="1099"/>
      <c r="J61" s="1099"/>
      <c r="K61" s="1099"/>
      <c r="L61" s="1099"/>
      <c r="M61" s="1099"/>
      <c r="N61" s="1099"/>
      <c r="O61" s="1099"/>
      <c r="P61" s="1099"/>
      <c r="Q61" s="1099"/>
      <c r="R61" s="1099"/>
      <c r="S61" s="1099"/>
      <c r="T61" s="1099"/>
      <c r="U61" s="1099"/>
      <c r="V61" s="1099"/>
      <c r="W61" s="1099"/>
      <c r="X61" s="1099"/>
      <c r="Y61" s="1099"/>
    </row>
    <row r="62" spans="1:25" ht="21" customHeight="1" thickBot="1">
      <c r="A62" s="1100" t="s">
        <v>1199</v>
      </c>
      <c r="B62" s="1100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93"/>
      <c r="W62" s="1101" t="s">
        <v>697</v>
      </c>
      <c r="X62" s="1101"/>
      <c r="Y62" s="1101"/>
    </row>
    <row r="63" spans="1:25" ht="19.5" customHeight="1" thickTop="1">
      <c r="A63" s="1072" t="s">
        <v>40</v>
      </c>
      <c r="B63" s="1072"/>
      <c r="C63" s="1102" t="s">
        <v>107</v>
      </c>
      <c r="D63" s="1102"/>
      <c r="E63" s="1102"/>
      <c r="F63" s="1102"/>
      <c r="G63" s="1103" t="s">
        <v>129</v>
      </c>
      <c r="H63" s="1103"/>
      <c r="I63" s="1103"/>
      <c r="J63" s="1103" t="s">
        <v>109</v>
      </c>
      <c r="K63" s="1103"/>
      <c r="L63" s="1103"/>
      <c r="M63" s="1072" t="s">
        <v>130</v>
      </c>
      <c r="N63" s="1072"/>
      <c r="O63" s="1072"/>
      <c r="P63" s="1072" t="s">
        <v>340</v>
      </c>
      <c r="Q63" s="1072"/>
      <c r="R63" s="1072"/>
      <c r="S63" s="1072" t="s">
        <v>341</v>
      </c>
      <c r="T63" s="1072"/>
      <c r="U63" s="1072"/>
      <c r="V63" s="1072"/>
      <c r="W63" s="1072"/>
      <c r="X63" s="1074" t="s">
        <v>174</v>
      </c>
      <c r="Y63" s="1074"/>
    </row>
    <row r="64" spans="1:25" ht="21" customHeight="1">
      <c r="A64" s="1092"/>
      <c r="B64" s="1092"/>
      <c r="C64" s="1094" t="s">
        <v>337</v>
      </c>
      <c r="D64" s="1094"/>
      <c r="E64" s="1094"/>
      <c r="F64" s="1094"/>
      <c r="G64" s="1095" t="s">
        <v>342</v>
      </c>
      <c r="H64" s="1095"/>
      <c r="I64" s="1095"/>
      <c r="J64" s="1095" t="s">
        <v>343</v>
      </c>
      <c r="K64" s="1095"/>
      <c r="L64" s="1095"/>
      <c r="M64" s="1096" t="s">
        <v>344</v>
      </c>
      <c r="N64" s="1096"/>
      <c r="O64" s="1096"/>
      <c r="P64" s="1096" t="s">
        <v>345</v>
      </c>
      <c r="Q64" s="1096"/>
      <c r="R64" s="1096"/>
      <c r="S64" s="1096" t="s">
        <v>346</v>
      </c>
      <c r="T64" s="1096"/>
      <c r="U64" s="1096"/>
      <c r="V64" s="1096"/>
      <c r="W64" s="1096"/>
      <c r="X64" s="1096"/>
      <c r="Y64" s="1096"/>
    </row>
    <row r="65" spans="1:28" ht="20.25" customHeight="1">
      <c r="A65" s="1092"/>
      <c r="B65" s="1092"/>
      <c r="C65" s="255" t="s">
        <v>128</v>
      </c>
      <c r="D65" s="257" t="s">
        <v>34</v>
      </c>
      <c r="E65" s="257" t="s">
        <v>110</v>
      </c>
      <c r="F65" s="257" t="s">
        <v>35</v>
      </c>
      <c r="G65" s="255" t="s">
        <v>128</v>
      </c>
      <c r="H65" s="257" t="s">
        <v>34</v>
      </c>
      <c r="I65" s="257" t="s">
        <v>35</v>
      </c>
      <c r="J65" s="255" t="s">
        <v>128</v>
      </c>
      <c r="K65" s="257" t="s">
        <v>34</v>
      </c>
      <c r="L65" s="257" t="s">
        <v>35</v>
      </c>
      <c r="M65" s="255" t="s">
        <v>102</v>
      </c>
      <c r="N65" s="257" t="s">
        <v>103</v>
      </c>
      <c r="O65" s="257" t="s">
        <v>35</v>
      </c>
      <c r="P65" s="257" t="s">
        <v>347</v>
      </c>
      <c r="Q65" s="257" t="s">
        <v>348</v>
      </c>
      <c r="R65" s="257" t="s">
        <v>35</v>
      </c>
      <c r="S65" s="257" t="s">
        <v>121</v>
      </c>
      <c r="T65" s="257" t="s">
        <v>349</v>
      </c>
      <c r="U65" s="255" t="s">
        <v>350</v>
      </c>
      <c r="V65" s="257" t="s">
        <v>351</v>
      </c>
      <c r="W65" s="257" t="s">
        <v>32</v>
      </c>
      <c r="X65" s="1096"/>
      <c r="Y65" s="1096"/>
    </row>
    <row r="66" spans="1:28" ht="57" customHeight="1" thickBot="1">
      <c r="A66" s="1092"/>
      <c r="B66" s="1092"/>
      <c r="C66" s="824" t="s">
        <v>180</v>
      </c>
      <c r="D66" s="824" t="s">
        <v>179</v>
      </c>
      <c r="E66" s="824" t="s">
        <v>219</v>
      </c>
      <c r="F66" s="824" t="s">
        <v>175</v>
      </c>
      <c r="G66" s="824" t="s">
        <v>180</v>
      </c>
      <c r="H66" s="824" t="s">
        <v>179</v>
      </c>
      <c r="I66" s="824" t="s">
        <v>175</v>
      </c>
      <c r="J66" s="824" t="s">
        <v>180</v>
      </c>
      <c r="K66" s="824" t="s">
        <v>179</v>
      </c>
      <c r="L66" s="824" t="s">
        <v>175</v>
      </c>
      <c r="M66" s="824" t="s">
        <v>352</v>
      </c>
      <c r="N66" s="824" t="s">
        <v>353</v>
      </c>
      <c r="O66" s="824" t="s">
        <v>175</v>
      </c>
      <c r="P66" s="824" t="s">
        <v>354</v>
      </c>
      <c r="Q66" s="824" t="s">
        <v>355</v>
      </c>
      <c r="R66" s="824" t="s">
        <v>175</v>
      </c>
      <c r="S66" s="825" t="s">
        <v>356</v>
      </c>
      <c r="T66" s="825" t="s">
        <v>357</v>
      </c>
      <c r="U66" s="817" t="s">
        <v>975</v>
      </c>
      <c r="V66" s="825" t="s">
        <v>359</v>
      </c>
      <c r="W66" s="824" t="s">
        <v>175</v>
      </c>
      <c r="X66" s="1096"/>
      <c r="Y66" s="1096"/>
    </row>
    <row r="67" spans="1:28" ht="20.25" customHeight="1">
      <c r="A67" s="456" t="s">
        <v>52</v>
      </c>
      <c r="B67" s="456"/>
      <c r="C67" s="621">
        <v>0</v>
      </c>
      <c r="D67" s="644">
        <v>0</v>
      </c>
      <c r="E67" s="644">
        <v>0</v>
      </c>
      <c r="F67" s="644">
        <f>SUM(C67:E67)</f>
        <v>0</v>
      </c>
      <c r="G67" s="621">
        <v>0</v>
      </c>
      <c r="H67" s="644">
        <v>0</v>
      </c>
      <c r="I67" s="644">
        <f>SUM(G67:H67)</f>
        <v>0</v>
      </c>
      <c r="J67" s="621">
        <v>0</v>
      </c>
      <c r="K67" s="644">
        <v>0</v>
      </c>
      <c r="L67" s="644">
        <f>SUM(J67:K67)</f>
        <v>0</v>
      </c>
      <c r="M67" s="621">
        <v>0</v>
      </c>
      <c r="N67" s="644">
        <v>0</v>
      </c>
      <c r="O67" s="644">
        <f>SUM(M67:N67)</f>
        <v>0</v>
      </c>
      <c r="P67" s="644">
        <v>0</v>
      </c>
      <c r="Q67" s="644">
        <v>0</v>
      </c>
      <c r="R67" s="644">
        <f>SUM(P67:Q67)</f>
        <v>0</v>
      </c>
      <c r="S67" s="621">
        <v>0</v>
      </c>
      <c r="T67" s="644">
        <v>0</v>
      </c>
      <c r="U67" s="829">
        <v>0</v>
      </c>
      <c r="V67" s="644">
        <v>0</v>
      </c>
      <c r="W67" s="644">
        <f>SUM(S67:V67)</f>
        <v>0</v>
      </c>
      <c r="X67" s="1058" t="s">
        <v>671</v>
      </c>
      <c r="Y67" s="1058"/>
    </row>
    <row r="68" spans="1:28" ht="20.25" customHeight="1">
      <c r="A68" s="1081" t="s">
        <v>53</v>
      </c>
      <c r="B68" s="1081"/>
      <c r="C68" s="645">
        <v>0</v>
      </c>
      <c r="D68" s="645">
        <v>0</v>
      </c>
      <c r="E68" s="645">
        <v>0</v>
      </c>
      <c r="F68" s="645">
        <f t="shared" ref="F68:F86" si="14">SUM(C68:E68)</f>
        <v>0</v>
      </c>
      <c r="G68" s="645">
        <v>0</v>
      </c>
      <c r="H68" s="645">
        <v>0</v>
      </c>
      <c r="I68" s="645">
        <f t="shared" ref="I68:I86" si="15">SUM(G68:H68)</f>
        <v>0</v>
      </c>
      <c r="J68" s="645">
        <v>0</v>
      </c>
      <c r="K68" s="645">
        <v>0</v>
      </c>
      <c r="L68" s="645">
        <f t="shared" ref="L68:L86" si="16">SUM(J68:K68)</f>
        <v>0</v>
      </c>
      <c r="M68" s="645">
        <v>0</v>
      </c>
      <c r="N68" s="645">
        <v>0</v>
      </c>
      <c r="O68" s="645">
        <f t="shared" ref="O68:O86" si="17">SUM(M68:N68)</f>
        <v>0</v>
      </c>
      <c r="P68" s="645">
        <v>0</v>
      </c>
      <c r="Q68" s="645">
        <v>0</v>
      </c>
      <c r="R68" s="645">
        <f t="shared" ref="R68:R86" si="18">SUM(P68:Q68)</f>
        <v>0</v>
      </c>
      <c r="S68" s="645">
        <v>0</v>
      </c>
      <c r="T68" s="645">
        <v>0</v>
      </c>
      <c r="U68" s="826">
        <v>0</v>
      </c>
      <c r="V68" s="645">
        <v>0</v>
      </c>
      <c r="W68" s="645">
        <f t="shared" ref="W68:W86" si="19">SUM(S68:V68)</f>
        <v>0</v>
      </c>
      <c r="X68" s="1059" t="s">
        <v>302</v>
      </c>
      <c r="Y68" s="1059"/>
    </row>
    <row r="69" spans="1:28" ht="20.25" customHeight="1">
      <c r="A69" s="1081" t="s">
        <v>54</v>
      </c>
      <c r="B69" s="1081"/>
      <c r="C69" s="645">
        <v>0</v>
      </c>
      <c r="D69" s="645">
        <v>0</v>
      </c>
      <c r="E69" s="645">
        <v>0</v>
      </c>
      <c r="F69" s="645">
        <f t="shared" si="14"/>
        <v>0</v>
      </c>
      <c r="G69" s="645">
        <v>0</v>
      </c>
      <c r="H69" s="645">
        <v>0</v>
      </c>
      <c r="I69" s="645">
        <f t="shared" si="15"/>
        <v>0</v>
      </c>
      <c r="J69" s="645">
        <v>0</v>
      </c>
      <c r="K69" s="645">
        <v>0</v>
      </c>
      <c r="L69" s="645">
        <f t="shared" si="16"/>
        <v>0</v>
      </c>
      <c r="M69" s="645">
        <v>0</v>
      </c>
      <c r="N69" s="645">
        <v>0</v>
      </c>
      <c r="O69" s="645">
        <f t="shared" si="17"/>
        <v>0</v>
      </c>
      <c r="P69" s="645">
        <v>0</v>
      </c>
      <c r="Q69" s="645">
        <v>0</v>
      </c>
      <c r="R69" s="645">
        <f t="shared" si="18"/>
        <v>0</v>
      </c>
      <c r="S69" s="645">
        <v>0</v>
      </c>
      <c r="T69" s="645">
        <v>0</v>
      </c>
      <c r="U69" s="826">
        <v>0</v>
      </c>
      <c r="V69" s="645">
        <v>0</v>
      </c>
      <c r="W69" s="645">
        <f t="shared" si="19"/>
        <v>0</v>
      </c>
      <c r="X69" s="1056" t="s">
        <v>184</v>
      </c>
      <c r="Y69" s="1056"/>
    </row>
    <row r="70" spans="1:28" ht="20.25" customHeight="1">
      <c r="A70" s="1081" t="s">
        <v>55</v>
      </c>
      <c r="B70" s="1081"/>
      <c r="C70" s="645">
        <v>0</v>
      </c>
      <c r="D70" s="645">
        <v>0</v>
      </c>
      <c r="E70" s="645">
        <v>5</v>
      </c>
      <c r="F70" s="645">
        <f t="shared" si="14"/>
        <v>5</v>
      </c>
      <c r="G70" s="645">
        <v>126</v>
      </c>
      <c r="H70" s="645">
        <v>51</v>
      </c>
      <c r="I70" s="645">
        <f t="shared" si="15"/>
        <v>177</v>
      </c>
      <c r="J70" s="645">
        <v>576</v>
      </c>
      <c r="K70" s="645">
        <v>263</v>
      </c>
      <c r="L70" s="645">
        <f t="shared" si="16"/>
        <v>839</v>
      </c>
      <c r="M70" s="645">
        <v>12</v>
      </c>
      <c r="N70" s="645">
        <v>60</v>
      </c>
      <c r="O70" s="645">
        <f t="shared" si="17"/>
        <v>72</v>
      </c>
      <c r="P70" s="645">
        <v>5</v>
      </c>
      <c r="Q70" s="645">
        <v>0</v>
      </c>
      <c r="R70" s="645">
        <f t="shared" si="18"/>
        <v>5</v>
      </c>
      <c r="S70" s="645">
        <v>5</v>
      </c>
      <c r="T70" s="645">
        <v>0</v>
      </c>
      <c r="U70" s="826">
        <v>0</v>
      </c>
      <c r="V70" s="645">
        <v>0</v>
      </c>
      <c r="W70" s="645">
        <f t="shared" si="19"/>
        <v>5</v>
      </c>
      <c r="X70" s="1056" t="s">
        <v>185</v>
      </c>
      <c r="Y70" s="1056"/>
    </row>
    <row r="71" spans="1:28" ht="20.25" customHeight="1">
      <c r="A71" s="1086" t="s">
        <v>295</v>
      </c>
      <c r="B71" s="655" t="s">
        <v>273</v>
      </c>
      <c r="C71" s="645">
        <v>0</v>
      </c>
      <c r="D71" s="645">
        <v>0</v>
      </c>
      <c r="E71" s="645">
        <v>1</v>
      </c>
      <c r="F71" s="645">
        <f t="shared" si="14"/>
        <v>1</v>
      </c>
      <c r="G71" s="645">
        <v>28</v>
      </c>
      <c r="H71" s="645">
        <v>14</v>
      </c>
      <c r="I71" s="645">
        <f t="shared" si="15"/>
        <v>42</v>
      </c>
      <c r="J71" s="645">
        <v>150</v>
      </c>
      <c r="K71" s="645">
        <v>47</v>
      </c>
      <c r="L71" s="645">
        <f t="shared" si="16"/>
        <v>197</v>
      </c>
      <c r="M71" s="645">
        <v>4</v>
      </c>
      <c r="N71" s="645">
        <v>9</v>
      </c>
      <c r="O71" s="645">
        <f t="shared" si="17"/>
        <v>13</v>
      </c>
      <c r="P71" s="645">
        <v>1</v>
      </c>
      <c r="Q71" s="645">
        <v>0</v>
      </c>
      <c r="R71" s="645">
        <f t="shared" si="18"/>
        <v>1</v>
      </c>
      <c r="S71" s="645">
        <v>1</v>
      </c>
      <c r="T71" s="645">
        <v>0</v>
      </c>
      <c r="U71" s="826">
        <v>0</v>
      </c>
      <c r="V71" s="645">
        <v>0</v>
      </c>
      <c r="W71" s="645">
        <f t="shared" si="19"/>
        <v>1</v>
      </c>
      <c r="X71" s="816" t="s">
        <v>306</v>
      </c>
      <c r="Y71" s="1061" t="s">
        <v>173</v>
      </c>
      <c r="AB71" s="131" t="s">
        <v>362</v>
      </c>
    </row>
    <row r="72" spans="1:28" ht="20.25" customHeight="1">
      <c r="A72" s="1086"/>
      <c r="B72" s="655" t="s">
        <v>275</v>
      </c>
      <c r="C72" s="645">
        <v>0</v>
      </c>
      <c r="D72" s="645">
        <v>0</v>
      </c>
      <c r="E72" s="645">
        <v>0</v>
      </c>
      <c r="F72" s="645">
        <f t="shared" si="14"/>
        <v>0</v>
      </c>
      <c r="G72" s="645">
        <v>0</v>
      </c>
      <c r="H72" s="645">
        <v>0</v>
      </c>
      <c r="I72" s="645">
        <f t="shared" si="15"/>
        <v>0</v>
      </c>
      <c r="J72" s="645">
        <v>0</v>
      </c>
      <c r="K72" s="645">
        <v>0</v>
      </c>
      <c r="L72" s="645">
        <f t="shared" si="16"/>
        <v>0</v>
      </c>
      <c r="M72" s="645">
        <v>0</v>
      </c>
      <c r="N72" s="645">
        <v>0</v>
      </c>
      <c r="O72" s="645">
        <f t="shared" si="17"/>
        <v>0</v>
      </c>
      <c r="P72" s="645">
        <v>0</v>
      </c>
      <c r="Q72" s="645">
        <v>0</v>
      </c>
      <c r="R72" s="645">
        <f t="shared" si="18"/>
        <v>0</v>
      </c>
      <c r="S72" s="645">
        <v>0</v>
      </c>
      <c r="T72" s="645">
        <v>0</v>
      </c>
      <c r="U72" s="826">
        <v>0</v>
      </c>
      <c r="V72" s="645">
        <v>0</v>
      </c>
      <c r="W72" s="645">
        <f t="shared" si="19"/>
        <v>0</v>
      </c>
      <c r="X72" s="816" t="s">
        <v>307</v>
      </c>
      <c r="Y72" s="1061"/>
    </row>
    <row r="73" spans="1:28" ht="20.25" customHeight="1">
      <c r="A73" s="1086"/>
      <c r="B73" s="655" t="s">
        <v>274</v>
      </c>
      <c r="C73" s="645">
        <v>0</v>
      </c>
      <c r="D73" s="645">
        <v>0</v>
      </c>
      <c r="E73" s="645">
        <v>0</v>
      </c>
      <c r="F73" s="645">
        <f t="shared" si="14"/>
        <v>0</v>
      </c>
      <c r="G73" s="645">
        <v>0</v>
      </c>
      <c r="H73" s="645">
        <v>0</v>
      </c>
      <c r="I73" s="645">
        <f t="shared" si="15"/>
        <v>0</v>
      </c>
      <c r="J73" s="645">
        <v>0</v>
      </c>
      <c r="K73" s="645">
        <v>0</v>
      </c>
      <c r="L73" s="645">
        <f t="shared" si="16"/>
        <v>0</v>
      </c>
      <c r="M73" s="645">
        <v>0</v>
      </c>
      <c r="N73" s="645">
        <v>0</v>
      </c>
      <c r="O73" s="645">
        <f t="shared" si="17"/>
        <v>0</v>
      </c>
      <c r="P73" s="645">
        <v>0</v>
      </c>
      <c r="Q73" s="645">
        <v>0</v>
      </c>
      <c r="R73" s="645">
        <f t="shared" si="18"/>
        <v>0</v>
      </c>
      <c r="S73" s="645">
        <v>0</v>
      </c>
      <c r="T73" s="645">
        <v>0</v>
      </c>
      <c r="U73" s="826">
        <v>0</v>
      </c>
      <c r="V73" s="645">
        <v>0</v>
      </c>
      <c r="W73" s="645">
        <f t="shared" si="19"/>
        <v>0</v>
      </c>
      <c r="X73" s="816" t="s">
        <v>308</v>
      </c>
      <c r="Y73" s="1061"/>
    </row>
    <row r="74" spans="1:28" ht="20.25" customHeight="1">
      <c r="A74" s="1086"/>
      <c r="B74" s="655" t="s">
        <v>276</v>
      </c>
      <c r="C74" s="645">
        <v>0</v>
      </c>
      <c r="D74" s="645">
        <v>0</v>
      </c>
      <c r="E74" s="645">
        <v>0</v>
      </c>
      <c r="F74" s="645">
        <f t="shared" si="14"/>
        <v>0</v>
      </c>
      <c r="G74" s="645">
        <v>0</v>
      </c>
      <c r="H74" s="645">
        <v>0</v>
      </c>
      <c r="I74" s="645">
        <f t="shared" si="15"/>
        <v>0</v>
      </c>
      <c r="J74" s="645">
        <v>0</v>
      </c>
      <c r="K74" s="645">
        <v>0</v>
      </c>
      <c r="L74" s="645">
        <f t="shared" si="16"/>
        <v>0</v>
      </c>
      <c r="M74" s="645">
        <v>0</v>
      </c>
      <c r="N74" s="645">
        <v>0</v>
      </c>
      <c r="O74" s="645">
        <f t="shared" si="17"/>
        <v>0</v>
      </c>
      <c r="P74" s="645">
        <v>0</v>
      </c>
      <c r="Q74" s="645">
        <v>0</v>
      </c>
      <c r="R74" s="645">
        <f t="shared" si="18"/>
        <v>0</v>
      </c>
      <c r="S74" s="645">
        <v>0</v>
      </c>
      <c r="T74" s="645">
        <v>0</v>
      </c>
      <c r="U74" s="826">
        <v>0</v>
      </c>
      <c r="V74" s="645">
        <v>0</v>
      </c>
      <c r="W74" s="645">
        <f t="shared" si="19"/>
        <v>0</v>
      </c>
      <c r="X74" s="816" t="s">
        <v>309</v>
      </c>
      <c r="Y74" s="1061"/>
    </row>
    <row r="75" spans="1:28" ht="20.25" customHeight="1">
      <c r="A75" s="1086"/>
      <c r="B75" s="655" t="s">
        <v>278</v>
      </c>
      <c r="C75" s="645">
        <v>0</v>
      </c>
      <c r="D75" s="645">
        <v>0</v>
      </c>
      <c r="E75" s="645">
        <v>0</v>
      </c>
      <c r="F75" s="645">
        <f t="shared" si="14"/>
        <v>0</v>
      </c>
      <c r="G75" s="645">
        <v>0</v>
      </c>
      <c r="H75" s="645">
        <v>0</v>
      </c>
      <c r="I75" s="645">
        <f t="shared" si="15"/>
        <v>0</v>
      </c>
      <c r="J75" s="645">
        <v>0</v>
      </c>
      <c r="K75" s="645">
        <v>0</v>
      </c>
      <c r="L75" s="645">
        <f t="shared" si="16"/>
        <v>0</v>
      </c>
      <c r="M75" s="645">
        <v>0</v>
      </c>
      <c r="N75" s="645">
        <v>0</v>
      </c>
      <c r="O75" s="645">
        <f t="shared" si="17"/>
        <v>0</v>
      </c>
      <c r="P75" s="645">
        <v>0</v>
      </c>
      <c r="Q75" s="645">
        <v>0</v>
      </c>
      <c r="R75" s="645">
        <f t="shared" si="18"/>
        <v>0</v>
      </c>
      <c r="S75" s="645">
        <v>0</v>
      </c>
      <c r="T75" s="645">
        <v>0</v>
      </c>
      <c r="U75" s="826">
        <v>0</v>
      </c>
      <c r="V75" s="645">
        <v>0</v>
      </c>
      <c r="W75" s="645">
        <f t="shared" si="19"/>
        <v>0</v>
      </c>
      <c r="X75" s="816" t="s">
        <v>310</v>
      </c>
      <c r="Y75" s="1061"/>
    </row>
    <row r="76" spans="1:28" ht="20.25" customHeight="1">
      <c r="A76" s="1086"/>
      <c r="B76" s="655" t="s">
        <v>277</v>
      </c>
      <c r="C76" s="645">
        <v>0</v>
      </c>
      <c r="D76" s="645">
        <v>0</v>
      </c>
      <c r="E76" s="645">
        <v>1</v>
      </c>
      <c r="F76" s="645">
        <f t="shared" si="14"/>
        <v>1</v>
      </c>
      <c r="G76" s="645">
        <v>22</v>
      </c>
      <c r="H76" s="645">
        <v>12</v>
      </c>
      <c r="I76" s="645">
        <f t="shared" si="15"/>
        <v>34</v>
      </c>
      <c r="J76" s="645">
        <v>91</v>
      </c>
      <c r="K76" s="645">
        <v>40</v>
      </c>
      <c r="L76" s="645">
        <f t="shared" si="16"/>
        <v>131</v>
      </c>
      <c r="M76" s="645">
        <v>2</v>
      </c>
      <c r="N76" s="645">
        <v>10</v>
      </c>
      <c r="O76" s="645">
        <f t="shared" si="17"/>
        <v>12</v>
      </c>
      <c r="P76" s="645">
        <v>1</v>
      </c>
      <c r="Q76" s="645">
        <v>0</v>
      </c>
      <c r="R76" s="645">
        <f t="shared" si="18"/>
        <v>1</v>
      </c>
      <c r="S76" s="645">
        <v>1</v>
      </c>
      <c r="T76" s="645">
        <v>0</v>
      </c>
      <c r="U76" s="826">
        <v>0</v>
      </c>
      <c r="V76" s="645">
        <v>0</v>
      </c>
      <c r="W76" s="645">
        <f t="shared" si="19"/>
        <v>1</v>
      </c>
      <c r="X76" s="816" t="s">
        <v>311</v>
      </c>
      <c r="Y76" s="1061"/>
    </row>
    <row r="77" spans="1:28" ht="20.25" customHeight="1">
      <c r="A77" s="1089" t="s">
        <v>63</v>
      </c>
      <c r="B77" s="1089"/>
      <c r="C77" s="645">
        <v>0</v>
      </c>
      <c r="D77" s="645">
        <v>0</v>
      </c>
      <c r="E77" s="645">
        <v>3</v>
      </c>
      <c r="F77" s="645">
        <f t="shared" si="14"/>
        <v>3</v>
      </c>
      <c r="G77" s="645">
        <v>37</v>
      </c>
      <c r="H77" s="645">
        <v>18</v>
      </c>
      <c r="I77" s="645">
        <f t="shared" si="15"/>
        <v>55</v>
      </c>
      <c r="J77" s="645">
        <v>152</v>
      </c>
      <c r="K77" s="645">
        <v>55</v>
      </c>
      <c r="L77" s="645">
        <f t="shared" si="16"/>
        <v>207</v>
      </c>
      <c r="M77" s="645">
        <v>13</v>
      </c>
      <c r="N77" s="645">
        <v>13</v>
      </c>
      <c r="O77" s="645">
        <f t="shared" si="17"/>
        <v>26</v>
      </c>
      <c r="P77" s="645">
        <v>3</v>
      </c>
      <c r="Q77" s="645">
        <v>0</v>
      </c>
      <c r="R77" s="645">
        <f t="shared" si="18"/>
        <v>3</v>
      </c>
      <c r="S77" s="645">
        <v>3</v>
      </c>
      <c r="T77" s="645">
        <v>0</v>
      </c>
      <c r="U77" s="826">
        <v>0</v>
      </c>
      <c r="V77" s="645">
        <v>0</v>
      </c>
      <c r="W77" s="645">
        <f t="shared" si="19"/>
        <v>3</v>
      </c>
      <c r="X77" s="1056" t="s">
        <v>297</v>
      </c>
      <c r="Y77" s="1056"/>
    </row>
    <row r="78" spans="1:28" ht="20.25" customHeight="1">
      <c r="A78" s="1081" t="s">
        <v>64</v>
      </c>
      <c r="B78" s="1081"/>
      <c r="C78" s="645">
        <v>0</v>
      </c>
      <c r="D78" s="645">
        <v>0</v>
      </c>
      <c r="E78" s="645">
        <v>2</v>
      </c>
      <c r="F78" s="645">
        <f t="shared" si="14"/>
        <v>2</v>
      </c>
      <c r="G78" s="645">
        <v>62</v>
      </c>
      <c r="H78" s="645">
        <v>23</v>
      </c>
      <c r="I78" s="645">
        <f t="shared" si="15"/>
        <v>85</v>
      </c>
      <c r="J78" s="645">
        <v>172</v>
      </c>
      <c r="K78" s="645">
        <v>66</v>
      </c>
      <c r="L78" s="645">
        <f t="shared" si="16"/>
        <v>238</v>
      </c>
      <c r="M78" s="645">
        <v>2</v>
      </c>
      <c r="N78" s="645">
        <v>23</v>
      </c>
      <c r="O78" s="645">
        <f t="shared" si="17"/>
        <v>25</v>
      </c>
      <c r="P78" s="645">
        <v>2</v>
      </c>
      <c r="Q78" s="645">
        <v>0</v>
      </c>
      <c r="R78" s="645">
        <f t="shared" si="18"/>
        <v>2</v>
      </c>
      <c r="S78" s="645">
        <v>2</v>
      </c>
      <c r="T78" s="645">
        <v>0</v>
      </c>
      <c r="U78" s="826">
        <v>0</v>
      </c>
      <c r="V78" s="645">
        <v>0</v>
      </c>
      <c r="W78" s="645">
        <f t="shared" si="19"/>
        <v>2</v>
      </c>
      <c r="X78" s="1056" t="s">
        <v>186</v>
      </c>
      <c r="Y78" s="1056"/>
    </row>
    <row r="79" spans="1:28" ht="20.25" customHeight="1">
      <c r="A79" s="1081" t="s">
        <v>65</v>
      </c>
      <c r="B79" s="1081"/>
      <c r="C79" s="645">
        <v>2</v>
      </c>
      <c r="D79" s="645">
        <v>1</v>
      </c>
      <c r="E79" s="645">
        <v>1</v>
      </c>
      <c r="F79" s="645">
        <f t="shared" si="14"/>
        <v>4</v>
      </c>
      <c r="G79" s="645">
        <v>123</v>
      </c>
      <c r="H79" s="645">
        <v>62</v>
      </c>
      <c r="I79" s="645">
        <f t="shared" si="15"/>
        <v>185</v>
      </c>
      <c r="J79" s="645">
        <v>770</v>
      </c>
      <c r="K79" s="645">
        <v>508</v>
      </c>
      <c r="L79" s="645">
        <f t="shared" si="16"/>
        <v>1278</v>
      </c>
      <c r="M79" s="645">
        <v>40</v>
      </c>
      <c r="N79" s="645">
        <v>54</v>
      </c>
      <c r="O79" s="645">
        <f t="shared" si="17"/>
        <v>94</v>
      </c>
      <c r="P79" s="645">
        <v>4</v>
      </c>
      <c r="Q79" s="645">
        <v>0</v>
      </c>
      <c r="R79" s="645">
        <f t="shared" si="18"/>
        <v>4</v>
      </c>
      <c r="S79" s="645">
        <v>4</v>
      </c>
      <c r="T79" s="645">
        <v>0</v>
      </c>
      <c r="U79" s="826">
        <v>0</v>
      </c>
      <c r="V79" s="645">
        <v>0</v>
      </c>
      <c r="W79" s="645">
        <f t="shared" si="19"/>
        <v>4</v>
      </c>
      <c r="X79" s="1056" t="s">
        <v>187</v>
      </c>
      <c r="Y79" s="1056"/>
    </row>
    <row r="80" spans="1:28" ht="20.25" customHeight="1">
      <c r="A80" s="1081" t="s">
        <v>66</v>
      </c>
      <c r="B80" s="1081"/>
      <c r="C80" s="200">
        <v>2</v>
      </c>
      <c r="D80" s="645">
        <v>3</v>
      </c>
      <c r="E80" s="645">
        <v>6</v>
      </c>
      <c r="F80" s="645">
        <f t="shared" si="14"/>
        <v>11</v>
      </c>
      <c r="G80" s="645">
        <v>407</v>
      </c>
      <c r="H80" s="645">
        <v>225</v>
      </c>
      <c r="I80" s="645">
        <f t="shared" si="15"/>
        <v>632</v>
      </c>
      <c r="J80" s="645">
        <v>1325</v>
      </c>
      <c r="K80" s="645">
        <v>746</v>
      </c>
      <c r="L80" s="645">
        <f t="shared" si="16"/>
        <v>2071</v>
      </c>
      <c r="M80" s="645">
        <v>23</v>
      </c>
      <c r="N80" s="645">
        <v>149</v>
      </c>
      <c r="O80" s="645">
        <f t="shared" si="17"/>
        <v>172</v>
      </c>
      <c r="P80" s="645">
        <v>10</v>
      </c>
      <c r="Q80" s="645">
        <v>1</v>
      </c>
      <c r="R80" s="645">
        <f t="shared" si="18"/>
        <v>11</v>
      </c>
      <c r="S80" s="645">
        <v>8</v>
      </c>
      <c r="T80" s="645">
        <v>1</v>
      </c>
      <c r="U80" s="826">
        <v>2</v>
      </c>
      <c r="V80" s="645">
        <v>0</v>
      </c>
      <c r="W80" s="645">
        <f t="shared" si="19"/>
        <v>11</v>
      </c>
      <c r="X80" s="1056" t="s">
        <v>303</v>
      </c>
      <c r="Y80" s="1056"/>
    </row>
    <row r="81" spans="1:25" ht="20.25" customHeight="1">
      <c r="A81" s="1081" t="s">
        <v>134</v>
      </c>
      <c r="B81" s="1081"/>
      <c r="C81" s="645">
        <v>0</v>
      </c>
      <c r="D81" s="645">
        <v>0</v>
      </c>
      <c r="E81" s="645">
        <v>0</v>
      </c>
      <c r="F81" s="645">
        <f t="shared" si="14"/>
        <v>0</v>
      </c>
      <c r="G81" s="645">
        <v>0</v>
      </c>
      <c r="H81" s="645">
        <v>0</v>
      </c>
      <c r="I81" s="645">
        <f t="shared" si="15"/>
        <v>0</v>
      </c>
      <c r="J81" s="645">
        <v>0</v>
      </c>
      <c r="K81" s="645">
        <v>0</v>
      </c>
      <c r="L81" s="645">
        <f t="shared" si="16"/>
        <v>0</v>
      </c>
      <c r="M81" s="645">
        <v>0</v>
      </c>
      <c r="N81" s="645">
        <v>0</v>
      </c>
      <c r="O81" s="645">
        <f t="shared" si="17"/>
        <v>0</v>
      </c>
      <c r="P81" s="645">
        <v>0</v>
      </c>
      <c r="Q81" s="645">
        <v>0</v>
      </c>
      <c r="R81" s="645">
        <f t="shared" si="18"/>
        <v>0</v>
      </c>
      <c r="S81" s="645">
        <v>0</v>
      </c>
      <c r="T81" s="645">
        <v>0</v>
      </c>
      <c r="U81" s="826">
        <v>0</v>
      </c>
      <c r="V81" s="645">
        <v>0</v>
      </c>
      <c r="W81" s="645">
        <f t="shared" si="19"/>
        <v>0</v>
      </c>
      <c r="X81" s="1056" t="s">
        <v>304</v>
      </c>
      <c r="Y81" s="1056"/>
    </row>
    <row r="82" spans="1:25" ht="20.25" customHeight="1">
      <c r="A82" s="1081" t="s">
        <v>68</v>
      </c>
      <c r="B82" s="1081"/>
      <c r="C82" s="645">
        <v>0</v>
      </c>
      <c r="D82" s="645">
        <v>0</v>
      </c>
      <c r="E82" s="645">
        <v>0</v>
      </c>
      <c r="F82" s="645">
        <f t="shared" si="14"/>
        <v>0</v>
      </c>
      <c r="G82" s="645">
        <v>0</v>
      </c>
      <c r="H82" s="645">
        <v>0</v>
      </c>
      <c r="I82" s="645">
        <f t="shared" si="15"/>
        <v>0</v>
      </c>
      <c r="J82" s="645">
        <v>0</v>
      </c>
      <c r="K82" s="645">
        <v>0</v>
      </c>
      <c r="L82" s="645">
        <f t="shared" si="16"/>
        <v>0</v>
      </c>
      <c r="M82" s="645">
        <v>0</v>
      </c>
      <c r="N82" s="645">
        <v>0</v>
      </c>
      <c r="O82" s="645">
        <f t="shared" si="17"/>
        <v>0</v>
      </c>
      <c r="P82" s="645">
        <v>0</v>
      </c>
      <c r="Q82" s="645">
        <v>0</v>
      </c>
      <c r="R82" s="645">
        <f t="shared" si="18"/>
        <v>0</v>
      </c>
      <c r="S82" s="645">
        <v>0</v>
      </c>
      <c r="T82" s="645">
        <v>0</v>
      </c>
      <c r="U82" s="826">
        <v>0</v>
      </c>
      <c r="V82" s="645">
        <v>0</v>
      </c>
      <c r="W82" s="645">
        <f t="shared" si="19"/>
        <v>0</v>
      </c>
      <c r="X82" s="1056" t="s">
        <v>305</v>
      </c>
      <c r="Y82" s="1056"/>
    </row>
    <row r="83" spans="1:25" ht="20.25" customHeight="1">
      <c r="A83" s="1081" t="s">
        <v>69</v>
      </c>
      <c r="B83" s="1081"/>
      <c r="C83" s="645">
        <v>0</v>
      </c>
      <c r="D83" s="645">
        <v>0</v>
      </c>
      <c r="E83" s="645">
        <v>0</v>
      </c>
      <c r="F83" s="645">
        <f t="shared" si="14"/>
        <v>0</v>
      </c>
      <c r="G83" s="645">
        <v>0</v>
      </c>
      <c r="H83" s="645">
        <v>0</v>
      </c>
      <c r="I83" s="645">
        <f t="shared" si="15"/>
        <v>0</v>
      </c>
      <c r="J83" s="645">
        <v>0</v>
      </c>
      <c r="K83" s="645">
        <v>0</v>
      </c>
      <c r="L83" s="645">
        <f t="shared" si="16"/>
        <v>0</v>
      </c>
      <c r="M83" s="645">
        <v>0</v>
      </c>
      <c r="N83" s="645">
        <v>0</v>
      </c>
      <c r="O83" s="645">
        <f t="shared" si="17"/>
        <v>0</v>
      </c>
      <c r="P83" s="645">
        <v>0</v>
      </c>
      <c r="Q83" s="645">
        <v>0</v>
      </c>
      <c r="R83" s="645">
        <f t="shared" si="18"/>
        <v>0</v>
      </c>
      <c r="S83" s="645">
        <v>0</v>
      </c>
      <c r="T83" s="645">
        <v>0</v>
      </c>
      <c r="U83" s="826">
        <v>0</v>
      </c>
      <c r="V83" s="645">
        <v>0</v>
      </c>
      <c r="W83" s="645">
        <f t="shared" si="19"/>
        <v>0</v>
      </c>
      <c r="X83" s="1056" t="s">
        <v>191</v>
      </c>
      <c r="Y83" s="1056"/>
    </row>
    <row r="84" spans="1:25" ht="20.25" customHeight="1">
      <c r="A84" s="1081" t="s">
        <v>70</v>
      </c>
      <c r="B84" s="1081"/>
      <c r="C84" s="645">
        <v>0</v>
      </c>
      <c r="D84" s="645">
        <v>0</v>
      </c>
      <c r="E84" s="645">
        <v>0</v>
      </c>
      <c r="F84" s="645">
        <f t="shared" si="14"/>
        <v>0</v>
      </c>
      <c r="G84" s="645">
        <v>0</v>
      </c>
      <c r="H84" s="645">
        <v>0</v>
      </c>
      <c r="I84" s="645">
        <f t="shared" si="15"/>
        <v>0</v>
      </c>
      <c r="J84" s="645">
        <v>0</v>
      </c>
      <c r="K84" s="645">
        <v>0</v>
      </c>
      <c r="L84" s="645">
        <f t="shared" si="16"/>
        <v>0</v>
      </c>
      <c r="M84" s="645">
        <v>0</v>
      </c>
      <c r="N84" s="645">
        <v>0</v>
      </c>
      <c r="O84" s="645">
        <f t="shared" si="17"/>
        <v>0</v>
      </c>
      <c r="P84" s="645">
        <v>0</v>
      </c>
      <c r="Q84" s="645">
        <v>0</v>
      </c>
      <c r="R84" s="645">
        <f t="shared" si="18"/>
        <v>0</v>
      </c>
      <c r="S84" s="645">
        <v>0</v>
      </c>
      <c r="T84" s="645">
        <v>0</v>
      </c>
      <c r="U84" s="826">
        <v>0</v>
      </c>
      <c r="V84" s="645">
        <v>0</v>
      </c>
      <c r="W84" s="645">
        <f t="shared" si="19"/>
        <v>0</v>
      </c>
      <c r="X84" s="1056" t="s">
        <v>192</v>
      </c>
      <c r="Y84" s="1056"/>
    </row>
    <row r="85" spans="1:25" ht="20.25" customHeight="1">
      <c r="A85" s="1081" t="s">
        <v>71</v>
      </c>
      <c r="B85" s="1081"/>
      <c r="C85" s="645">
        <v>0</v>
      </c>
      <c r="D85" s="645">
        <v>0</v>
      </c>
      <c r="E85" s="645">
        <v>0</v>
      </c>
      <c r="F85" s="645">
        <f t="shared" si="14"/>
        <v>0</v>
      </c>
      <c r="G85" s="645">
        <v>0</v>
      </c>
      <c r="H85" s="645">
        <v>0</v>
      </c>
      <c r="I85" s="645">
        <f t="shared" si="15"/>
        <v>0</v>
      </c>
      <c r="J85" s="645">
        <v>0</v>
      </c>
      <c r="K85" s="645">
        <v>0</v>
      </c>
      <c r="L85" s="645">
        <f t="shared" si="16"/>
        <v>0</v>
      </c>
      <c r="M85" s="645">
        <v>0</v>
      </c>
      <c r="N85" s="645">
        <v>0</v>
      </c>
      <c r="O85" s="645">
        <f t="shared" si="17"/>
        <v>0</v>
      </c>
      <c r="P85" s="645">
        <v>0</v>
      </c>
      <c r="Q85" s="645">
        <v>0</v>
      </c>
      <c r="R85" s="645">
        <f t="shared" si="18"/>
        <v>0</v>
      </c>
      <c r="S85" s="645">
        <v>0</v>
      </c>
      <c r="T85" s="645">
        <v>0</v>
      </c>
      <c r="U85" s="826">
        <v>0</v>
      </c>
      <c r="V85" s="645">
        <v>0</v>
      </c>
      <c r="W85" s="645">
        <f t="shared" si="19"/>
        <v>0</v>
      </c>
      <c r="X85" s="1056" t="s">
        <v>193</v>
      </c>
      <c r="Y85" s="1056"/>
    </row>
    <row r="86" spans="1:25" ht="20.25" customHeight="1" thickBot="1">
      <c r="A86" s="1202" t="s">
        <v>72</v>
      </c>
      <c r="B86" s="1202"/>
      <c r="C86" s="660">
        <v>0</v>
      </c>
      <c r="D86" s="660">
        <v>0</v>
      </c>
      <c r="E86" s="660">
        <v>0</v>
      </c>
      <c r="F86" s="660">
        <f t="shared" si="14"/>
        <v>0</v>
      </c>
      <c r="G86" s="660">
        <v>0</v>
      </c>
      <c r="H86" s="660">
        <v>0</v>
      </c>
      <c r="I86" s="660">
        <f t="shared" si="15"/>
        <v>0</v>
      </c>
      <c r="J86" s="660">
        <v>0</v>
      </c>
      <c r="K86" s="660">
        <v>0</v>
      </c>
      <c r="L86" s="660">
        <f t="shared" si="16"/>
        <v>0</v>
      </c>
      <c r="M86" s="660">
        <v>0</v>
      </c>
      <c r="N86" s="660">
        <v>0</v>
      </c>
      <c r="O86" s="660">
        <f t="shared" si="17"/>
        <v>0</v>
      </c>
      <c r="P86" s="660">
        <v>0</v>
      </c>
      <c r="Q86" s="660">
        <v>0</v>
      </c>
      <c r="R86" s="660">
        <f t="shared" si="18"/>
        <v>0</v>
      </c>
      <c r="S86" s="660">
        <v>0</v>
      </c>
      <c r="T86" s="660">
        <v>0</v>
      </c>
      <c r="U86" s="827">
        <v>0</v>
      </c>
      <c r="V86" s="660">
        <v>0</v>
      </c>
      <c r="W86" s="660">
        <f t="shared" si="19"/>
        <v>0</v>
      </c>
      <c r="X86" s="1185" t="s">
        <v>361</v>
      </c>
      <c r="Y86" s="1185"/>
    </row>
    <row r="87" spans="1:25" ht="20.25" customHeight="1" thickBot="1">
      <c r="A87" s="1201" t="s">
        <v>32</v>
      </c>
      <c r="B87" s="1201"/>
      <c r="C87" s="284">
        <f>SUM(C67:C86)</f>
        <v>4</v>
      </c>
      <c r="D87" s="284">
        <f t="shared" ref="D87:W87" si="20">SUM(D67:D86)</f>
        <v>4</v>
      </c>
      <c r="E87" s="284">
        <f t="shared" si="20"/>
        <v>19</v>
      </c>
      <c r="F87" s="284">
        <f t="shared" si="20"/>
        <v>27</v>
      </c>
      <c r="G87" s="284">
        <f t="shared" si="20"/>
        <v>805</v>
      </c>
      <c r="H87" s="284">
        <f t="shared" si="20"/>
        <v>405</v>
      </c>
      <c r="I87" s="284">
        <f t="shared" si="20"/>
        <v>1210</v>
      </c>
      <c r="J87" s="284">
        <f t="shared" si="20"/>
        <v>3236</v>
      </c>
      <c r="K87" s="284">
        <f t="shared" si="20"/>
        <v>1725</v>
      </c>
      <c r="L87" s="284">
        <f t="shared" si="20"/>
        <v>4961</v>
      </c>
      <c r="M87" s="284">
        <f t="shared" si="20"/>
        <v>96</v>
      </c>
      <c r="N87" s="284">
        <f t="shared" si="20"/>
        <v>318</v>
      </c>
      <c r="O87" s="284">
        <f t="shared" si="20"/>
        <v>414</v>
      </c>
      <c r="P87" s="284">
        <f t="shared" si="20"/>
        <v>26</v>
      </c>
      <c r="Q87" s="284">
        <f t="shared" si="20"/>
        <v>1</v>
      </c>
      <c r="R87" s="284">
        <f t="shared" si="20"/>
        <v>27</v>
      </c>
      <c r="S87" s="284">
        <f t="shared" si="20"/>
        <v>24</v>
      </c>
      <c r="T87" s="284">
        <f t="shared" si="20"/>
        <v>1</v>
      </c>
      <c r="U87" s="828">
        <f t="shared" si="20"/>
        <v>2</v>
      </c>
      <c r="V87" s="284">
        <f t="shared" si="20"/>
        <v>0</v>
      </c>
      <c r="W87" s="284">
        <f t="shared" si="20"/>
        <v>27</v>
      </c>
      <c r="X87" s="665" t="s">
        <v>175</v>
      </c>
      <c r="Y87" s="814"/>
    </row>
    <row r="88" spans="1:25" ht="15.75" thickTop="1"/>
    <row r="93" spans="1:25" ht="21.75" hidden="1" customHeight="1">
      <c r="C93" s="131">
        <f t="shared" ref="C93:W93" si="21">SUM(C57,C87)</f>
        <v>90</v>
      </c>
      <c r="D93" s="131">
        <f t="shared" si="21"/>
        <v>61</v>
      </c>
      <c r="E93" s="131">
        <f t="shared" si="21"/>
        <v>1215</v>
      </c>
      <c r="F93" s="131">
        <f t="shared" si="21"/>
        <v>1366</v>
      </c>
      <c r="G93" s="131">
        <f t="shared" si="21"/>
        <v>38219</v>
      </c>
      <c r="H93" s="131">
        <f t="shared" si="21"/>
        <v>21773</v>
      </c>
      <c r="I93" s="131">
        <f t="shared" si="21"/>
        <v>59992</v>
      </c>
      <c r="J93" s="131">
        <f t="shared" si="21"/>
        <v>168914</v>
      </c>
      <c r="K93" s="131">
        <f t="shared" si="21"/>
        <v>93457</v>
      </c>
      <c r="L93" s="131">
        <f t="shared" si="21"/>
        <v>262371</v>
      </c>
      <c r="M93" s="131">
        <f t="shared" si="21"/>
        <v>2719</v>
      </c>
      <c r="N93" s="131">
        <f t="shared" si="21"/>
        <v>16326</v>
      </c>
      <c r="O93" s="131">
        <f t="shared" si="21"/>
        <v>19045</v>
      </c>
      <c r="P93" s="131">
        <f t="shared" si="21"/>
        <v>1305</v>
      </c>
      <c r="Q93" s="131">
        <f t="shared" si="21"/>
        <v>61</v>
      </c>
      <c r="R93" s="131">
        <f t="shared" si="21"/>
        <v>1366</v>
      </c>
      <c r="S93" s="131">
        <f t="shared" si="21"/>
        <v>1263</v>
      </c>
      <c r="T93" s="131">
        <f t="shared" si="21"/>
        <v>34</v>
      </c>
      <c r="U93" s="131">
        <f t="shared" si="21"/>
        <v>69</v>
      </c>
      <c r="V93" s="131">
        <f t="shared" si="21"/>
        <v>0</v>
      </c>
      <c r="W93" s="131">
        <f t="shared" si="21"/>
        <v>1366</v>
      </c>
    </row>
  </sheetData>
  <mergeCells count="144">
    <mergeCell ref="A1:Y1"/>
    <mergeCell ref="A3:C3"/>
    <mergeCell ref="X3:Y3"/>
    <mergeCell ref="A4:B7"/>
    <mergeCell ref="C4:F4"/>
    <mergeCell ref="G4:I4"/>
    <mergeCell ref="J4:L4"/>
    <mergeCell ref="M4:O4"/>
    <mergeCell ref="P4:R4"/>
    <mergeCell ref="A2:Y2"/>
    <mergeCell ref="A8:B8"/>
    <mergeCell ref="X8:Y8"/>
    <mergeCell ref="X9:Y9"/>
    <mergeCell ref="X10:Y10"/>
    <mergeCell ref="X11:Y11"/>
    <mergeCell ref="A12:A17"/>
    <mergeCell ref="Y12:Y17"/>
    <mergeCell ref="S4:W4"/>
    <mergeCell ref="X4:Y7"/>
    <mergeCell ref="C5:F5"/>
    <mergeCell ref="G5:I5"/>
    <mergeCell ref="J5:L5"/>
    <mergeCell ref="M5:O5"/>
    <mergeCell ref="P5:R5"/>
    <mergeCell ref="S5:W5"/>
    <mergeCell ref="A21:B21"/>
    <mergeCell ref="X21:Y21"/>
    <mergeCell ref="A22:B22"/>
    <mergeCell ref="X22:Y22"/>
    <mergeCell ref="A23:B23"/>
    <mergeCell ref="X23:Y23"/>
    <mergeCell ref="A18:B18"/>
    <mergeCell ref="X18:Y18"/>
    <mergeCell ref="A19:B19"/>
    <mergeCell ref="X19:Y19"/>
    <mergeCell ref="A20:B20"/>
    <mergeCell ref="X20:Y20"/>
    <mergeCell ref="A27:B27"/>
    <mergeCell ref="X27:Y27"/>
    <mergeCell ref="A28:B28"/>
    <mergeCell ref="X28:Y28"/>
    <mergeCell ref="A30:Y30"/>
    <mergeCell ref="A24:B24"/>
    <mergeCell ref="X24:Y24"/>
    <mergeCell ref="A25:B25"/>
    <mergeCell ref="X25:Y25"/>
    <mergeCell ref="A26:B26"/>
    <mergeCell ref="X26:Y26"/>
    <mergeCell ref="A32:B32"/>
    <mergeCell ref="W32:Y32"/>
    <mergeCell ref="A33:B36"/>
    <mergeCell ref="C33:F33"/>
    <mergeCell ref="G33:I33"/>
    <mergeCell ref="J33:L33"/>
    <mergeCell ref="M33:O33"/>
    <mergeCell ref="P33:R33"/>
    <mergeCell ref="S33:W33"/>
    <mergeCell ref="X33:Y36"/>
    <mergeCell ref="A37:B37"/>
    <mergeCell ref="X37:Y37"/>
    <mergeCell ref="A38:B38"/>
    <mergeCell ref="X38:Y38"/>
    <mergeCell ref="A39:B39"/>
    <mergeCell ref="X39:Y39"/>
    <mergeCell ref="C34:F34"/>
    <mergeCell ref="G34:I34"/>
    <mergeCell ref="J34:L34"/>
    <mergeCell ref="M34:O34"/>
    <mergeCell ref="P34:R34"/>
    <mergeCell ref="S34:W34"/>
    <mergeCell ref="A48:B48"/>
    <mergeCell ref="X48:Y48"/>
    <mergeCell ref="A49:B49"/>
    <mergeCell ref="X49:Y49"/>
    <mergeCell ref="A50:B50"/>
    <mergeCell ref="X50:Y50"/>
    <mergeCell ref="A40:B40"/>
    <mergeCell ref="X40:Y40"/>
    <mergeCell ref="A41:A46"/>
    <mergeCell ref="Y41:Y46"/>
    <mergeCell ref="A47:B47"/>
    <mergeCell ref="X47:Y47"/>
    <mergeCell ref="A54:B54"/>
    <mergeCell ref="X54:Y54"/>
    <mergeCell ref="A55:B55"/>
    <mergeCell ref="X55:Y55"/>
    <mergeCell ref="A56:B56"/>
    <mergeCell ref="X56:Y56"/>
    <mergeCell ref="A51:B51"/>
    <mergeCell ref="X51:Y51"/>
    <mergeCell ref="A52:B52"/>
    <mergeCell ref="X52:Y52"/>
    <mergeCell ref="A53:B53"/>
    <mergeCell ref="X53:Y53"/>
    <mergeCell ref="A57:B57"/>
    <mergeCell ref="A60:Y60"/>
    <mergeCell ref="A62:B62"/>
    <mergeCell ref="A63:B66"/>
    <mergeCell ref="C63:F63"/>
    <mergeCell ref="G63:I63"/>
    <mergeCell ref="J63:L63"/>
    <mergeCell ref="M63:O63"/>
    <mergeCell ref="A61:Y61"/>
    <mergeCell ref="X78:Y78"/>
    <mergeCell ref="X67:Y67"/>
    <mergeCell ref="A68:B68"/>
    <mergeCell ref="X68:Y68"/>
    <mergeCell ref="A69:B69"/>
    <mergeCell ref="X69:Y69"/>
    <mergeCell ref="A70:B70"/>
    <mergeCell ref="X70:Y70"/>
    <mergeCell ref="P63:R63"/>
    <mergeCell ref="S63:W63"/>
    <mergeCell ref="X63:Y66"/>
    <mergeCell ref="C64:F64"/>
    <mergeCell ref="G64:I64"/>
    <mergeCell ref="J64:L64"/>
    <mergeCell ref="M64:O64"/>
    <mergeCell ref="P64:R64"/>
    <mergeCell ref="S64:W64"/>
    <mergeCell ref="A31:Y31"/>
    <mergeCell ref="A85:B85"/>
    <mergeCell ref="X85:Y85"/>
    <mergeCell ref="A86:B86"/>
    <mergeCell ref="X86:Y86"/>
    <mergeCell ref="A87:B87"/>
    <mergeCell ref="W62:Y62"/>
    <mergeCell ref="A82:B82"/>
    <mergeCell ref="X82:Y82"/>
    <mergeCell ref="A83:B83"/>
    <mergeCell ref="X83:Y83"/>
    <mergeCell ref="A84:B84"/>
    <mergeCell ref="X84:Y84"/>
    <mergeCell ref="A79:B79"/>
    <mergeCell ref="X79:Y79"/>
    <mergeCell ref="A80:B80"/>
    <mergeCell ref="X80:Y80"/>
    <mergeCell ref="A81:B81"/>
    <mergeCell ref="X81:Y81"/>
    <mergeCell ref="A71:A76"/>
    <mergeCell ref="Y71:Y76"/>
    <mergeCell ref="A77:B77"/>
    <mergeCell ref="X77:Y77"/>
    <mergeCell ref="A78:B78"/>
  </mergeCells>
  <printOptions horizontalCentered="1"/>
  <pageMargins left="0.25" right="0.25" top="1" bottom="0.5" header="1" footer="0.5"/>
  <pageSetup paperSize="9" scale="75" firstPageNumber="29" fitToWidth="0" fitToHeight="0" orientation="landscape" useFirstPageNumber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5" tint="-0.249977111117893"/>
  </sheetPr>
  <dimension ref="A1:U118"/>
  <sheetViews>
    <sheetView rightToLeft="1" view="pageBreakPreview" topLeftCell="A2" zoomScale="80" zoomScaleSheetLayoutView="80" workbookViewId="0">
      <selection activeCell="G5" sqref="G5:I5"/>
    </sheetView>
  </sheetViews>
  <sheetFormatPr defaultRowHeight="12.75"/>
  <cols>
    <col min="1" max="1" width="3.85546875" style="91" customWidth="1"/>
    <col min="2" max="2" width="11.7109375" style="91" customWidth="1"/>
    <col min="3" max="3" width="7.85546875" style="90" customWidth="1"/>
    <col min="4" max="4" width="7.42578125" style="90" customWidth="1"/>
    <col min="5" max="6" width="8.28515625" style="90" customWidth="1"/>
    <col min="7" max="7" width="8.7109375" style="91" customWidth="1"/>
    <col min="8" max="8" width="12.140625" style="91" customWidth="1"/>
    <col min="9" max="9" width="11.5703125" style="91" customWidth="1"/>
    <col min="10" max="10" width="10.5703125" style="91" customWidth="1"/>
    <col min="11" max="11" width="10.85546875" style="91" customWidth="1"/>
    <col min="12" max="12" width="10.42578125" style="91" customWidth="1"/>
    <col min="13" max="13" width="11.85546875" style="91" customWidth="1"/>
    <col min="14" max="14" width="11" style="91" customWidth="1"/>
    <col min="15" max="15" width="15.42578125" style="91" customWidth="1"/>
    <col min="16" max="16" width="3.42578125" style="91" customWidth="1"/>
    <col min="17" max="16384" width="9.140625" style="91"/>
  </cols>
  <sheetData>
    <row r="1" spans="1:21" ht="24.75" customHeight="1">
      <c r="A1" s="1393" t="s">
        <v>1329</v>
      </c>
      <c r="B1" s="1393"/>
      <c r="C1" s="1393"/>
      <c r="D1" s="1393"/>
      <c r="E1" s="1393"/>
      <c r="F1" s="1393"/>
      <c r="G1" s="1393"/>
      <c r="H1" s="1393"/>
      <c r="I1" s="1393"/>
      <c r="J1" s="1393"/>
      <c r="K1" s="1393"/>
      <c r="L1" s="1393"/>
      <c r="M1" s="1393"/>
      <c r="N1" s="1393"/>
      <c r="O1" s="1393"/>
      <c r="P1" s="1393"/>
    </row>
    <row r="2" spans="1:21" ht="38.25" customHeight="1">
      <c r="A2" s="1099" t="s">
        <v>851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21" ht="24" customHeight="1" thickBot="1">
      <c r="A3" s="1100" t="s">
        <v>1200</v>
      </c>
      <c r="B3" s="1100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1116" t="s">
        <v>714</v>
      </c>
      <c r="P3" s="1116"/>
    </row>
    <row r="4" spans="1:21" ht="19.5" customHeight="1" thickTop="1">
      <c r="A4" s="1072" t="s">
        <v>40</v>
      </c>
      <c r="B4" s="1072"/>
      <c r="C4" s="1102" t="s">
        <v>336</v>
      </c>
      <c r="D4" s="1102"/>
      <c r="E4" s="1102"/>
      <c r="F4" s="1102"/>
      <c r="G4" s="1103" t="s">
        <v>363</v>
      </c>
      <c r="H4" s="1103"/>
      <c r="I4" s="1103"/>
      <c r="J4" s="1103" t="s">
        <v>373</v>
      </c>
      <c r="K4" s="1103"/>
      <c r="L4" s="1103"/>
      <c r="M4" s="1102" t="s">
        <v>340</v>
      </c>
      <c r="N4" s="1102"/>
      <c r="O4" s="1074" t="s">
        <v>174</v>
      </c>
      <c r="P4" s="1074"/>
    </row>
    <row r="5" spans="1:21" ht="37.5" customHeight="1">
      <c r="A5" s="1092"/>
      <c r="B5" s="1092"/>
      <c r="C5" s="1094" t="s">
        <v>337</v>
      </c>
      <c r="D5" s="1094"/>
      <c r="E5" s="1094"/>
      <c r="F5" s="1094"/>
      <c r="G5" s="1096" t="s">
        <v>364</v>
      </c>
      <c r="H5" s="1096"/>
      <c r="I5" s="1096"/>
      <c r="J5" s="1094" t="s">
        <v>365</v>
      </c>
      <c r="K5" s="1094"/>
      <c r="L5" s="1094"/>
      <c r="M5" s="1094" t="s">
        <v>366</v>
      </c>
      <c r="N5" s="1094"/>
      <c r="O5" s="1096"/>
      <c r="P5" s="1096"/>
      <c r="T5" s="96"/>
      <c r="U5" s="96"/>
    </row>
    <row r="6" spans="1:21" ht="17.25" customHeight="1">
      <c r="A6" s="1092"/>
      <c r="B6" s="1092"/>
      <c r="C6" s="941" t="s">
        <v>33</v>
      </c>
      <c r="D6" s="938" t="s">
        <v>34</v>
      </c>
      <c r="E6" s="938" t="s">
        <v>338</v>
      </c>
      <c r="F6" s="938" t="s">
        <v>35</v>
      </c>
      <c r="G6" s="941" t="s">
        <v>102</v>
      </c>
      <c r="H6" s="938" t="s">
        <v>103</v>
      </c>
      <c r="I6" s="938" t="s">
        <v>35</v>
      </c>
      <c r="J6" s="941" t="s">
        <v>33</v>
      </c>
      <c r="K6" s="938" t="s">
        <v>34</v>
      </c>
      <c r="L6" s="938" t="s">
        <v>35</v>
      </c>
      <c r="M6" s="941" t="s">
        <v>367</v>
      </c>
      <c r="N6" s="941" t="s">
        <v>368</v>
      </c>
      <c r="O6" s="1096"/>
      <c r="P6" s="1096"/>
      <c r="T6" s="96"/>
      <c r="U6" s="96"/>
    </row>
    <row r="7" spans="1:21" ht="18.75" customHeight="1" thickBot="1">
      <c r="A7" s="1092"/>
      <c r="B7" s="1092"/>
      <c r="C7" s="940" t="s">
        <v>180</v>
      </c>
      <c r="D7" s="939" t="s">
        <v>179</v>
      </c>
      <c r="E7" s="939" t="s">
        <v>219</v>
      </c>
      <c r="F7" s="939" t="s">
        <v>175</v>
      </c>
      <c r="G7" s="940" t="s">
        <v>369</v>
      </c>
      <c r="H7" s="939" t="s">
        <v>370</v>
      </c>
      <c r="I7" s="939" t="s">
        <v>175</v>
      </c>
      <c r="J7" s="940" t="s">
        <v>180</v>
      </c>
      <c r="K7" s="939" t="s">
        <v>179</v>
      </c>
      <c r="L7" s="939" t="s">
        <v>175</v>
      </c>
      <c r="M7" s="940" t="s">
        <v>371</v>
      </c>
      <c r="N7" s="940" t="s">
        <v>355</v>
      </c>
      <c r="O7" s="1096"/>
      <c r="P7" s="1096"/>
      <c r="T7" s="255"/>
      <c r="U7" s="255"/>
    </row>
    <row r="8" spans="1:21" ht="18" customHeight="1">
      <c r="A8" s="1137" t="s">
        <v>52</v>
      </c>
      <c r="B8" s="1137"/>
      <c r="C8" s="654">
        <v>0</v>
      </c>
      <c r="D8" s="654">
        <v>0</v>
      </c>
      <c r="E8" s="654">
        <v>63</v>
      </c>
      <c r="F8" s="728">
        <f>SUM(C8:E8)</f>
        <v>63</v>
      </c>
      <c r="G8" s="654">
        <v>146</v>
      </c>
      <c r="H8" s="654">
        <v>790</v>
      </c>
      <c r="I8" s="654">
        <f>SUM(G8:H8)</f>
        <v>936</v>
      </c>
      <c r="J8" s="654">
        <v>1401</v>
      </c>
      <c r="K8" s="654">
        <v>847</v>
      </c>
      <c r="L8" s="654">
        <f t="shared" ref="L8:L27" si="0">SUM(J8:K8)</f>
        <v>2248</v>
      </c>
      <c r="M8" s="654">
        <v>63</v>
      </c>
      <c r="N8" s="654">
        <v>0</v>
      </c>
      <c r="O8" s="1392" t="s">
        <v>671</v>
      </c>
      <c r="P8" s="1392"/>
      <c r="T8" s="255"/>
      <c r="U8" s="255"/>
    </row>
    <row r="9" spans="1:21" ht="18" customHeight="1">
      <c r="A9" s="1081" t="s">
        <v>53</v>
      </c>
      <c r="B9" s="1081"/>
      <c r="C9" s="647">
        <v>0</v>
      </c>
      <c r="D9" s="647">
        <v>0</v>
      </c>
      <c r="E9" s="647">
        <v>25</v>
      </c>
      <c r="F9" s="379">
        <f t="shared" ref="F9:F27" si="1">SUM(C9:E9)</f>
        <v>25</v>
      </c>
      <c r="G9" s="647">
        <v>76</v>
      </c>
      <c r="H9" s="647">
        <v>224</v>
      </c>
      <c r="I9" s="647">
        <f t="shared" ref="I9:I27" si="2">SUM(G9:H9)</f>
        <v>300</v>
      </c>
      <c r="J9" s="647">
        <v>615</v>
      </c>
      <c r="K9" s="647">
        <v>348</v>
      </c>
      <c r="L9" s="647">
        <f t="shared" si="0"/>
        <v>963</v>
      </c>
      <c r="M9" s="647">
        <v>25</v>
      </c>
      <c r="N9" s="647">
        <v>0</v>
      </c>
      <c r="O9" s="1382" t="s">
        <v>302</v>
      </c>
      <c r="P9" s="1382"/>
    </row>
    <row r="10" spans="1:21" ht="18" customHeight="1">
      <c r="A10" s="1081" t="s">
        <v>54</v>
      </c>
      <c r="B10" s="1081"/>
      <c r="C10" s="647">
        <v>0</v>
      </c>
      <c r="D10" s="647">
        <v>0</v>
      </c>
      <c r="E10" s="647">
        <v>38</v>
      </c>
      <c r="F10" s="379">
        <f t="shared" si="1"/>
        <v>38</v>
      </c>
      <c r="G10" s="647">
        <v>104</v>
      </c>
      <c r="H10" s="647">
        <v>461</v>
      </c>
      <c r="I10" s="647">
        <f t="shared" si="2"/>
        <v>565</v>
      </c>
      <c r="J10" s="647">
        <v>721</v>
      </c>
      <c r="K10" s="647">
        <v>555</v>
      </c>
      <c r="L10" s="647">
        <f t="shared" si="0"/>
        <v>1276</v>
      </c>
      <c r="M10" s="647">
        <v>38</v>
      </c>
      <c r="N10" s="647">
        <v>0</v>
      </c>
      <c r="O10" s="1289" t="s">
        <v>184</v>
      </c>
      <c r="P10" s="1289"/>
    </row>
    <row r="11" spans="1:21" ht="18" customHeight="1">
      <c r="A11" s="1081" t="s">
        <v>55</v>
      </c>
      <c r="B11" s="1081"/>
      <c r="C11" s="647">
        <v>0</v>
      </c>
      <c r="D11" s="647">
        <v>0</v>
      </c>
      <c r="E11" s="647">
        <v>37</v>
      </c>
      <c r="F11" s="379">
        <f t="shared" si="1"/>
        <v>37</v>
      </c>
      <c r="G11" s="647">
        <v>47</v>
      </c>
      <c r="H11" s="647">
        <v>367</v>
      </c>
      <c r="I11" s="647">
        <f t="shared" si="2"/>
        <v>414</v>
      </c>
      <c r="J11" s="647">
        <v>782</v>
      </c>
      <c r="K11" s="647">
        <v>365</v>
      </c>
      <c r="L11" s="647">
        <f t="shared" si="0"/>
        <v>1147</v>
      </c>
      <c r="M11" s="647">
        <v>35</v>
      </c>
      <c r="N11" s="647">
        <v>2</v>
      </c>
      <c r="O11" s="1289" t="s">
        <v>185</v>
      </c>
      <c r="P11" s="1289"/>
    </row>
    <row r="12" spans="1:21" ht="18" customHeight="1">
      <c r="A12" s="1086" t="s">
        <v>295</v>
      </c>
      <c r="B12" s="655" t="s">
        <v>273</v>
      </c>
      <c r="C12" s="647">
        <v>8</v>
      </c>
      <c r="D12" s="647">
        <v>4</v>
      </c>
      <c r="E12" s="647">
        <v>63</v>
      </c>
      <c r="F12" s="379">
        <f t="shared" si="1"/>
        <v>75</v>
      </c>
      <c r="G12" s="647">
        <v>80</v>
      </c>
      <c r="H12" s="647">
        <v>1142</v>
      </c>
      <c r="I12" s="647">
        <f t="shared" si="2"/>
        <v>1222</v>
      </c>
      <c r="J12" s="647">
        <v>2278</v>
      </c>
      <c r="K12" s="647">
        <v>1304</v>
      </c>
      <c r="L12" s="647">
        <f t="shared" si="0"/>
        <v>3582</v>
      </c>
      <c r="M12" s="647">
        <v>75</v>
      </c>
      <c r="N12" s="647">
        <v>0</v>
      </c>
      <c r="O12" s="807" t="s">
        <v>306</v>
      </c>
      <c r="P12" s="1061" t="s">
        <v>173</v>
      </c>
    </row>
    <row r="13" spans="1:21" ht="18" customHeight="1">
      <c r="A13" s="1086"/>
      <c r="B13" s="655" t="s">
        <v>275</v>
      </c>
      <c r="C13" s="647">
        <v>6</v>
      </c>
      <c r="D13" s="647">
        <v>5</v>
      </c>
      <c r="E13" s="647">
        <v>170</v>
      </c>
      <c r="F13" s="379">
        <f t="shared" si="1"/>
        <v>181</v>
      </c>
      <c r="G13" s="647">
        <v>207</v>
      </c>
      <c r="H13" s="647">
        <v>2500</v>
      </c>
      <c r="I13" s="647">
        <f t="shared" si="2"/>
        <v>2707</v>
      </c>
      <c r="J13" s="647">
        <v>4858</v>
      </c>
      <c r="K13" s="647">
        <v>2870</v>
      </c>
      <c r="L13" s="647">
        <f t="shared" si="0"/>
        <v>7728</v>
      </c>
      <c r="M13" s="647">
        <v>181</v>
      </c>
      <c r="N13" s="647">
        <v>0</v>
      </c>
      <c r="O13" s="807" t="s">
        <v>307</v>
      </c>
      <c r="P13" s="1061"/>
    </row>
    <row r="14" spans="1:21" ht="18" customHeight="1">
      <c r="A14" s="1086"/>
      <c r="B14" s="655" t="s">
        <v>274</v>
      </c>
      <c r="C14" s="647">
        <v>0</v>
      </c>
      <c r="D14" s="647">
        <v>0</v>
      </c>
      <c r="E14" s="647">
        <v>14</v>
      </c>
      <c r="F14" s="379">
        <f t="shared" si="1"/>
        <v>14</v>
      </c>
      <c r="G14" s="647">
        <v>23</v>
      </c>
      <c r="H14" s="647">
        <v>210</v>
      </c>
      <c r="I14" s="647">
        <f t="shared" si="2"/>
        <v>233</v>
      </c>
      <c r="J14" s="647">
        <v>390</v>
      </c>
      <c r="K14" s="647">
        <v>179</v>
      </c>
      <c r="L14" s="647">
        <f t="shared" si="0"/>
        <v>569</v>
      </c>
      <c r="M14" s="647">
        <v>12</v>
      </c>
      <c r="N14" s="647">
        <v>2</v>
      </c>
      <c r="O14" s="807" t="s">
        <v>308</v>
      </c>
      <c r="P14" s="1061"/>
    </row>
    <row r="15" spans="1:21" ht="18" customHeight="1">
      <c r="A15" s="1086"/>
      <c r="B15" s="655" t="s">
        <v>276</v>
      </c>
      <c r="C15" s="647">
        <v>1</v>
      </c>
      <c r="D15" s="647">
        <v>0</v>
      </c>
      <c r="E15" s="647">
        <v>79</v>
      </c>
      <c r="F15" s="379">
        <f t="shared" si="1"/>
        <v>80</v>
      </c>
      <c r="G15" s="647">
        <v>60</v>
      </c>
      <c r="H15" s="647">
        <v>918</v>
      </c>
      <c r="I15" s="647">
        <f t="shared" si="2"/>
        <v>978</v>
      </c>
      <c r="J15" s="647">
        <v>1164</v>
      </c>
      <c r="K15" s="647">
        <v>969</v>
      </c>
      <c r="L15" s="647">
        <f t="shared" si="0"/>
        <v>2133</v>
      </c>
      <c r="M15" s="647">
        <v>80</v>
      </c>
      <c r="N15" s="647">
        <v>0</v>
      </c>
      <c r="O15" s="807" t="s">
        <v>309</v>
      </c>
      <c r="P15" s="1061"/>
    </row>
    <row r="16" spans="1:21" ht="18" customHeight="1">
      <c r="A16" s="1086"/>
      <c r="B16" s="655" t="s">
        <v>278</v>
      </c>
      <c r="C16" s="647">
        <v>3</v>
      </c>
      <c r="D16" s="647">
        <v>2</v>
      </c>
      <c r="E16" s="647">
        <v>72</v>
      </c>
      <c r="F16" s="379">
        <f t="shared" si="1"/>
        <v>77</v>
      </c>
      <c r="G16" s="647">
        <v>84</v>
      </c>
      <c r="H16" s="647">
        <v>1174</v>
      </c>
      <c r="I16" s="647">
        <f t="shared" si="2"/>
        <v>1258</v>
      </c>
      <c r="J16" s="647">
        <v>2169</v>
      </c>
      <c r="K16" s="647">
        <v>1356</v>
      </c>
      <c r="L16" s="647">
        <f t="shared" si="0"/>
        <v>3525</v>
      </c>
      <c r="M16" s="647">
        <v>76</v>
      </c>
      <c r="N16" s="647">
        <v>1</v>
      </c>
      <c r="O16" s="807" t="s">
        <v>310</v>
      </c>
      <c r="P16" s="1061"/>
    </row>
    <row r="17" spans="1:16" ht="18" customHeight="1">
      <c r="A17" s="1086"/>
      <c r="B17" s="655" t="s">
        <v>277</v>
      </c>
      <c r="C17" s="647">
        <v>4</v>
      </c>
      <c r="D17" s="647">
        <v>3</v>
      </c>
      <c r="E17" s="647">
        <v>33</v>
      </c>
      <c r="F17" s="379">
        <f t="shared" si="1"/>
        <v>40</v>
      </c>
      <c r="G17" s="647">
        <v>49</v>
      </c>
      <c r="H17" s="647">
        <v>678</v>
      </c>
      <c r="I17" s="647">
        <f t="shared" si="2"/>
        <v>727</v>
      </c>
      <c r="J17" s="647">
        <v>1292</v>
      </c>
      <c r="K17" s="647">
        <v>804</v>
      </c>
      <c r="L17" s="647">
        <f t="shared" si="0"/>
        <v>2096</v>
      </c>
      <c r="M17" s="647">
        <v>40</v>
      </c>
      <c r="N17" s="647">
        <v>0</v>
      </c>
      <c r="O17" s="807" t="s">
        <v>311</v>
      </c>
      <c r="P17" s="1061"/>
    </row>
    <row r="18" spans="1:16" ht="18" customHeight="1">
      <c r="A18" s="1089" t="s">
        <v>63</v>
      </c>
      <c r="B18" s="1089"/>
      <c r="C18" s="647">
        <v>1</v>
      </c>
      <c r="D18" s="647">
        <v>1</v>
      </c>
      <c r="E18" s="647">
        <v>29</v>
      </c>
      <c r="F18" s="379">
        <f t="shared" si="1"/>
        <v>31</v>
      </c>
      <c r="G18" s="647">
        <v>87</v>
      </c>
      <c r="H18" s="647">
        <v>330</v>
      </c>
      <c r="I18" s="647">
        <f t="shared" si="2"/>
        <v>417</v>
      </c>
      <c r="J18" s="647">
        <v>799</v>
      </c>
      <c r="K18" s="647">
        <v>419</v>
      </c>
      <c r="L18" s="647">
        <f t="shared" si="0"/>
        <v>1218</v>
      </c>
      <c r="M18" s="647">
        <v>29</v>
      </c>
      <c r="N18" s="647">
        <v>2</v>
      </c>
      <c r="O18" s="1056" t="s">
        <v>322</v>
      </c>
      <c r="P18" s="1056"/>
    </row>
    <row r="19" spans="1:16" ht="18" customHeight="1">
      <c r="A19" s="1081" t="s">
        <v>64</v>
      </c>
      <c r="B19" s="1081"/>
      <c r="C19" s="647">
        <v>5</v>
      </c>
      <c r="D19" s="647">
        <v>2</v>
      </c>
      <c r="E19" s="647">
        <v>45</v>
      </c>
      <c r="F19" s="379">
        <f t="shared" si="1"/>
        <v>52</v>
      </c>
      <c r="G19" s="647">
        <v>133</v>
      </c>
      <c r="H19" s="647">
        <v>847</v>
      </c>
      <c r="I19" s="647">
        <f t="shared" si="2"/>
        <v>980</v>
      </c>
      <c r="J19" s="647">
        <v>1747</v>
      </c>
      <c r="K19" s="647">
        <v>926</v>
      </c>
      <c r="L19" s="647">
        <f t="shared" si="0"/>
        <v>2673</v>
      </c>
      <c r="M19" s="647">
        <v>48</v>
      </c>
      <c r="N19" s="647">
        <v>4</v>
      </c>
      <c r="O19" s="1056" t="s">
        <v>186</v>
      </c>
      <c r="P19" s="1056"/>
    </row>
    <row r="20" spans="1:16" ht="18" customHeight="1">
      <c r="A20" s="1081" t="s">
        <v>65</v>
      </c>
      <c r="B20" s="1081"/>
      <c r="C20" s="647">
        <v>12</v>
      </c>
      <c r="D20" s="647">
        <v>9</v>
      </c>
      <c r="E20" s="647">
        <v>33</v>
      </c>
      <c r="F20" s="379">
        <f t="shared" si="1"/>
        <v>54</v>
      </c>
      <c r="G20" s="647">
        <v>232</v>
      </c>
      <c r="H20" s="647">
        <v>946</v>
      </c>
      <c r="I20" s="647">
        <f t="shared" si="2"/>
        <v>1178</v>
      </c>
      <c r="J20" s="647">
        <v>2268</v>
      </c>
      <c r="K20" s="647">
        <v>1327</v>
      </c>
      <c r="L20" s="647">
        <f t="shared" si="0"/>
        <v>3595</v>
      </c>
      <c r="M20" s="647">
        <v>51</v>
      </c>
      <c r="N20" s="647">
        <v>3</v>
      </c>
      <c r="O20" s="1056" t="s">
        <v>187</v>
      </c>
      <c r="P20" s="1056"/>
    </row>
    <row r="21" spans="1:16" ht="18" customHeight="1">
      <c r="A21" s="1081" t="s">
        <v>66</v>
      </c>
      <c r="B21" s="1081"/>
      <c r="C21" s="647">
        <v>31</v>
      </c>
      <c r="D21" s="647">
        <v>23</v>
      </c>
      <c r="E21" s="647">
        <v>66</v>
      </c>
      <c r="F21" s="379">
        <f t="shared" si="1"/>
        <v>120</v>
      </c>
      <c r="G21" s="647">
        <v>289</v>
      </c>
      <c r="H21" s="647">
        <v>1814</v>
      </c>
      <c r="I21" s="647">
        <f t="shared" si="2"/>
        <v>2103</v>
      </c>
      <c r="J21" s="647">
        <v>4406</v>
      </c>
      <c r="K21" s="647">
        <v>2307</v>
      </c>
      <c r="L21" s="647">
        <f t="shared" si="0"/>
        <v>6713</v>
      </c>
      <c r="M21" s="647">
        <v>100</v>
      </c>
      <c r="N21" s="647">
        <v>20</v>
      </c>
      <c r="O21" s="1056" t="s">
        <v>303</v>
      </c>
      <c r="P21" s="1056"/>
    </row>
    <row r="22" spans="1:16" ht="18" customHeight="1">
      <c r="A22" s="1081" t="s">
        <v>134</v>
      </c>
      <c r="B22" s="1081"/>
      <c r="C22" s="647">
        <v>5</v>
      </c>
      <c r="D22" s="647">
        <v>3</v>
      </c>
      <c r="E22" s="647">
        <v>48</v>
      </c>
      <c r="F22" s="379">
        <f t="shared" si="1"/>
        <v>56</v>
      </c>
      <c r="G22" s="647">
        <v>174</v>
      </c>
      <c r="H22" s="647">
        <v>540</v>
      </c>
      <c r="I22" s="647">
        <f t="shared" si="2"/>
        <v>714</v>
      </c>
      <c r="J22" s="647">
        <v>1135</v>
      </c>
      <c r="K22" s="647">
        <v>558</v>
      </c>
      <c r="L22" s="647">
        <f t="shared" si="0"/>
        <v>1693</v>
      </c>
      <c r="M22" s="647">
        <v>52</v>
      </c>
      <c r="N22" s="647">
        <v>4</v>
      </c>
      <c r="O22" s="1056" t="s">
        <v>304</v>
      </c>
      <c r="P22" s="1056"/>
    </row>
    <row r="23" spans="1:16" ht="18" customHeight="1">
      <c r="A23" s="1081" t="s">
        <v>68</v>
      </c>
      <c r="B23" s="1081"/>
      <c r="C23" s="647">
        <v>2</v>
      </c>
      <c r="D23" s="647">
        <v>1</v>
      </c>
      <c r="E23" s="647">
        <v>18</v>
      </c>
      <c r="F23" s="379">
        <f t="shared" si="1"/>
        <v>21</v>
      </c>
      <c r="G23" s="647">
        <v>47</v>
      </c>
      <c r="H23" s="647">
        <v>307</v>
      </c>
      <c r="I23" s="647">
        <f t="shared" si="2"/>
        <v>354</v>
      </c>
      <c r="J23" s="647">
        <v>864</v>
      </c>
      <c r="K23" s="647">
        <v>418</v>
      </c>
      <c r="L23" s="647">
        <f t="shared" si="0"/>
        <v>1282</v>
      </c>
      <c r="M23" s="647">
        <v>20</v>
      </c>
      <c r="N23" s="647">
        <v>1</v>
      </c>
      <c r="O23" s="1056" t="s">
        <v>305</v>
      </c>
      <c r="P23" s="1056"/>
    </row>
    <row r="24" spans="1:16" ht="18" customHeight="1">
      <c r="A24" s="1081" t="s">
        <v>69</v>
      </c>
      <c r="B24" s="1081"/>
      <c r="C24" s="647">
        <v>2</v>
      </c>
      <c r="D24" s="647">
        <v>2</v>
      </c>
      <c r="E24" s="647">
        <v>22</v>
      </c>
      <c r="F24" s="379">
        <f t="shared" si="1"/>
        <v>26</v>
      </c>
      <c r="G24" s="647">
        <v>94</v>
      </c>
      <c r="H24" s="647">
        <v>322</v>
      </c>
      <c r="I24" s="647">
        <f t="shared" si="2"/>
        <v>416</v>
      </c>
      <c r="J24" s="647">
        <v>787</v>
      </c>
      <c r="K24" s="647">
        <v>356</v>
      </c>
      <c r="L24" s="647">
        <f t="shared" si="0"/>
        <v>1143</v>
      </c>
      <c r="M24" s="647">
        <v>24</v>
      </c>
      <c r="N24" s="647">
        <v>2</v>
      </c>
      <c r="O24" s="1056" t="s">
        <v>191</v>
      </c>
      <c r="P24" s="1056"/>
    </row>
    <row r="25" spans="1:16" ht="18" customHeight="1">
      <c r="A25" s="1081" t="s">
        <v>70</v>
      </c>
      <c r="B25" s="1081"/>
      <c r="C25" s="647">
        <v>7</v>
      </c>
      <c r="D25" s="647">
        <v>3</v>
      </c>
      <c r="E25" s="647">
        <v>95</v>
      </c>
      <c r="F25" s="379">
        <f t="shared" si="1"/>
        <v>105</v>
      </c>
      <c r="G25" s="647">
        <v>445</v>
      </c>
      <c r="H25" s="647">
        <v>831</v>
      </c>
      <c r="I25" s="647">
        <f t="shared" si="2"/>
        <v>1276</v>
      </c>
      <c r="J25" s="647">
        <v>2499</v>
      </c>
      <c r="K25" s="647">
        <v>1382</v>
      </c>
      <c r="L25" s="647">
        <f t="shared" si="0"/>
        <v>3881</v>
      </c>
      <c r="M25" s="647">
        <v>89</v>
      </c>
      <c r="N25" s="647">
        <v>16</v>
      </c>
      <c r="O25" s="1056" t="s">
        <v>192</v>
      </c>
      <c r="P25" s="1056"/>
    </row>
    <row r="26" spans="1:16" ht="18" customHeight="1">
      <c r="A26" s="1081" t="s">
        <v>71</v>
      </c>
      <c r="B26" s="1081"/>
      <c r="C26" s="647">
        <v>2</v>
      </c>
      <c r="D26" s="647">
        <v>2</v>
      </c>
      <c r="E26" s="647">
        <v>7</v>
      </c>
      <c r="F26" s="379">
        <f t="shared" si="1"/>
        <v>11</v>
      </c>
      <c r="G26" s="647">
        <v>86</v>
      </c>
      <c r="H26" s="647">
        <v>87</v>
      </c>
      <c r="I26" s="647">
        <f t="shared" si="2"/>
        <v>173</v>
      </c>
      <c r="J26" s="647">
        <v>389</v>
      </c>
      <c r="K26" s="647">
        <v>162</v>
      </c>
      <c r="L26" s="647">
        <f t="shared" si="0"/>
        <v>551</v>
      </c>
      <c r="M26" s="647">
        <v>10</v>
      </c>
      <c r="N26" s="647">
        <v>1</v>
      </c>
      <c r="O26" s="1056" t="s">
        <v>193</v>
      </c>
      <c r="P26" s="1056"/>
    </row>
    <row r="27" spans="1:16" ht="18" customHeight="1" thickBot="1">
      <c r="A27" s="1202" t="s">
        <v>72</v>
      </c>
      <c r="B27" s="1202"/>
      <c r="C27" s="668">
        <v>1</v>
      </c>
      <c r="D27" s="668">
        <v>1</v>
      </c>
      <c r="E27" s="668">
        <v>258</v>
      </c>
      <c r="F27" s="729">
        <f t="shared" si="1"/>
        <v>260</v>
      </c>
      <c r="G27" s="668">
        <v>256</v>
      </c>
      <c r="H27" s="668">
        <v>1838</v>
      </c>
      <c r="I27" s="668">
        <f t="shared" si="2"/>
        <v>2094</v>
      </c>
      <c r="J27" s="668">
        <v>7655</v>
      </c>
      <c r="K27" s="668">
        <v>4321</v>
      </c>
      <c r="L27" s="668">
        <f t="shared" si="0"/>
        <v>11976</v>
      </c>
      <c r="M27" s="668">
        <v>257</v>
      </c>
      <c r="N27" s="668">
        <v>3</v>
      </c>
      <c r="O27" s="1185" t="s">
        <v>361</v>
      </c>
      <c r="P27" s="1185"/>
    </row>
    <row r="28" spans="1:16" ht="18" customHeight="1" thickBot="1">
      <c r="A28" s="1201" t="s">
        <v>32</v>
      </c>
      <c r="B28" s="1201"/>
      <c r="C28" s="678">
        <f>SUM(C8:C27)</f>
        <v>90</v>
      </c>
      <c r="D28" s="678">
        <f t="shared" ref="D28:N28" si="3">SUM(D8:D27)</f>
        <v>61</v>
      </c>
      <c r="E28" s="678">
        <f t="shared" si="3"/>
        <v>1215</v>
      </c>
      <c r="F28" s="678">
        <f t="shared" si="3"/>
        <v>1366</v>
      </c>
      <c r="G28" s="678">
        <f t="shared" si="3"/>
        <v>2719</v>
      </c>
      <c r="H28" s="678">
        <f t="shared" si="3"/>
        <v>16326</v>
      </c>
      <c r="I28" s="678">
        <f t="shared" si="3"/>
        <v>19045</v>
      </c>
      <c r="J28" s="678">
        <f t="shared" si="3"/>
        <v>38219</v>
      </c>
      <c r="K28" s="678">
        <f t="shared" si="3"/>
        <v>21773</v>
      </c>
      <c r="L28" s="678">
        <f t="shared" si="3"/>
        <v>59992</v>
      </c>
      <c r="M28" s="678">
        <f t="shared" si="3"/>
        <v>1305</v>
      </c>
      <c r="N28" s="678">
        <f t="shared" si="3"/>
        <v>61</v>
      </c>
      <c r="O28" s="1187" t="s">
        <v>175</v>
      </c>
      <c r="P28" s="1187"/>
    </row>
    <row r="29" spans="1:16" s="131" customFormat="1" ht="25.5" customHeight="1" thickTop="1">
      <c r="A29" s="830" t="s">
        <v>686</v>
      </c>
      <c r="B29" s="830" t="s">
        <v>991</v>
      </c>
      <c r="C29" s="831"/>
      <c r="D29" s="831"/>
      <c r="E29" s="831"/>
      <c r="F29" s="283"/>
    </row>
    <row r="115" spans="3:15">
      <c r="C115" s="185"/>
      <c r="D115" s="185"/>
      <c r="E115" s="185"/>
      <c r="F115" s="185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85"/>
      <c r="D116" s="185"/>
      <c r="E116" s="185"/>
      <c r="F116" s="185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85"/>
      <c r="D117" s="185"/>
      <c r="E117" s="185"/>
      <c r="F117" s="185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85"/>
      <c r="D118" s="185"/>
      <c r="E118" s="185"/>
      <c r="F118" s="185"/>
      <c r="G118" s="168"/>
      <c r="H118" s="168"/>
      <c r="I118" s="168"/>
      <c r="J118" s="168"/>
      <c r="K118" s="168"/>
      <c r="L118" s="168"/>
      <c r="M118" s="168"/>
      <c r="N118" s="168"/>
      <c r="O118" s="168"/>
    </row>
  </sheetData>
  <mergeCells count="46">
    <mergeCell ref="O8:P8"/>
    <mergeCell ref="A9:B9"/>
    <mergeCell ref="O9:P9"/>
    <mergeCell ref="A1:P1"/>
    <mergeCell ref="A2:P2"/>
    <mergeCell ref="A3:B3"/>
    <mergeCell ref="O3:P3"/>
    <mergeCell ref="A4:B7"/>
    <mergeCell ref="C4:F4"/>
    <mergeCell ref="G4:I4"/>
    <mergeCell ref="J4:L4"/>
    <mergeCell ref="O4:P7"/>
    <mergeCell ref="C5:F5"/>
    <mergeCell ref="G5:I5"/>
    <mergeCell ref="J5:L5"/>
    <mergeCell ref="A8:B8"/>
    <mergeCell ref="A10:B10"/>
    <mergeCell ref="O10:P10"/>
    <mergeCell ref="A11:B11"/>
    <mergeCell ref="O11:P11"/>
    <mergeCell ref="A12:A17"/>
    <mergeCell ref="P12:P17"/>
    <mergeCell ref="A23:B23"/>
    <mergeCell ref="O23:P23"/>
    <mergeCell ref="A18:B18"/>
    <mergeCell ref="O18:P18"/>
    <mergeCell ref="A19:B19"/>
    <mergeCell ref="O19:P19"/>
    <mergeCell ref="A20:B20"/>
    <mergeCell ref="O20:P20"/>
    <mergeCell ref="M4:N4"/>
    <mergeCell ref="M5:N5"/>
    <mergeCell ref="A27:B27"/>
    <mergeCell ref="O27:P27"/>
    <mergeCell ref="A28:B28"/>
    <mergeCell ref="O28:P28"/>
    <mergeCell ref="A24:B24"/>
    <mergeCell ref="O24:P24"/>
    <mergeCell ref="A25:B25"/>
    <mergeCell ref="O25:P25"/>
    <mergeCell ref="A26:B26"/>
    <mergeCell ref="O26:P26"/>
    <mergeCell ref="A21:B21"/>
    <mergeCell ref="O21:P21"/>
    <mergeCell ref="A22:B22"/>
    <mergeCell ref="O22:P22"/>
  </mergeCells>
  <printOptions horizontalCentered="1"/>
  <pageMargins left="1" right="1" top="1" bottom="0.75" header="1" footer="1"/>
  <pageSetup paperSize="9" scale="78" firstPageNumber="32" orientation="landscape" useFirstPageNumber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5" tint="-0.249977111117893"/>
  </sheetPr>
  <dimension ref="A1:AB119"/>
  <sheetViews>
    <sheetView rightToLeft="1" view="pageBreakPreview" zoomScale="90" zoomScaleNormal="75" zoomScaleSheetLayoutView="90" workbookViewId="0">
      <selection sqref="A1:S2"/>
    </sheetView>
  </sheetViews>
  <sheetFormatPr defaultRowHeight="12.75"/>
  <cols>
    <col min="1" max="1" width="3.85546875" style="91" customWidth="1"/>
    <col min="2" max="2" width="10.7109375" style="91" customWidth="1"/>
    <col min="3" max="3" width="8.140625" style="91" customWidth="1"/>
    <col min="4" max="4" width="7.7109375" style="91" customWidth="1"/>
    <col min="5" max="5" width="8.42578125" style="91" customWidth="1"/>
    <col min="6" max="6" width="8.5703125" style="91" customWidth="1"/>
    <col min="7" max="7" width="7.28515625" style="91" customWidth="1"/>
    <col min="8" max="8" width="7.5703125" style="91" customWidth="1"/>
    <col min="9" max="10" width="6.28515625" style="91" customWidth="1"/>
    <col min="11" max="11" width="6.5703125" style="91" customWidth="1"/>
    <col min="12" max="12" width="6.140625" style="91" customWidth="1"/>
    <col min="13" max="13" width="5.85546875" style="91" customWidth="1"/>
    <col min="14" max="14" width="6.28515625" style="91" customWidth="1"/>
    <col min="15" max="15" width="11" style="91" customWidth="1"/>
    <col min="16" max="16" width="10.7109375" style="91" customWidth="1"/>
    <col min="17" max="17" width="7.85546875" style="91" customWidth="1"/>
    <col min="18" max="18" width="13.5703125" style="91" customWidth="1"/>
    <col min="19" max="19" width="5.140625" style="91" customWidth="1"/>
    <col min="20" max="16384" width="9.140625" style="91"/>
  </cols>
  <sheetData>
    <row r="1" spans="1:28" ht="14.25" customHeight="1">
      <c r="A1" s="1138" t="s">
        <v>852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</row>
    <row r="2" spans="1:28" ht="14.2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8" ht="21" customHeight="1">
      <c r="A3" s="1139" t="s">
        <v>853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</row>
    <row r="4" spans="1:28" ht="20.25" customHeight="1" thickBot="1">
      <c r="A4" s="1115" t="s">
        <v>1201</v>
      </c>
      <c r="B4" s="1115"/>
      <c r="C4" s="1115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1116" t="s">
        <v>715</v>
      </c>
      <c r="S4" s="1116"/>
    </row>
    <row r="5" spans="1:28" ht="21.75" customHeight="1" thickTop="1">
      <c r="A5" s="1072" t="s">
        <v>40</v>
      </c>
      <c r="B5" s="1072"/>
      <c r="C5" s="1102" t="s">
        <v>41</v>
      </c>
      <c r="D5" s="1102"/>
      <c r="E5" s="1102" t="s">
        <v>42</v>
      </c>
      <c r="F5" s="1102"/>
      <c r="G5" s="1102" t="s">
        <v>43</v>
      </c>
      <c r="H5" s="1102"/>
      <c r="I5" s="1102" t="s">
        <v>73</v>
      </c>
      <c r="J5" s="1102"/>
      <c r="K5" s="1102" t="s">
        <v>44</v>
      </c>
      <c r="L5" s="1102"/>
      <c r="M5" s="1072" t="s">
        <v>74</v>
      </c>
      <c r="N5" s="1072"/>
      <c r="O5" s="1102" t="s">
        <v>375</v>
      </c>
      <c r="P5" s="1102"/>
      <c r="Q5" s="1102"/>
      <c r="R5" s="1074" t="s">
        <v>174</v>
      </c>
      <c r="S5" s="1074"/>
    </row>
    <row r="6" spans="1:28" ht="21.75" customHeight="1">
      <c r="A6" s="1092"/>
      <c r="B6" s="1092"/>
      <c r="C6" s="1094" t="s">
        <v>208</v>
      </c>
      <c r="D6" s="1094"/>
      <c r="E6" s="1094" t="s">
        <v>210</v>
      </c>
      <c r="F6" s="1094"/>
      <c r="G6" s="1094" t="s">
        <v>220</v>
      </c>
      <c r="H6" s="1094"/>
      <c r="I6" s="1094" t="s">
        <v>212</v>
      </c>
      <c r="J6" s="1094"/>
      <c r="K6" s="1094" t="s">
        <v>213</v>
      </c>
      <c r="L6" s="1094"/>
      <c r="M6" s="1094" t="s">
        <v>214</v>
      </c>
      <c r="N6" s="1094"/>
      <c r="O6" s="1094" t="s">
        <v>175</v>
      </c>
      <c r="P6" s="1094"/>
      <c r="Q6" s="1094"/>
      <c r="R6" s="1096"/>
      <c r="S6" s="1096"/>
    </row>
    <row r="7" spans="1:28" ht="18.7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33</v>
      </c>
      <c r="P7" s="938" t="s">
        <v>34</v>
      </c>
      <c r="Q7" s="938" t="s">
        <v>32</v>
      </c>
      <c r="R7" s="1096"/>
      <c r="S7" s="1096"/>
    </row>
    <row r="8" spans="1:28" ht="21.7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47" t="s">
        <v>180</v>
      </c>
      <c r="P8" s="937" t="s">
        <v>179</v>
      </c>
      <c r="Q8" s="937" t="s">
        <v>175</v>
      </c>
      <c r="R8" s="1075"/>
      <c r="S8" s="1075"/>
      <c r="AB8" s="91" t="s">
        <v>339</v>
      </c>
    </row>
    <row r="9" spans="1:28" ht="20.100000000000001" customHeight="1">
      <c r="A9" s="1137" t="s">
        <v>52</v>
      </c>
      <c r="B9" s="1137"/>
      <c r="C9" s="832">
        <v>121</v>
      </c>
      <c r="D9" s="832">
        <v>99</v>
      </c>
      <c r="E9" s="832">
        <v>1168</v>
      </c>
      <c r="F9" s="832">
        <v>684</v>
      </c>
      <c r="G9" s="832">
        <v>94</v>
      </c>
      <c r="H9" s="832">
        <v>56</v>
      </c>
      <c r="I9" s="832">
        <v>13</v>
      </c>
      <c r="J9" s="832">
        <v>6</v>
      </c>
      <c r="K9" s="832">
        <v>5</v>
      </c>
      <c r="L9" s="832">
        <v>2</v>
      </c>
      <c r="M9" s="832">
        <v>0</v>
      </c>
      <c r="N9" s="832">
        <v>0</v>
      </c>
      <c r="O9" s="832">
        <f>SUM(C9,E9,G9,I9,K9,M9)</f>
        <v>1401</v>
      </c>
      <c r="P9" s="832">
        <f>SUM(D9,F9,H9,J9,L9,N9)</f>
        <v>847</v>
      </c>
      <c r="Q9" s="832">
        <f>SUM(O9:P9)</f>
        <v>2248</v>
      </c>
      <c r="R9" s="1058" t="s">
        <v>671</v>
      </c>
      <c r="S9" s="1058"/>
    </row>
    <row r="10" spans="1:28" ht="20.100000000000001" customHeight="1">
      <c r="A10" s="1081" t="s">
        <v>53</v>
      </c>
      <c r="B10" s="1081"/>
      <c r="C10" s="329">
        <v>44</v>
      </c>
      <c r="D10" s="329">
        <v>24</v>
      </c>
      <c r="E10" s="329">
        <v>490</v>
      </c>
      <c r="F10" s="329">
        <v>300</v>
      </c>
      <c r="G10" s="329">
        <v>68</v>
      </c>
      <c r="H10" s="329">
        <v>22</v>
      </c>
      <c r="I10" s="329">
        <v>12</v>
      </c>
      <c r="J10" s="329">
        <v>1</v>
      </c>
      <c r="K10" s="329">
        <v>1</v>
      </c>
      <c r="L10" s="329">
        <v>1</v>
      </c>
      <c r="M10" s="329">
        <v>0</v>
      </c>
      <c r="N10" s="329">
        <v>0</v>
      </c>
      <c r="O10" s="382">
        <f t="shared" ref="O10:O28" si="0">SUM(C10,E10,G10,I10,K10,M10)</f>
        <v>615</v>
      </c>
      <c r="P10" s="382">
        <f t="shared" ref="P10:P28" si="1">SUM(D10,F10,H10,J10,L10,N10)</f>
        <v>348</v>
      </c>
      <c r="Q10" s="382">
        <f t="shared" ref="Q10:Q28" si="2">SUM(O10:P10)</f>
        <v>963</v>
      </c>
      <c r="R10" s="1059" t="s">
        <v>302</v>
      </c>
      <c r="S10" s="1059"/>
    </row>
    <row r="11" spans="1:28" ht="20.100000000000001" customHeight="1">
      <c r="A11" s="1081" t="s">
        <v>54</v>
      </c>
      <c r="B11" s="1081"/>
      <c r="C11" s="329">
        <v>61</v>
      </c>
      <c r="D11" s="329">
        <v>50</v>
      </c>
      <c r="E11" s="329">
        <v>632</v>
      </c>
      <c r="F11" s="329">
        <v>484</v>
      </c>
      <c r="G11" s="329">
        <v>26</v>
      </c>
      <c r="H11" s="329">
        <v>15</v>
      </c>
      <c r="I11" s="329">
        <v>1</v>
      </c>
      <c r="J11" s="329">
        <v>6</v>
      </c>
      <c r="K11" s="329">
        <v>1</v>
      </c>
      <c r="L11" s="329">
        <v>0</v>
      </c>
      <c r="M11" s="329">
        <v>0</v>
      </c>
      <c r="N11" s="329">
        <v>0</v>
      </c>
      <c r="O11" s="382">
        <f t="shared" si="0"/>
        <v>721</v>
      </c>
      <c r="P11" s="382">
        <f t="shared" si="1"/>
        <v>555</v>
      </c>
      <c r="Q11" s="382">
        <f t="shared" si="2"/>
        <v>1276</v>
      </c>
      <c r="R11" s="1056" t="s">
        <v>184</v>
      </c>
      <c r="S11" s="1056"/>
    </row>
    <row r="12" spans="1:28" ht="20.100000000000001" customHeight="1">
      <c r="A12" s="1081" t="s">
        <v>55</v>
      </c>
      <c r="B12" s="1081"/>
      <c r="C12" s="329">
        <v>96</v>
      </c>
      <c r="D12" s="329">
        <v>44</v>
      </c>
      <c r="E12" s="329">
        <v>640</v>
      </c>
      <c r="F12" s="329">
        <v>304</v>
      </c>
      <c r="G12" s="329">
        <v>33</v>
      </c>
      <c r="H12" s="329">
        <v>14</v>
      </c>
      <c r="I12" s="329">
        <v>9</v>
      </c>
      <c r="J12" s="329">
        <v>2</v>
      </c>
      <c r="K12" s="329">
        <v>3</v>
      </c>
      <c r="L12" s="329">
        <v>0</v>
      </c>
      <c r="M12" s="329">
        <v>1</v>
      </c>
      <c r="N12" s="329">
        <v>1</v>
      </c>
      <c r="O12" s="382">
        <f t="shared" si="0"/>
        <v>782</v>
      </c>
      <c r="P12" s="382">
        <f t="shared" si="1"/>
        <v>365</v>
      </c>
      <c r="Q12" s="382">
        <f t="shared" si="2"/>
        <v>1147</v>
      </c>
      <c r="R12" s="1056" t="s">
        <v>185</v>
      </c>
      <c r="S12" s="1056"/>
    </row>
    <row r="13" spans="1:28" ht="20.100000000000001" customHeight="1">
      <c r="A13" s="1106" t="s">
        <v>295</v>
      </c>
      <c r="B13" s="655" t="s">
        <v>282</v>
      </c>
      <c r="C13" s="329">
        <v>135</v>
      </c>
      <c r="D13" s="329">
        <v>98</v>
      </c>
      <c r="E13" s="329">
        <v>1995</v>
      </c>
      <c r="F13" s="329">
        <v>1143</v>
      </c>
      <c r="G13" s="329">
        <v>126</v>
      </c>
      <c r="H13" s="329">
        <v>59</v>
      </c>
      <c r="I13" s="329">
        <v>17</v>
      </c>
      <c r="J13" s="329">
        <v>3</v>
      </c>
      <c r="K13" s="329">
        <v>5</v>
      </c>
      <c r="L13" s="329">
        <v>1</v>
      </c>
      <c r="M13" s="329">
        <v>0</v>
      </c>
      <c r="N13" s="329">
        <v>0</v>
      </c>
      <c r="O13" s="382">
        <f t="shared" si="0"/>
        <v>2278</v>
      </c>
      <c r="P13" s="382">
        <f t="shared" si="1"/>
        <v>1304</v>
      </c>
      <c r="Q13" s="382">
        <f t="shared" si="2"/>
        <v>3582</v>
      </c>
      <c r="R13" s="683" t="s">
        <v>306</v>
      </c>
      <c r="S13" s="1087" t="s">
        <v>173</v>
      </c>
    </row>
    <row r="14" spans="1:28" ht="20.100000000000001" customHeight="1">
      <c r="A14" s="1107"/>
      <c r="B14" s="655" t="s">
        <v>283</v>
      </c>
      <c r="C14" s="329">
        <v>590</v>
      </c>
      <c r="D14" s="329">
        <v>396</v>
      </c>
      <c r="E14" s="329">
        <v>3737</v>
      </c>
      <c r="F14" s="329">
        <v>2267</v>
      </c>
      <c r="G14" s="329">
        <v>388</v>
      </c>
      <c r="H14" s="329">
        <v>150</v>
      </c>
      <c r="I14" s="329">
        <v>103</v>
      </c>
      <c r="J14" s="329">
        <v>42</v>
      </c>
      <c r="K14" s="329">
        <v>18</v>
      </c>
      <c r="L14" s="329">
        <v>8</v>
      </c>
      <c r="M14" s="329">
        <v>22</v>
      </c>
      <c r="N14" s="329">
        <v>7</v>
      </c>
      <c r="O14" s="382">
        <f t="shared" si="0"/>
        <v>4858</v>
      </c>
      <c r="P14" s="382">
        <f t="shared" si="1"/>
        <v>2870</v>
      </c>
      <c r="Q14" s="382">
        <f t="shared" si="2"/>
        <v>7728</v>
      </c>
      <c r="R14" s="683" t="s">
        <v>307</v>
      </c>
      <c r="S14" s="1088"/>
    </row>
    <row r="15" spans="1:28" ht="20.100000000000001" customHeight="1">
      <c r="A15" s="1107"/>
      <c r="B15" s="655" t="s">
        <v>284</v>
      </c>
      <c r="C15" s="329">
        <v>23</v>
      </c>
      <c r="D15" s="329">
        <v>11</v>
      </c>
      <c r="E15" s="329">
        <v>316</v>
      </c>
      <c r="F15" s="329">
        <v>154</v>
      </c>
      <c r="G15" s="329">
        <v>48</v>
      </c>
      <c r="H15" s="329">
        <v>13</v>
      </c>
      <c r="I15" s="329">
        <v>3</v>
      </c>
      <c r="J15" s="329">
        <v>1</v>
      </c>
      <c r="K15" s="329">
        <v>0</v>
      </c>
      <c r="L15" s="329">
        <v>0</v>
      </c>
      <c r="M15" s="329">
        <v>0</v>
      </c>
      <c r="N15" s="329">
        <v>0</v>
      </c>
      <c r="O15" s="382">
        <f t="shared" si="0"/>
        <v>390</v>
      </c>
      <c r="P15" s="382">
        <f t="shared" si="1"/>
        <v>179</v>
      </c>
      <c r="Q15" s="382">
        <f t="shared" si="2"/>
        <v>569</v>
      </c>
      <c r="R15" s="683" t="s">
        <v>308</v>
      </c>
      <c r="S15" s="1088"/>
    </row>
    <row r="16" spans="1:28" ht="20.100000000000001" customHeight="1">
      <c r="A16" s="1107"/>
      <c r="B16" s="655" t="s">
        <v>279</v>
      </c>
      <c r="C16" s="329">
        <v>132</v>
      </c>
      <c r="D16" s="329">
        <v>145</v>
      </c>
      <c r="E16" s="329">
        <v>909</v>
      </c>
      <c r="F16" s="329">
        <v>729</v>
      </c>
      <c r="G16" s="329">
        <v>89</v>
      </c>
      <c r="H16" s="329">
        <v>65</v>
      </c>
      <c r="I16" s="329">
        <v>30</v>
      </c>
      <c r="J16" s="329">
        <v>27</v>
      </c>
      <c r="K16" s="329">
        <v>1</v>
      </c>
      <c r="L16" s="329">
        <v>2</v>
      </c>
      <c r="M16" s="329">
        <v>3</v>
      </c>
      <c r="N16" s="329">
        <v>1</v>
      </c>
      <c r="O16" s="382">
        <f t="shared" si="0"/>
        <v>1164</v>
      </c>
      <c r="P16" s="382">
        <f t="shared" si="1"/>
        <v>969</v>
      </c>
      <c r="Q16" s="382">
        <f t="shared" si="2"/>
        <v>2133</v>
      </c>
      <c r="R16" s="683" t="s">
        <v>309</v>
      </c>
      <c r="S16" s="1088"/>
    </row>
    <row r="17" spans="1:19" ht="20.100000000000001" customHeight="1">
      <c r="A17" s="1107"/>
      <c r="B17" s="655" t="s">
        <v>280</v>
      </c>
      <c r="C17" s="329">
        <v>217</v>
      </c>
      <c r="D17" s="329">
        <v>120</v>
      </c>
      <c r="E17" s="329">
        <v>1865</v>
      </c>
      <c r="F17" s="329">
        <v>1176</v>
      </c>
      <c r="G17" s="329">
        <v>71</v>
      </c>
      <c r="H17" s="329">
        <v>51</v>
      </c>
      <c r="I17" s="329">
        <v>12</v>
      </c>
      <c r="J17" s="329">
        <v>9</v>
      </c>
      <c r="K17" s="329">
        <v>4</v>
      </c>
      <c r="L17" s="329">
        <v>0</v>
      </c>
      <c r="M17" s="329">
        <v>0</v>
      </c>
      <c r="N17" s="329">
        <v>0</v>
      </c>
      <c r="O17" s="382">
        <f t="shared" si="0"/>
        <v>2169</v>
      </c>
      <c r="P17" s="382">
        <f t="shared" si="1"/>
        <v>1356</v>
      </c>
      <c r="Q17" s="382">
        <f t="shared" si="2"/>
        <v>3525</v>
      </c>
      <c r="R17" s="683" t="s">
        <v>310</v>
      </c>
      <c r="S17" s="1088"/>
    </row>
    <row r="18" spans="1:19" ht="20.100000000000001" customHeight="1">
      <c r="A18" s="1108"/>
      <c r="B18" s="655" t="s">
        <v>281</v>
      </c>
      <c r="C18" s="329">
        <v>138</v>
      </c>
      <c r="D18" s="329">
        <v>72</v>
      </c>
      <c r="E18" s="329">
        <v>1093</v>
      </c>
      <c r="F18" s="329">
        <v>694</v>
      </c>
      <c r="G18" s="329">
        <v>52</v>
      </c>
      <c r="H18" s="329">
        <v>37</v>
      </c>
      <c r="I18" s="329">
        <v>6</v>
      </c>
      <c r="J18" s="329">
        <v>0</v>
      </c>
      <c r="K18" s="329">
        <v>2</v>
      </c>
      <c r="L18" s="329">
        <v>1</v>
      </c>
      <c r="M18" s="329">
        <v>1</v>
      </c>
      <c r="N18" s="329">
        <v>0</v>
      </c>
      <c r="O18" s="382">
        <f t="shared" si="0"/>
        <v>1292</v>
      </c>
      <c r="P18" s="382">
        <f t="shared" si="1"/>
        <v>804</v>
      </c>
      <c r="Q18" s="382">
        <f t="shared" si="2"/>
        <v>2096</v>
      </c>
      <c r="R18" s="683" t="s">
        <v>311</v>
      </c>
      <c r="S18" s="1088"/>
    </row>
    <row r="19" spans="1:19" ht="20.100000000000001" customHeight="1">
      <c r="A19" s="1081" t="s">
        <v>63</v>
      </c>
      <c r="B19" s="1081"/>
      <c r="C19" s="647">
        <v>64</v>
      </c>
      <c r="D19" s="647">
        <v>43</v>
      </c>
      <c r="E19" s="647">
        <v>645</v>
      </c>
      <c r="F19" s="78">
        <v>332</v>
      </c>
      <c r="G19" s="647">
        <v>64</v>
      </c>
      <c r="H19" s="647">
        <v>29</v>
      </c>
      <c r="I19" s="78">
        <v>18</v>
      </c>
      <c r="J19" s="647">
        <v>11</v>
      </c>
      <c r="K19" s="647">
        <v>6</v>
      </c>
      <c r="L19" s="78">
        <v>3</v>
      </c>
      <c r="M19" s="78">
        <v>2</v>
      </c>
      <c r="N19" s="78">
        <v>1</v>
      </c>
      <c r="O19" s="382">
        <f t="shared" si="0"/>
        <v>799</v>
      </c>
      <c r="P19" s="382">
        <f t="shared" si="1"/>
        <v>419</v>
      </c>
      <c r="Q19" s="382">
        <f t="shared" si="2"/>
        <v>1218</v>
      </c>
      <c r="R19" s="1056" t="s">
        <v>322</v>
      </c>
      <c r="S19" s="1056"/>
    </row>
    <row r="20" spans="1:19" ht="20.100000000000001" customHeight="1">
      <c r="A20" s="1081" t="s">
        <v>64</v>
      </c>
      <c r="B20" s="1081"/>
      <c r="C20" s="329">
        <v>190</v>
      </c>
      <c r="D20" s="329">
        <v>96</v>
      </c>
      <c r="E20" s="329">
        <v>1398</v>
      </c>
      <c r="F20" s="329">
        <v>777</v>
      </c>
      <c r="G20" s="329">
        <v>124</v>
      </c>
      <c r="H20" s="329">
        <v>44</v>
      </c>
      <c r="I20" s="329">
        <v>22</v>
      </c>
      <c r="J20" s="329">
        <v>7</v>
      </c>
      <c r="K20" s="329">
        <v>8</v>
      </c>
      <c r="L20" s="329">
        <v>1</v>
      </c>
      <c r="M20" s="329">
        <v>5</v>
      </c>
      <c r="N20" s="329">
        <v>1</v>
      </c>
      <c r="O20" s="382">
        <f t="shared" si="0"/>
        <v>1747</v>
      </c>
      <c r="P20" s="382">
        <f t="shared" si="1"/>
        <v>926</v>
      </c>
      <c r="Q20" s="382">
        <f t="shared" si="2"/>
        <v>2673</v>
      </c>
      <c r="R20" s="1056" t="s">
        <v>186</v>
      </c>
      <c r="S20" s="1056"/>
    </row>
    <row r="21" spans="1:19" ht="20.100000000000001" customHeight="1">
      <c r="A21" s="1081" t="s">
        <v>65</v>
      </c>
      <c r="B21" s="1081"/>
      <c r="C21" s="329">
        <v>171</v>
      </c>
      <c r="D21" s="329">
        <v>125</v>
      </c>
      <c r="E21" s="329">
        <v>1967</v>
      </c>
      <c r="F21" s="329">
        <v>1113</v>
      </c>
      <c r="G21" s="329">
        <v>111</v>
      </c>
      <c r="H21" s="329">
        <v>74</v>
      </c>
      <c r="I21" s="329">
        <v>15</v>
      </c>
      <c r="J21" s="329">
        <v>12</v>
      </c>
      <c r="K21" s="329">
        <v>2</v>
      </c>
      <c r="L21" s="329">
        <v>2</v>
      </c>
      <c r="M21" s="329">
        <v>2</v>
      </c>
      <c r="N21" s="329">
        <v>1</v>
      </c>
      <c r="O21" s="382">
        <f t="shared" si="0"/>
        <v>2268</v>
      </c>
      <c r="P21" s="382">
        <f t="shared" si="1"/>
        <v>1327</v>
      </c>
      <c r="Q21" s="382">
        <f t="shared" si="2"/>
        <v>3595</v>
      </c>
      <c r="R21" s="1056" t="s">
        <v>187</v>
      </c>
      <c r="S21" s="1056"/>
    </row>
    <row r="22" spans="1:19" ht="20.100000000000001" customHeight="1">
      <c r="A22" s="1081" t="s">
        <v>66</v>
      </c>
      <c r="B22" s="1081"/>
      <c r="C22" s="329">
        <v>307</v>
      </c>
      <c r="D22" s="329">
        <v>175</v>
      </c>
      <c r="E22" s="329">
        <v>3541</v>
      </c>
      <c r="F22" s="329">
        <v>1890</v>
      </c>
      <c r="G22" s="329">
        <v>452</v>
      </c>
      <c r="H22" s="329">
        <v>203</v>
      </c>
      <c r="I22" s="329">
        <v>87</v>
      </c>
      <c r="J22" s="329">
        <v>32</v>
      </c>
      <c r="K22" s="329">
        <v>16</v>
      </c>
      <c r="L22" s="329">
        <v>6</v>
      </c>
      <c r="M22" s="329">
        <v>3</v>
      </c>
      <c r="N22" s="329">
        <v>1</v>
      </c>
      <c r="O22" s="382">
        <f t="shared" si="0"/>
        <v>4406</v>
      </c>
      <c r="P22" s="382">
        <f t="shared" si="1"/>
        <v>2307</v>
      </c>
      <c r="Q22" s="382">
        <f t="shared" si="2"/>
        <v>6713</v>
      </c>
      <c r="R22" s="1056" t="s">
        <v>303</v>
      </c>
      <c r="S22" s="1056"/>
    </row>
    <row r="23" spans="1:19" ht="20.100000000000001" customHeight="1">
      <c r="A23" s="1081" t="s">
        <v>134</v>
      </c>
      <c r="B23" s="1081"/>
      <c r="C23" s="329">
        <v>62</v>
      </c>
      <c r="D23" s="329">
        <v>28</v>
      </c>
      <c r="E23" s="329">
        <v>951</v>
      </c>
      <c r="F23" s="329">
        <v>457</v>
      </c>
      <c r="G23" s="329">
        <v>99</v>
      </c>
      <c r="H23" s="329">
        <v>64</v>
      </c>
      <c r="I23" s="329">
        <v>12</v>
      </c>
      <c r="J23" s="329">
        <v>7</v>
      </c>
      <c r="K23" s="329">
        <v>1</v>
      </c>
      <c r="L23" s="329">
        <v>1</v>
      </c>
      <c r="M23" s="329">
        <v>10</v>
      </c>
      <c r="N23" s="329">
        <v>1</v>
      </c>
      <c r="O23" s="382">
        <f t="shared" si="0"/>
        <v>1135</v>
      </c>
      <c r="P23" s="382">
        <f t="shared" si="1"/>
        <v>558</v>
      </c>
      <c r="Q23" s="382">
        <f t="shared" si="2"/>
        <v>1693</v>
      </c>
      <c r="R23" s="1056" t="s">
        <v>304</v>
      </c>
      <c r="S23" s="1056"/>
    </row>
    <row r="24" spans="1:19" ht="20.100000000000001" customHeight="1">
      <c r="A24" s="1081" t="s">
        <v>68</v>
      </c>
      <c r="B24" s="1081"/>
      <c r="C24" s="329">
        <v>164</v>
      </c>
      <c r="D24" s="329">
        <v>59</v>
      </c>
      <c r="E24" s="329">
        <v>668</v>
      </c>
      <c r="F24" s="329">
        <v>340</v>
      </c>
      <c r="G24" s="329">
        <v>30</v>
      </c>
      <c r="H24" s="329">
        <v>16</v>
      </c>
      <c r="I24" s="329">
        <v>2</v>
      </c>
      <c r="J24" s="329">
        <v>3</v>
      </c>
      <c r="K24" s="329">
        <v>0</v>
      </c>
      <c r="L24" s="329">
        <v>0</v>
      </c>
      <c r="M24" s="329">
        <v>0</v>
      </c>
      <c r="N24" s="329">
        <v>0</v>
      </c>
      <c r="O24" s="382">
        <f t="shared" si="0"/>
        <v>864</v>
      </c>
      <c r="P24" s="382">
        <f t="shared" si="1"/>
        <v>418</v>
      </c>
      <c r="Q24" s="382">
        <f t="shared" si="2"/>
        <v>1282</v>
      </c>
      <c r="R24" s="1056" t="s">
        <v>305</v>
      </c>
      <c r="S24" s="1056"/>
    </row>
    <row r="25" spans="1:19" ht="20.100000000000001" customHeight="1">
      <c r="A25" s="1081" t="s">
        <v>69</v>
      </c>
      <c r="B25" s="1081"/>
      <c r="C25" s="329">
        <v>42</v>
      </c>
      <c r="D25" s="329">
        <v>27</v>
      </c>
      <c r="E25" s="329">
        <v>679</v>
      </c>
      <c r="F25" s="329">
        <v>303</v>
      </c>
      <c r="G25" s="329">
        <v>49</v>
      </c>
      <c r="H25" s="329">
        <v>22</v>
      </c>
      <c r="I25" s="329">
        <v>15</v>
      </c>
      <c r="J25" s="329">
        <v>4</v>
      </c>
      <c r="K25" s="329">
        <v>2</v>
      </c>
      <c r="L25" s="329">
        <v>0</v>
      </c>
      <c r="M25" s="329">
        <v>0</v>
      </c>
      <c r="N25" s="329">
        <v>0</v>
      </c>
      <c r="O25" s="382">
        <f t="shared" si="0"/>
        <v>787</v>
      </c>
      <c r="P25" s="382">
        <f t="shared" si="1"/>
        <v>356</v>
      </c>
      <c r="Q25" s="382">
        <f t="shared" si="2"/>
        <v>1143</v>
      </c>
      <c r="R25" s="1056" t="s">
        <v>191</v>
      </c>
      <c r="S25" s="1056"/>
    </row>
    <row r="26" spans="1:19" ht="20.100000000000001" customHeight="1">
      <c r="A26" s="1081" t="s">
        <v>70</v>
      </c>
      <c r="B26" s="1081"/>
      <c r="C26" s="329">
        <v>198</v>
      </c>
      <c r="D26" s="329">
        <v>128</v>
      </c>
      <c r="E26" s="329">
        <v>2048</v>
      </c>
      <c r="F26" s="329">
        <v>1148</v>
      </c>
      <c r="G26" s="329">
        <v>214</v>
      </c>
      <c r="H26" s="329">
        <v>94</v>
      </c>
      <c r="I26" s="329">
        <v>32</v>
      </c>
      <c r="J26" s="329">
        <v>9</v>
      </c>
      <c r="K26" s="329">
        <v>6</v>
      </c>
      <c r="L26" s="329">
        <v>2</v>
      </c>
      <c r="M26" s="329">
        <v>1</v>
      </c>
      <c r="N26" s="329">
        <v>1</v>
      </c>
      <c r="O26" s="382">
        <f t="shared" si="0"/>
        <v>2499</v>
      </c>
      <c r="P26" s="382">
        <f t="shared" si="1"/>
        <v>1382</v>
      </c>
      <c r="Q26" s="382">
        <f t="shared" si="2"/>
        <v>3881</v>
      </c>
      <c r="R26" s="1056" t="s">
        <v>192</v>
      </c>
      <c r="S26" s="1056"/>
    </row>
    <row r="27" spans="1:19" ht="20.100000000000001" customHeight="1">
      <c r="A27" s="1081" t="s">
        <v>71</v>
      </c>
      <c r="B27" s="1081"/>
      <c r="C27" s="329">
        <v>33</v>
      </c>
      <c r="D27" s="329">
        <v>15</v>
      </c>
      <c r="E27" s="329">
        <v>317</v>
      </c>
      <c r="F27" s="329">
        <v>134</v>
      </c>
      <c r="G27" s="329">
        <v>35</v>
      </c>
      <c r="H27" s="329">
        <v>13</v>
      </c>
      <c r="I27" s="329">
        <v>3</v>
      </c>
      <c r="J27" s="329">
        <v>0</v>
      </c>
      <c r="K27" s="329">
        <v>1</v>
      </c>
      <c r="L27" s="329">
        <v>0</v>
      </c>
      <c r="M27" s="329">
        <v>0</v>
      </c>
      <c r="N27" s="329">
        <v>0</v>
      </c>
      <c r="O27" s="382">
        <f t="shared" si="0"/>
        <v>389</v>
      </c>
      <c r="P27" s="382">
        <f t="shared" si="1"/>
        <v>162</v>
      </c>
      <c r="Q27" s="382">
        <f t="shared" si="2"/>
        <v>551</v>
      </c>
      <c r="R27" s="1056" t="s">
        <v>193</v>
      </c>
      <c r="S27" s="1056"/>
    </row>
    <row r="28" spans="1:19" ht="20.100000000000001" customHeight="1" thickBot="1">
      <c r="A28" s="1202" t="s">
        <v>72</v>
      </c>
      <c r="B28" s="1202"/>
      <c r="C28" s="480">
        <v>537</v>
      </c>
      <c r="D28" s="480">
        <v>318</v>
      </c>
      <c r="E28" s="480">
        <v>6829</v>
      </c>
      <c r="F28" s="480">
        <v>3858</v>
      </c>
      <c r="G28" s="480">
        <v>281</v>
      </c>
      <c r="H28" s="480">
        <v>144</v>
      </c>
      <c r="I28" s="480">
        <v>7</v>
      </c>
      <c r="J28" s="480">
        <v>1</v>
      </c>
      <c r="K28" s="480">
        <v>1</v>
      </c>
      <c r="L28" s="480">
        <v>0</v>
      </c>
      <c r="M28" s="480">
        <v>0</v>
      </c>
      <c r="N28" s="480">
        <v>0</v>
      </c>
      <c r="O28" s="625">
        <f t="shared" si="0"/>
        <v>7655</v>
      </c>
      <c r="P28" s="625">
        <f t="shared" si="1"/>
        <v>4321</v>
      </c>
      <c r="Q28" s="625">
        <f t="shared" si="2"/>
        <v>11976</v>
      </c>
      <c r="R28" s="1193" t="s">
        <v>361</v>
      </c>
      <c r="S28" s="1193"/>
    </row>
    <row r="29" spans="1:19" ht="20.100000000000001" customHeight="1" thickBot="1">
      <c r="A29" s="1201" t="s">
        <v>32</v>
      </c>
      <c r="B29" s="1201"/>
      <c r="C29" s="678">
        <f>SUM(C9:C28)</f>
        <v>3325</v>
      </c>
      <c r="D29" s="678">
        <f t="shared" ref="D29:Q29" si="3">SUM(D9:D28)</f>
        <v>2073</v>
      </c>
      <c r="E29" s="678">
        <f t="shared" si="3"/>
        <v>31888</v>
      </c>
      <c r="F29" s="678">
        <f t="shared" si="3"/>
        <v>18287</v>
      </c>
      <c r="G29" s="678">
        <f t="shared" si="3"/>
        <v>2454</v>
      </c>
      <c r="H29" s="678">
        <f t="shared" si="3"/>
        <v>1185</v>
      </c>
      <c r="I29" s="678">
        <f t="shared" si="3"/>
        <v>419</v>
      </c>
      <c r="J29" s="678">
        <f t="shared" si="3"/>
        <v>183</v>
      </c>
      <c r="K29" s="678">
        <f t="shared" si="3"/>
        <v>83</v>
      </c>
      <c r="L29" s="678">
        <f t="shared" si="3"/>
        <v>30</v>
      </c>
      <c r="M29" s="678">
        <f t="shared" si="3"/>
        <v>50</v>
      </c>
      <c r="N29" s="678">
        <f t="shared" si="3"/>
        <v>15</v>
      </c>
      <c r="O29" s="284">
        <f t="shared" si="3"/>
        <v>38219</v>
      </c>
      <c r="P29" s="284">
        <f t="shared" si="3"/>
        <v>21773</v>
      </c>
      <c r="Q29" s="284">
        <f t="shared" si="3"/>
        <v>59992</v>
      </c>
      <c r="R29" s="1187" t="s">
        <v>175</v>
      </c>
      <c r="S29" s="1187"/>
    </row>
    <row r="30" spans="1:19" ht="13.5" thickTop="1">
      <c r="O30" s="206"/>
      <c r="P30" s="206"/>
      <c r="Q30" s="206"/>
      <c r="R30" s="459"/>
      <c r="S30" s="459"/>
    </row>
    <row r="31" spans="1:19">
      <c r="O31" s="206"/>
      <c r="P31" s="206"/>
      <c r="Q31" s="206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</sheetData>
  <protectedRanges>
    <protectedRange sqref="C10:N19" name="نطاق1"/>
    <protectedRange sqref="C20:N28" name="نطاق1_1"/>
  </protectedRanges>
  <mergeCells count="52">
    <mergeCell ref="R9:S9"/>
    <mergeCell ref="A10:B10"/>
    <mergeCell ref="R10:S10"/>
    <mergeCell ref="A11:B11"/>
    <mergeCell ref="A1:S2"/>
    <mergeCell ref="A3:S3"/>
    <mergeCell ref="A4:C4"/>
    <mergeCell ref="R4:S4"/>
    <mergeCell ref="A5:B8"/>
    <mergeCell ref="C5:D5"/>
    <mergeCell ref="E5:F5"/>
    <mergeCell ref="G5:H5"/>
    <mergeCell ref="I5:J5"/>
    <mergeCell ref="K5:L5"/>
    <mergeCell ref="M5:N5"/>
    <mergeCell ref="O5:Q5"/>
    <mergeCell ref="R5:S8"/>
    <mergeCell ref="C6:D6"/>
    <mergeCell ref="E6:F6"/>
    <mergeCell ref="G6:H6"/>
    <mergeCell ref="I6:J6"/>
    <mergeCell ref="K6:L6"/>
    <mergeCell ref="M6:N6"/>
    <mergeCell ref="O6:Q6"/>
    <mergeCell ref="R11:S11"/>
    <mergeCell ref="A13:A18"/>
    <mergeCell ref="S13:S18"/>
    <mergeCell ref="A19:B19"/>
    <mergeCell ref="R19:S19"/>
    <mergeCell ref="A12:B12"/>
    <mergeCell ref="R12:S12"/>
    <mergeCell ref="R20:S20"/>
    <mergeCell ref="A21:B21"/>
    <mergeCell ref="R21:S21"/>
    <mergeCell ref="A22:B22"/>
    <mergeCell ref="R22:S22"/>
    <mergeCell ref="A9:B9"/>
    <mergeCell ref="A29:B29"/>
    <mergeCell ref="R29:S29"/>
    <mergeCell ref="A26:B26"/>
    <mergeCell ref="R26:S26"/>
    <mergeCell ref="A27:B27"/>
    <mergeCell ref="R27:S27"/>
    <mergeCell ref="A28:B28"/>
    <mergeCell ref="R28:S28"/>
    <mergeCell ref="A23:B23"/>
    <mergeCell ref="R23:S23"/>
    <mergeCell ref="A24:B24"/>
    <mergeCell ref="R24:S24"/>
    <mergeCell ref="A25:B25"/>
    <mergeCell ref="R25:S25"/>
    <mergeCell ref="A20:B20"/>
  </mergeCells>
  <printOptions horizontalCentered="1"/>
  <pageMargins left="1" right="1" top="1" bottom="1" header="1" footer="1"/>
  <pageSetup paperSize="9" scale="80" firstPageNumber="34" orientation="landscape" useFirstPageNumber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5" tint="-0.249977111117893"/>
  </sheetPr>
  <dimension ref="A1:U113"/>
  <sheetViews>
    <sheetView rightToLeft="1" view="pageBreakPreview" zoomScale="75" zoomScaleSheetLayoutView="75" workbookViewId="0">
      <selection sqref="A1:T1"/>
    </sheetView>
  </sheetViews>
  <sheetFormatPr defaultRowHeight="12.75"/>
  <cols>
    <col min="1" max="1" width="3.85546875" style="91" customWidth="1"/>
    <col min="2" max="2" width="10.28515625" style="91" customWidth="1"/>
    <col min="3" max="4" width="8" style="91" customWidth="1"/>
    <col min="5" max="5" width="8.5703125" style="91" customWidth="1"/>
    <col min="6" max="6" width="8" style="91" customWidth="1"/>
    <col min="7" max="7" width="7.7109375" style="91" customWidth="1"/>
    <col min="8" max="8" width="8" style="91" customWidth="1"/>
    <col min="9" max="9" width="7.7109375" style="91" customWidth="1"/>
    <col min="10" max="10" width="8.5703125" style="91" customWidth="1"/>
    <col min="11" max="11" width="7.85546875" style="91" customWidth="1"/>
    <col min="12" max="12" width="8.28515625" style="91" customWidth="1"/>
    <col min="13" max="13" width="8.5703125" style="91" customWidth="1"/>
    <col min="14" max="14" width="8.28515625" style="91" customWidth="1"/>
    <col min="15" max="15" width="9.28515625" style="91" customWidth="1"/>
    <col min="16" max="16" width="7.7109375" style="91" customWidth="1"/>
    <col min="17" max="17" width="8.85546875" style="91" customWidth="1"/>
    <col min="18" max="18" width="8.28515625" style="91" customWidth="1"/>
    <col min="19" max="19" width="13.42578125" style="91" customWidth="1"/>
    <col min="20" max="20" width="4" style="91" customWidth="1"/>
    <col min="21" max="16384" width="9.140625" style="91"/>
  </cols>
  <sheetData>
    <row r="1" spans="1:21" ht="27" customHeight="1">
      <c r="A1" s="1098" t="s">
        <v>1202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</row>
    <row r="2" spans="1:21" ht="21.75" customHeight="1">
      <c r="A2" s="1094" t="s">
        <v>854</v>
      </c>
      <c r="B2" s="1094"/>
      <c r="C2" s="1094"/>
      <c r="D2" s="1094"/>
      <c r="E2" s="1094"/>
      <c r="F2" s="1094"/>
      <c r="G2" s="1094"/>
      <c r="H2" s="1094"/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</row>
    <row r="3" spans="1:21" s="146" customFormat="1" ht="25.5" customHeight="1" thickBot="1">
      <c r="A3" s="1100" t="s">
        <v>1203</v>
      </c>
      <c r="B3" s="1100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1286" t="s">
        <v>685</v>
      </c>
      <c r="T3" s="1286"/>
    </row>
    <row r="4" spans="1:21" ht="18.95" customHeight="1" thickTop="1">
      <c r="A4" s="1072" t="s">
        <v>40</v>
      </c>
      <c r="B4" s="1072"/>
      <c r="C4" s="1072" t="s">
        <v>93</v>
      </c>
      <c r="D4" s="1072"/>
      <c r="E4" s="1072" t="s">
        <v>94</v>
      </c>
      <c r="F4" s="1072"/>
      <c r="G4" s="1072" t="s">
        <v>95</v>
      </c>
      <c r="H4" s="1072"/>
      <c r="I4" s="1072" t="s">
        <v>96</v>
      </c>
      <c r="J4" s="1072"/>
      <c r="K4" s="1072" t="s">
        <v>97</v>
      </c>
      <c r="L4" s="1072"/>
      <c r="M4" s="1072" t="s">
        <v>31</v>
      </c>
      <c r="N4" s="1072"/>
      <c r="O4" s="1284" t="s">
        <v>32</v>
      </c>
      <c r="P4" s="1284"/>
      <c r="Q4" s="1284"/>
      <c r="R4" s="1102" t="s">
        <v>115</v>
      </c>
      <c r="S4" s="1074" t="s">
        <v>174</v>
      </c>
      <c r="T4" s="1074"/>
    </row>
    <row r="5" spans="1:21" ht="18.9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254</v>
      </c>
      <c r="L5" s="1096"/>
      <c r="M5" s="1096" t="s">
        <v>251</v>
      </c>
      <c r="N5" s="1096"/>
      <c r="O5" s="730"/>
      <c r="P5" s="730" t="s">
        <v>175</v>
      </c>
      <c r="Q5" s="730"/>
      <c r="R5" s="1126"/>
      <c r="S5" s="1096"/>
      <c r="T5" s="1096"/>
    </row>
    <row r="6" spans="1:21" ht="16.5" customHeight="1">
      <c r="A6" s="1092"/>
      <c r="B6" s="1092"/>
      <c r="C6" s="346" t="s">
        <v>33</v>
      </c>
      <c r="D6" s="346" t="s">
        <v>34</v>
      </c>
      <c r="E6" s="346" t="s">
        <v>33</v>
      </c>
      <c r="F6" s="346" t="s">
        <v>34</v>
      </c>
      <c r="G6" s="346" t="s">
        <v>33</v>
      </c>
      <c r="H6" s="346" t="s">
        <v>34</v>
      </c>
      <c r="I6" s="346" t="s">
        <v>33</v>
      </c>
      <c r="J6" s="346" t="s">
        <v>34</v>
      </c>
      <c r="K6" s="346" t="s">
        <v>33</v>
      </c>
      <c r="L6" s="346" t="s">
        <v>34</v>
      </c>
      <c r="M6" s="346" t="s">
        <v>33</v>
      </c>
      <c r="N6" s="346" t="s">
        <v>34</v>
      </c>
      <c r="O6" s="346" t="s">
        <v>33</v>
      </c>
      <c r="P6" s="346" t="s">
        <v>34</v>
      </c>
      <c r="Q6" s="346" t="s">
        <v>35</v>
      </c>
      <c r="R6" s="1126"/>
      <c r="S6" s="1096"/>
      <c r="T6" s="1096"/>
    </row>
    <row r="7" spans="1:21" ht="35.25" customHeight="1" thickBot="1">
      <c r="A7" s="1092"/>
      <c r="B7" s="1092"/>
      <c r="C7" s="738" t="s">
        <v>180</v>
      </c>
      <c r="D7" s="738" t="s">
        <v>179</v>
      </c>
      <c r="E7" s="738" t="s">
        <v>180</v>
      </c>
      <c r="F7" s="738" t="s">
        <v>179</v>
      </c>
      <c r="G7" s="738" t="s">
        <v>180</v>
      </c>
      <c r="H7" s="738" t="s">
        <v>179</v>
      </c>
      <c r="I7" s="738" t="s">
        <v>180</v>
      </c>
      <c r="J7" s="738" t="s">
        <v>179</v>
      </c>
      <c r="K7" s="738" t="s">
        <v>180</v>
      </c>
      <c r="L7" s="738" t="s">
        <v>179</v>
      </c>
      <c r="M7" s="738" t="s">
        <v>180</v>
      </c>
      <c r="N7" s="738" t="s">
        <v>179</v>
      </c>
      <c r="O7" s="738" t="s">
        <v>180</v>
      </c>
      <c r="P7" s="738" t="s">
        <v>179</v>
      </c>
      <c r="Q7" s="738" t="s">
        <v>175</v>
      </c>
      <c r="R7" s="727" t="s">
        <v>376</v>
      </c>
      <c r="S7" s="1096"/>
      <c r="T7" s="1096"/>
    </row>
    <row r="8" spans="1:21" ht="19.5" customHeight="1">
      <c r="A8" s="1112" t="s">
        <v>52</v>
      </c>
      <c r="B8" s="1112"/>
      <c r="C8" s="654">
        <v>1408</v>
      </c>
      <c r="D8" s="654">
        <v>849</v>
      </c>
      <c r="E8" s="654">
        <v>1189</v>
      </c>
      <c r="F8" s="654">
        <v>797</v>
      </c>
      <c r="G8" s="654">
        <v>1028</v>
      </c>
      <c r="H8" s="654">
        <v>598</v>
      </c>
      <c r="I8" s="654">
        <v>825</v>
      </c>
      <c r="J8" s="654">
        <v>512</v>
      </c>
      <c r="K8" s="654">
        <v>920</v>
      </c>
      <c r="L8" s="654">
        <v>476</v>
      </c>
      <c r="M8" s="654">
        <v>820</v>
      </c>
      <c r="N8" s="654">
        <v>406</v>
      </c>
      <c r="O8" s="654">
        <f>SUM(C8,E8,G8,I8,K8,M8)</f>
        <v>6190</v>
      </c>
      <c r="P8" s="654">
        <f>SUM(D8,F8,H8,J8,L8,N8)</f>
        <v>3638</v>
      </c>
      <c r="Q8" s="654">
        <f>SUM(O8:P8)</f>
        <v>9828</v>
      </c>
      <c r="R8" s="621">
        <v>557</v>
      </c>
      <c r="S8" s="1058" t="s">
        <v>671</v>
      </c>
      <c r="T8" s="1058"/>
    </row>
    <row r="9" spans="1:21" ht="19.5" customHeight="1">
      <c r="A9" s="1081" t="s">
        <v>53</v>
      </c>
      <c r="B9" s="1081"/>
      <c r="C9" s="286">
        <v>615</v>
      </c>
      <c r="D9" s="286">
        <v>348</v>
      </c>
      <c r="E9" s="286">
        <v>508</v>
      </c>
      <c r="F9" s="286">
        <v>288</v>
      </c>
      <c r="G9" s="286">
        <v>448</v>
      </c>
      <c r="H9" s="286">
        <v>277</v>
      </c>
      <c r="I9" s="286">
        <v>377</v>
      </c>
      <c r="J9" s="286">
        <v>191</v>
      </c>
      <c r="K9" s="286">
        <v>355</v>
      </c>
      <c r="L9" s="286">
        <v>155</v>
      </c>
      <c r="M9" s="286">
        <v>307</v>
      </c>
      <c r="N9" s="286">
        <v>150</v>
      </c>
      <c r="O9" s="647">
        <f t="shared" ref="O9:O27" si="0">SUM(C9,E9,G9,I9,K9,M9)</f>
        <v>2610</v>
      </c>
      <c r="P9" s="647">
        <f t="shared" ref="P9:P27" si="1">SUM(D9,F9,H9,J9,L9,N9)</f>
        <v>1409</v>
      </c>
      <c r="Q9" s="647">
        <f t="shared" ref="Q9:Q27" si="2">SUM(O9:P9)</f>
        <v>4019</v>
      </c>
      <c r="R9" s="286">
        <v>198</v>
      </c>
      <c r="S9" s="1059" t="s">
        <v>302</v>
      </c>
      <c r="T9" s="1059"/>
    </row>
    <row r="10" spans="1:21" ht="19.5" customHeight="1">
      <c r="A10" s="1081" t="s">
        <v>54</v>
      </c>
      <c r="B10" s="1081"/>
      <c r="C10" s="286">
        <v>740</v>
      </c>
      <c r="D10" s="286">
        <v>566</v>
      </c>
      <c r="E10" s="286">
        <v>598</v>
      </c>
      <c r="F10" s="286">
        <v>474</v>
      </c>
      <c r="G10" s="286">
        <v>531</v>
      </c>
      <c r="H10" s="286">
        <v>429</v>
      </c>
      <c r="I10" s="286">
        <v>460</v>
      </c>
      <c r="J10" s="286">
        <v>369</v>
      </c>
      <c r="K10" s="286">
        <v>490</v>
      </c>
      <c r="L10" s="286">
        <v>342</v>
      </c>
      <c r="M10" s="286">
        <v>403</v>
      </c>
      <c r="N10" s="286">
        <v>263</v>
      </c>
      <c r="O10" s="647">
        <f t="shared" si="0"/>
        <v>3222</v>
      </c>
      <c r="P10" s="647">
        <f t="shared" si="1"/>
        <v>2443</v>
      </c>
      <c r="Q10" s="647">
        <f t="shared" si="2"/>
        <v>5665</v>
      </c>
      <c r="R10" s="286">
        <v>356</v>
      </c>
      <c r="S10" s="1056" t="s">
        <v>184</v>
      </c>
      <c r="T10" s="1056"/>
      <c r="U10" s="244"/>
    </row>
    <row r="11" spans="1:21" ht="19.5" customHeight="1">
      <c r="A11" s="1081" t="s">
        <v>55</v>
      </c>
      <c r="B11" s="1081"/>
      <c r="C11" s="286">
        <v>797</v>
      </c>
      <c r="D11" s="286">
        <v>372</v>
      </c>
      <c r="E11" s="286">
        <v>607</v>
      </c>
      <c r="F11" s="286">
        <v>299</v>
      </c>
      <c r="G11" s="286">
        <v>530</v>
      </c>
      <c r="H11" s="286">
        <v>271</v>
      </c>
      <c r="I11" s="286">
        <v>537</v>
      </c>
      <c r="J11" s="286">
        <v>236</v>
      </c>
      <c r="K11" s="286">
        <v>633</v>
      </c>
      <c r="L11" s="286">
        <v>273</v>
      </c>
      <c r="M11" s="286">
        <v>561</v>
      </c>
      <c r="N11" s="286">
        <v>214</v>
      </c>
      <c r="O11" s="647">
        <f t="shared" si="0"/>
        <v>3665</v>
      </c>
      <c r="P11" s="647">
        <f t="shared" si="1"/>
        <v>1665</v>
      </c>
      <c r="Q11" s="647">
        <f t="shared" si="2"/>
        <v>5330</v>
      </c>
      <c r="R11" s="286">
        <v>277</v>
      </c>
      <c r="S11" s="1056" t="s">
        <v>185</v>
      </c>
      <c r="T11" s="1056"/>
    </row>
    <row r="12" spans="1:21" ht="19.5" customHeight="1">
      <c r="A12" s="1086" t="s">
        <v>295</v>
      </c>
      <c r="B12" s="655" t="s">
        <v>282</v>
      </c>
      <c r="C12" s="286">
        <v>2295</v>
      </c>
      <c r="D12" s="286">
        <v>1312</v>
      </c>
      <c r="E12" s="286">
        <v>1980</v>
      </c>
      <c r="F12" s="286">
        <v>1067</v>
      </c>
      <c r="G12" s="286">
        <v>1742</v>
      </c>
      <c r="H12" s="286">
        <v>908</v>
      </c>
      <c r="I12" s="286">
        <v>1413</v>
      </c>
      <c r="J12" s="286">
        <v>729</v>
      </c>
      <c r="K12" s="286">
        <v>1425</v>
      </c>
      <c r="L12" s="286">
        <v>663</v>
      </c>
      <c r="M12" s="286">
        <v>1194</v>
      </c>
      <c r="N12" s="286">
        <v>530</v>
      </c>
      <c r="O12" s="647">
        <f t="shared" si="0"/>
        <v>10049</v>
      </c>
      <c r="P12" s="647">
        <f t="shared" si="1"/>
        <v>5209</v>
      </c>
      <c r="Q12" s="647">
        <f t="shared" si="2"/>
        <v>15258</v>
      </c>
      <c r="R12" s="286">
        <v>750</v>
      </c>
      <c r="S12" s="683" t="s">
        <v>306</v>
      </c>
      <c r="T12" s="1061" t="s">
        <v>173</v>
      </c>
    </row>
    <row r="13" spans="1:21" ht="19.5" customHeight="1">
      <c r="A13" s="1086"/>
      <c r="B13" s="655" t="s">
        <v>283</v>
      </c>
      <c r="C13" s="286">
        <v>5007</v>
      </c>
      <c r="D13" s="286">
        <v>2979</v>
      </c>
      <c r="E13" s="286">
        <v>3579</v>
      </c>
      <c r="F13" s="286">
        <v>2340</v>
      </c>
      <c r="G13" s="286">
        <v>3294</v>
      </c>
      <c r="H13" s="286">
        <v>1993</v>
      </c>
      <c r="I13" s="286">
        <v>2996</v>
      </c>
      <c r="J13" s="286">
        <v>1824</v>
      </c>
      <c r="K13" s="286">
        <v>3182</v>
      </c>
      <c r="L13" s="286">
        <v>1615</v>
      </c>
      <c r="M13" s="286">
        <v>2493</v>
      </c>
      <c r="N13" s="286">
        <v>1321</v>
      </c>
      <c r="O13" s="647">
        <f t="shared" si="0"/>
        <v>20551</v>
      </c>
      <c r="P13" s="647">
        <f t="shared" si="1"/>
        <v>12072</v>
      </c>
      <c r="Q13" s="647">
        <f t="shared" si="2"/>
        <v>32623</v>
      </c>
      <c r="R13" s="286">
        <v>1678</v>
      </c>
      <c r="S13" s="683" t="s">
        <v>307</v>
      </c>
      <c r="T13" s="1061"/>
    </row>
    <row r="14" spans="1:21" ht="19.5" customHeight="1">
      <c r="A14" s="1086"/>
      <c r="B14" s="655" t="s">
        <v>284</v>
      </c>
      <c r="C14" s="286">
        <v>397</v>
      </c>
      <c r="D14" s="286">
        <v>183</v>
      </c>
      <c r="E14" s="286">
        <v>320</v>
      </c>
      <c r="F14" s="286">
        <v>146</v>
      </c>
      <c r="G14" s="286">
        <v>284</v>
      </c>
      <c r="H14" s="286">
        <v>122</v>
      </c>
      <c r="I14" s="286">
        <v>217</v>
      </c>
      <c r="J14" s="286">
        <v>84</v>
      </c>
      <c r="K14" s="286">
        <v>245</v>
      </c>
      <c r="L14" s="286">
        <v>96</v>
      </c>
      <c r="M14" s="286">
        <v>197</v>
      </c>
      <c r="N14" s="286">
        <v>65</v>
      </c>
      <c r="O14" s="647">
        <f t="shared" si="0"/>
        <v>1660</v>
      </c>
      <c r="P14" s="647">
        <f t="shared" si="1"/>
        <v>696</v>
      </c>
      <c r="Q14" s="647">
        <f t="shared" si="2"/>
        <v>2356</v>
      </c>
      <c r="R14" s="286">
        <v>138</v>
      </c>
      <c r="S14" s="683" t="s">
        <v>308</v>
      </c>
      <c r="T14" s="1061"/>
    </row>
    <row r="15" spans="1:21" ht="19.5" customHeight="1">
      <c r="A15" s="1086"/>
      <c r="B15" s="655" t="s">
        <v>279</v>
      </c>
      <c r="C15" s="286">
        <v>1164</v>
      </c>
      <c r="D15" s="286">
        <v>969</v>
      </c>
      <c r="E15" s="286">
        <v>992</v>
      </c>
      <c r="F15" s="286">
        <v>815</v>
      </c>
      <c r="G15" s="286">
        <v>959</v>
      </c>
      <c r="H15" s="286">
        <v>704</v>
      </c>
      <c r="I15" s="286">
        <v>791</v>
      </c>
      <c r="J15" s="286">
        <v>607</v>
      </c>
      <c r="K15" s="286">
        <v>807</v>
      </c>
      <c r="L15" s="286">
        <v>477</v>
      </c>
      <c r="M15" s="286">
        <v>668</v>
      </c>
      <c r="N15" s="286">
        <v>473</v>
      </c>
      <c r="O15" s="647">
        <f t="shared" si="0"/>
        <v>5381</v>
      </c>
      <c r="P15" s="647">
        <f t="shared" si="1"/>
        <v>4045</v>
      </c>
      <c r="Q15" s="647">
        <f t="shared" si="2"/>
        <v>9426</v>
      </c>
      <c r="R15" s="286">
        <v>611</v>
      </c>
      <c r="S15" s="683" t="s">
        <v>309</v>
      </c>
      <c r="T15" s="1061"/>
    </row>
    <row r="16" spans="1:21" ht="19.5" customHeight="1">
      <c r="A16" s="1086"/>
      <c r="B16" s="655" t="s">
        <v>280</v>
      </c>
      <c r="C16" s="286">
        <v>2169</v>
      </c>
      <c r="D16" s="286">
        <v>1357</v>
      </c>
      <c r="E16" s="286">
        <v>1704</v>
      </c>
      <c r="F16" s="286">
        <v>1121</v>
      </c>
      <c r="G16" s="286">
        <v>1460</v>
      </c>
      <c r="H16" s="286">
        <v>957</v>
      </c>
      <c r="I16" s="286">
        <v>1214</v>
      </c>
      <c r="J16" s="286">
        <v>771</v>
      </c>
      <c r="K16" s="286">
        <v>1141</v>
      </c>
      <c r="L16" s="286">
        <v>641</v>
      </c>
      <c r="M16" s="286">
        <v>1087</v>
      </c>
      <c r="N16" s="286">
        <v>620</v>
      </c>
      <c r="O16" s="647">
        <f t="shared" si="0"/>
        <v>8775</v>
      </c>
      <c r="P16" s="647">
        <f t="shared" si="1"/>
        <v>5467</v>
      </c>
      <c r="Q16" s="647">
        <f t="shared" si="2"/>
        <v>14242</v>
      </c>
      <c r="R16" s="286">
        <v>740</v>
      </c>
      <c r="S16" s="683" t="s">
        <v>310</v>
      </c>
      <c r="T16" s="1061"/>
    </row>
    <row r="17" spans="1:20" ht="19.5" customHeight="1">
      <c r="A17" s="1086"/>
      <c r="B17" s="655" t="s">
        <v>281</v>
      </c>
      <c r="C17" s="286">
        <v>1304</v>
      </c>
      <c r="D17" s="286">
        <v>808</v>
      </c>
      <c r="E17" s="286">
        <v>1105</v>
      </c>
      <c r="F17" s="286">
        <v>707</v>
      </c>
      <c r="G17" s="286">
        <v>977</v>
      </c>
      <c r="H17" s="286">
        <v>596</v>
      </c>
      <c r="I17" s="286">
        <v>836</v>
      </c>
      <c r="J17" s="286">
        <v>543</v>
      </c>
      <c r="K17" s="286">
        <v>824</v>
      </c>
      <c r="L17" s="286">
        <v>502</v>
      </c>
      <c r="M17" s="286">
        <v>655</v>
      </c>
      <c r="N17" s="286">
        <v>381</v>
      </c>
      <c r="O17" s="647">
        <f t="shared" si="0"/>
        <v>5701</v>
      </c>
      <c r="P17" s="647">
        <f t="shared" si="1"/>
        <v>3537</v>
      </c>
      <c r="Q17" s="647">
        <f t="shared" si="2"/>
        <v>9238</v>
      </c>
      <c r="R17" s="286">
        <v>433</v>
      </c>
      <c r="S17" s="683" t="s">
        <v>311</v>
      </c>
      <c r="T17" s="1061"/>
    </row>
    <row r="18" spans="1:20" ht="19.5" customHeight="1">
      <c r="A18" s="1081" t="s">
        <v>63</v>
      </c>
      <c r="B18" s="1081"/>
      <c r="C18" s="647">
        <v>799</v>
      </c>
      <c r="D18" s="647">
        <v>419</v>
      </c>
      <c r="E18" s="647">
        <v>665</v>
      </c>
      <c r="F18" s="647">
        <v>379</v>
      </c>
      <c r="G18" s="78">
        <v>558</v>
      </c>
      <c r="H18" s="647">
        <v>310</v>
      </c>
      <c r="I18" s="647">
        <v>429</v>
      </c>
      <c r="J18" s="78">
        <v>243</v>
      </c>
      <c r="K18" s="647">
        <v>373</v>
      </c>
      <c r="L18" s="647">
        <v>187</v>
      </c>
      <c r="M18" s="78">
        <v>401</v>
      </c>
      <c r="N18" s="78">
        <v>147</v>
      </c>
      <c r="O18" s="647">
        <f t="shared" si="0"/>
        <v>3225</v>
      </c>
      <c r="P18" s="647">
        <f t="shared" si="1"/>
        <v>1685</v>
      </c>
      <c r="Q18" s="647">
        <f t="shared" si="2"/>
        <v>4910</v>
      </c>
      <c r="R18" s="647">
        <v>241</v>
      </c>
      <c r="S18" s="1056" t="s">
        <v>322</v>
      </c>
      <c r="T18" s="1056"/>
    </row>
    <row r="19" spans="1:20" ht="19.5" customHeight="1">
      <c r="A19" s="1081" t="s">
        <v>64</v>
      </c>
      <c r="B19" s="1081"/>
      <c r="C19" s="286">
        <v>1812</v>
      </c>
      <c r="D19" s="286">
        <v>1028</v>
      </c>
      <c r="E19" s="286">
        <v>1614</v>
      </c>
      <c r="F19" s="286">
        <v>832</v>
      </c>
      <c r="G19" s="286">
        <v>1227</v>
      </c>
      <c r="H19" s="286">
        <v>611</v>
      </c>
      <c r="I19" s="286">
        <v>1108</v>
      </c>
      <c r="J19" s="286">
        <v>530</v>
      </c>
      <c r="K19" s="286">
        <v>1138</v>
      </c>
      <c r="L19" s="286">
        <v>485</v>
      </c>
      <c r="M19" s="286">
        <v>995</v>
      </c>
      <c r="N19" s="286">
        <v>410</v>
      </c>
      <c r="O19" s="647">
        <f t="shared" si="0"/>
        <v>7894</v>
      </c>
      <c r="P19" s="647">
        <f t="shared" si="1"/>
        <v>3896</v>
      </c>
      <c r="Q19" s="647">
        <f t="shared" si="2"/>
        <v>11790</v>
      </c>
      <c r="R19" s="286">
        <v>548</v>
      </c>
      <c r="S19" s="1056" t="s">
        <v>186</v>
      </c>
      <c r="T19" s="1056"/>
    </row>
    <row r="20" spans="1:20" ht="19.5" customHeight="1">
      <c r="A20" s="1081" t="s">
        <v>65</v>
      </c>
      <c r="B20" s="1081"/>
      <c r="C20" s="286">
        <v>2306</v>
      </c>
      <c r="D20" s="286">
        <v>1344</v>
      </c>
      <c r="E20" s="286">
        <v>1864</v>
      </c>
      <c r="F20" s="286">
        <v>1101</v>
      </c>
      <c r="G20" s="286">
        <v>1599</v>
      </c>
      <c r="H20" s="286">
        <v>982</v>
      </c>
      <c r="I20" s="286">
        <v>1422</v>
      </c>
      <c r="J20" s="286">
        <v>883</v>
      </c>
      <c r="K20" s="286">
        <v>1449</v>
      </c>
      <c r="L20" s="286">
        <v>795</v>
      </c>
      <c r="M20" s="286">
        <v>1177</v>
      </c>
      <c r="N20" s="286">
        <v>558</v>
      </c>
      <c r="O20" s="647">
        <f t="shared" si="0"/>
        <v>9817</v>
      </c>
      <c r="P20" s="647">
        <f t="shared" si="1"/>
        <v>5663</v>
      </c>
      <c r="Q20" s="647">
        <f t="shared" si="2"/>
        <v>15480</v>
      </c>
      <c r="R20" s="286">
        <v>672</v>
      </c>
      <c r="S20" s="1056" t="s">
        <v>187</v>
      </c>
      <c r="T20" s="1056"/>
    </row>
    <row r="21" spans="1:20" ht="19.5" customHeight="1">
      <c r="A21" s="1081" t="s">
        <v>66</v>
      </c>
      <c r="B21" s="1081"/>
      <c r="C21" s="286">
        <v>4451</v>
      </c>
      <c r="D21" s="286">
        <v>2320</v>
      </c>
      <c r="E21" s="286">
        <v>3716</v>
      </c>
      <c r="F21" s="286">
        <v>1931</v>
      </c>
      <c r="G21" s="286">
        <v>3032</v>
      </c>
      <c r="H21" s="286">
        <v>1512</v>
      </c>
      <c r="I21" s="286">
        <v>2735</v>
      </c>
      <c r="J21" s="286">
        <v>1292</v>
      </c>
      <c r="K21" s="286">
        <v>2749</v>
      </c>
      <c r="L21" s="286">
        <v>1254</v>
      </c>
      <c r="M21" s="286">
        <v>2620</v>
      </c>
      <c r="N21" s="286">
        <v>1104</v>
      </c>
      <c r="O21" s="647">
        <f t="shared" si="0"/>
        <v>19303</v>
      </c>
      <c r="P21" s="647">
        <f t="shared" si="1"/>
        <v>9413</v>
      </c>
      <c r="Q21" s="647">
        <f t="shared" si="2"/>
        <v>28716</v>
      </c>
      <c r="R21" s="286">
        <v>1346</v>
      </c>
      <c r="S21" s="1056" t="s">
        <v>303</v>
      </c>
      <c r="T21" s="1056"/>
    </row>
    <row r="22" spans="1:20" ht="19.5" customHeight="1">
      <c r="A22" s="1081" t="s">
        <v>134</v>
      </c>
      <c r="B22" s="1081"/>
      <c r="C22" s="286">
        <v>1142</v>
      </c>
      <c r="D22" s="286">
        <v>562</v>
      </c>
      <c r="E22" s="286">
        <v>895</v>
      </c>
      <c r="F22" s="286">
        <v>460</v>
      </c>
      <c r="G22" s="286">
        <v>741</v>
      </c>
      <c r="H22" s="286">
        <v>391</v>
      </c>
      <c r="I22" s="286">
        <v>700</v>
      </c>
      <c r="J22" s="286">
        <v>323</v>
      </c>
      <c r="K22" s="286">
        <v>691</v>
      </c>
      <c r="L22" s="286">
        <v>299</v>
      </c>
      <c r="M22" s="286">
        <v>694</v>
      </c>
      <c r="N22" s="286">
        <v>266</v>
      </c>
      <c r="O22" s="647">
        <f t="shared" si="0"/>
        <v>4863</v>
      </c>
      <c r="P22" s="647">
        <f t="shared" si="1"/>
        <v>2301</v>
      </c>
      <c r="Q22" s="647">
        <f t="shared" si="2"/>
        <v>7164</v>
      </c>
      <c r="R22" s="286">
        <v>431</v>
      </c>
      <c r="S22" s="1056" t="s">
        <v>304</v>
      </c>
      <c r="T22" s="1056"/>
    </row>
    <row r="23" spans="1:20" ht="19.5" customHeight="1">
      <c r="A23" s="1081" t="s">
        <v>68</v>
      </c>
      <c r="B23" s="1081"/>
      <c r="C23" s="286">
        <v>869</v>
      </c>
      <c r="D23" s="286">
        <v>420</v>
      </c>
      <c r="E23" s="286">
        <v>693</v>
      </c>
      <c r="F23" s="286">
        <v>1296</v>
      </c>
      <c r="G23" s="286">
        <v>656</v>
      </c>
      <c r="H23" s="286">
        <v>1215</v>
      </c>
      <c r="I23" s="286">
        <v>560</v>
      </c>
      <c r="J23" s="286">
        <v>261</v>
      </c>
      <c r="K23" s="286">
        <v>618</v>
      </c>
      <c r="L23" s="286">
        <v>244</v>
      </c>
      <c r="M23" s="286">
        <v>583</v>
      </c>
      <c r="N23" s="286">
        <v>1093</v>
      </c>
      <c r="O23" s="647">
        <f t="shared" si="0"/>
        <v>3979</v>
      </c>
      <c r="P23" s="647">
        <f t="shared" si="1"/>
        <v>4529</v>
      </c>
      <c r="Q23" s="647">
        <f t="shared" si="2"/>
        <v>8508</v>
      </c>
      <c r="R23" s="286">
        <v>259</v>
      </c>
      <c r="S23" s="1056" t="s">
        <v>305</v>
      </c>
      <c r="T23" s="1056"/>
    </row>
    <row r="24" spans="1:20" ht="19.5" customHeight="1">
      <c r="A24" s="1081" t="s">
        <v>69</v>
      </c>
      <c r="B24" s="1081"/>
      <c r="C24" s="286">
        <v>797</v>
      </c>
      <c r="D24" s="286">
        <v>357</v>
      </c>
      <c r="E24" s="286">
        <v>605</v>
      </c>
      <c r="F24" s="286">
        <v>286</v>
      </c>
      <c r="G24" s="286">
        <v>497</v>
      </c>
      <c r="H24" s="286">
        <v>231</v>
      </c>
      <c r="I24" s="286">
        <v>357</v>
      </c>
      <c r="J24" s="286">
        <v>174</v>
      </c>
      <c r="K24" s="286">
        <v>435</v>
      </c>
      <c r="L24" s="286">
        <v>172</v>
      </c>
      <c r="M24" s="286">
        <v>370</v>
      </c>
      <c r="N24" s="286">
        <v>160</v>
      </c>
      <c r="O24" s="647">
        <f t="shared" si="0"/>
        <v>3061</v>
      </c>
      <c r="P24" s="647">
        <f t="shared" si="1"/>
        <v>1380</v>
      </c>
      <c r="Q24" s="647">
        <f t="shared" si="2"/>
        <v>4441</v>
      </c>
      <c r="R24" s="286">
        <v>222</v>
      </c>
      <c r="S24" s="1056" t="s">
        <v>191</v>
      </c>
      <c r="T24" s="1056"/>
    </row>
    <row r="25" spans="1:20" ht="19.5" customHeight="1">
      <c r="A25" s="1081" t="s">
        <v>70</v>
      </c>
      <c r="B25" s="1081"/>
      <c r="C25" s="286">
        <v>2502</v>
      </c>
      <c r="D25" s="286">
        <v>1386</v>
      </c>
      <c r="E25" s="286">
        <v>2029</v>
      </c>
      <c r="F25" s="286">
        <v>1019</v>
      </c>
      <c r="G25" s="286">
        <v>1676</v>
      </c>
      <c r="H25" s="286">
        <v>745</v>
      </c>
      <c r="I25" s="286">
        <v>1411</v>
      </c>
      <c r="J25" s="286">
        <v>704</v>
      </c>
      <c r="K25" s="286">
        <v>1568</v>
      </c>
      <c r="L25" s="286">
        <v>654</v>
      </c>
      <c r="M25" s="286">
        <v>1697</v>
      </c>
      <c r="N25" s="286">
        <v>682</v>
      </c>
      <c r="O25" s="647">
        <f t="shared" si="0"/>
        <v>10883</v>
      </c>
      <c r="P25" s="647">
        <f t="shared" si="1"/>
        <v>5190</v>
      </c>
      <c r="Q25" s="647">
        <f t="shared" si="2"/>
        <v>16073</v>
      </c>
      <c r="R25" s="286">
        <v>854</v>
      </c>
      <c r="S25" s="1056" t="s">
        <v>192</v>
      </c>
      <c r="T25" s="1056"/>
    </row>
    <row r="26" spans="1:20" ht="19.5" customHeight="1">
      <c r="A26" s="1081" t="s">
        <v>71</v>
      </c>
      <c r="B26" s="1081"/>
      <c r="C26" s="286">
        <v>394</v>
      </c>
      <c r="D26" s="286">
        <v>162</v>
      </c>
      <c r="E26" s="286">
        <v>274</v>
      </c>
      <c r="F26" s="286">
        <v>99</v>
      </c>
      <c r="G26" s="286">
        <v>189</v>
      </c>
      <c r="H26" s="286">
        <v>70</v>
      </c>
      <c r="I26" s="286">
        <v>169</v>
      </c>
      <c r="J26" s="286">
        <v>59</v>
      </c>
      <c r="K26" s="286">
        <v>155</v>
      </c>
      <c r="L26" s="286">
        <v>52</v>
      </c>
      <c r="M26" s="286">
        <v>113</v>
      </c>
      <c r="N26" s="286">
        <v>60</v>
      </c>
      <c r="O26" s="647">
        <f t="shared" si="0"/>
        <v>1294</v>
      </c>
      <c r="P26" s="647">
        <f t="shared" si="1"/>
        <v>502</v>
      </c>
      <c r="Q26" s="647">
        <f t="shared" si="2"/>
        <v>1796</v>
      </c>
      <c r="R26" s="286">
        <v>111</v>
      </c>
      <c r="S26" s="1056" t="s">
        <v>193</v>
      </c>
      <c r="T26" s="1056"/>
    </row>
    <row r="27" spans="1:20" ht="19.5" customHeight="1" thickBot="1">
      <c r="A27" s="1202" t="s">
        <v>72</v>
      </c>
      <c r="B27" s="1202"/>
      <c r="C27" s="465">
        <v>7979</v>
      </c>
      <c r="D27" s="465">
        <v>4444</v>
      </c>
      <c r="E27" s="465">
        <v>6753</v>
      </c>
      <c r="F27" s="465">
        <v>3525</v>
      </c>
      <c r="G27" s="465">
        <v>5909</v>
      </c>
      <c r="H27" s="465">
        <v>3061</v>
      </c>
      <c r="I27" s="465">
        <v>5298</v>
      </c>
      <c r="J27" s="465">
        <v>2785</v>
      </c>
      <c r="K27" s="465">
        <v>5458</v>
      </c>
      <c r="L27" s="465">
        <v>2622</v>
      </c>
      <c r="M27" s="465">
        <v>5394</v>
      </c>
      <c r="N27" s="465">
        <v>2280</v>
      </c>
      <c r="O27" s="668">
        <f t="shared" si="0"/>
        <v>36791</v>
      </c>
      <c r="P27" s="668">
        <f t="shared" si="1"/>
        <v>18717</v>
      </c>
      <c r="Q27" s="668">
        <f t="shared" si="2"/>
        <v>55508</v>
      </c>
      <c r="R27" s="465">
        <v>2460</v>
      </c>
      <c r="S27" s="1185" t="s">
        <v>361</v>
      </c>
      <c r="T27" s="1185"/>
    </row>
    <row r="28" spans="1:20" ht="19.5" customHeight="1" thickBot="1">
      <c r="A28" s="1283" t="s">
        <v>32</v>
      </c>
      <c r="B28" s="1283"/>
      <c r="C28" s="404">
        <f>SUM(C8:C27)</f>
        <v>38947</v>
      </c>
      <c r="D28" s="404">
        <f t="shared" ref="D28:R28" si="3">SUM(D8:D27)</f>
        <v>22185</v>
      </c>
      <c r="E28" s="404">
        <f t="shared" si="3"/>
        <v>31690</v>
      </c>
      <c r="F28" s="404">
        <f t="shared" si="3"/>
        <v>18982</v>
      </c>
      <c r="G28" s="404">
        <f t="shared" si="3"/>
        <v>27337</v>
      </c>
      <c r="H28" s="404">
        <f t="shared" si="3"/>
        <v>15983</v>
      </c>
      <c r="I28" s="404">
        <f t="shared" si="3"/>
        <v>23855</v>
      </c>
      <c r="J28" s="404">
        <f t="shared" si="3"/>
        <v>13120</v>
      </c>
      <c r="K28" s="404">
        <f t="shared" si="3"/>
        <v>24656</v>
      </c>
      <c r="L28" s="404">
        <f t="shared" si="3"/>
        <v>12004</v>
      </c>
      <c r="M28" s="404">
        <f t="shared" si="3"/>
        <v>22429</v>
      </c>
      <c r="N28" s="404">
        <f t="shared" si="3"/>
        <v>11183</v>
      </c>
      <c r="O28" s="404">
        <f t="shared" si="3"/>
        <v>168914</v>
      </c>
      <c r="P28" s="404">
        <f t="shared" si="3"/>
        <v>93457</v>
      </c>
      <c r="Q28" s="404">
        <f t="shared" si="3"/>
        <v>262371</v>
      </c>
      <c r="R28" s="404">
        <f t="shared" si="3"/>
        <v>12882</v>
      </c>
      <c r="S28" s="1187" t="s">
        <v>175</v>
      </c>
      <c r="T28" s="1187"/>
    </row>
    <row r="29" spans="1:20" ht="19.5" customHeight="1" thickTop="1">
      <c r="A29" s="383"/>
      <c r="B29" s="383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657"/>
      <c r="T29" s="657"/>
    </row>
    <row r="30" spans="1:20">
      <c r="S30" s="459"/>
      <c r="T30" s="459"/>
    </row>
    <row r="31" spans="1:20">
      <c r="S31" s="459"/>
      <c r="T31" s="459"/>
    </row>
    <row r="32" spans="1:20">
      <c r="S32" s="459"/>
      <c r="T32" s="459"/>
    </row>
    <row r="33" spans="19:20">
      <c r="S33" s="459"/>
      <c r="T33" s="459"/>
    </row>
    <row r="34" spans="19:20">
      <c r="S34" s="459"/>
      <c r="T34" s="459"/>
    </row>
    <row r="35" spans="19:20">
      <c r="S35" s="459"/>
      <c r="T35" s="459"/>
    </row>
    <row r="36" spans="19:20">
      <c r="S36" s="459"/>
      <c r="T36" s="459"/>
    </row>
    <row r="37" spans="19:20">
      <c r="S37" s="459"/>
      <c r="T37" s="459"/>
    </row>
    <row r="38" spans="19:20">
      <c r="S38" s="459"/>
      <c r="T38" s="459"/>
    </row>
    <row r="39" spans="19:20">
      <c r="S39" s="459"/>
      <c r="T39" s="459"/>
    </row>
    <row r="40" spans="19:20">
      <c r="S40" s="459"/>
      <c r="T40" s="459"/>
    </row>
    <row r="41" spans="19:20">
      <c r="S41" s="459"/>
      <c r="T41" s="459"/>
    </row>
    <row r="110" spans="3:15"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</row>
    <row r="111" spans="3:15"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</row>
    <row r="112" spans="3:15"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</row>
    <row r="113" spans="3:15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</row>
  </sheetData>
  <protectedRanges>
    <protectedRange sqref="D18:N18" name="نطاق1"/>
  </protectedRanges>
  <mergeCells count="52">
    <mergeCell ref="A3:B3"/>
    <mergeCell ref="S3:T3"/>
    <mergeCell ref="A4:B7"/>
    <mergeCell ref="C4:D4"/>
    <mergeCell ref="E4:F4"/>
    <mergeCell ref="G4:H4"/>
    <mergeCell ref="I4:J4"/>
    <mergeCell ref="K4:L4"/>
    <mergeCell ref="M4:N4"/>
    <mergeCell ref="O4:Q4"/>
    <mergeCell ref="R4:R6"/>
    <mergeCell ref="S4:T7"/>
    <mergeCell ref="C5:D5"/>
    <mergeCell ref="E5:F5"/>
    <mergeCell ref="G5:H5"/>
    <mergeCell ref="I5:J5"/>
    <mergeCell ref="K5:L5"/>
    <mergeCell ref="M5:N5"/>
    <mergeCell ref="A8:B8"/>
    <mergeCell ref="S8:T8"/>
    <mergeCell ref="A9:B9"/>
    <mergeCell ref="S9:T9"/>
    <mergeCell ref="A10:B10"/>
    <mergeCell ref="S10:T10"/>
    <mergeCell ref="A11:B11"/>
    <mergeCell ref="S11:T11"/>
    <mergeCell ref="A12:A17"/>
    <mergeCell ref="T12:T17"/>
    <mergeCell ref="S18:T18"/>
    <mergeCell ref="S24:T24"/>
    <mergeCell ref="A19:B19"/>
    <mergeCell ref="S19:T19"/>
    <mergeCell ref="A20:B20"/>
    <mergeCell ref="S20:T20"/>
    <mergeCell ref="A21:B21"/>
    <mergeCell ref="S21:T21"/>
    <mergeCell ref="A2:T2"/>
    <mergeCell ref="A1:T1"/>
    <mergeCell ref="A28:B28"/>
    <mergeCell ref="S28:T28"/>
    <mergeCell ref="A25:B25"/>
    <mergeCell ref="S25:T25"/>
    <mergeCell ref="A26:B26"/>
    <mergeCell ref="S26:T26"/>
    <mergeCell ref="A27:B27"/>
    <mergeCell ref="S27:T27"/>
    <mergeCell ref="A22:B22"/>
    <mergeCell ref="S22:T22"/>
    <mergeCell ref="A23:B23"/>
    <mergeCell ref="S23:T23"/>
    <mergeCell ref="A24:B24"/>
    <mergeCell ref="A18:B18"/>
  </mergeCells>
  <printOptions horizontalCentered="1"/>
  <pageMargins left="1" right="1" top="1" bottom="1" header="1" footer="1"/>
  <pageSetup paperSize="9" scale="75" firstPageNumber="36" orientation="landscape" useFirstPageNumber="1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5" tint="-0.249977111117893"/>
  </sheetPr>
  <dimension ref="A1:AB116"/>
  <sheetViews>
    <sheetView rightToLeft="1" view="pageBreakPreview" zoomScale="80" zoomScaleNormal="75" zoomScaleSheetLayoutView="80" workbookViewId="0">
      <selection sqref="A1:Q1"/>
    </sheetView>
  </sheetViews>
  <sheetFormatPr defaultRowHeight="12.75"/>
  <cols>
    <col min="1" max="1" width="12.5703125" style="91" customWidth="1"/>
    <col min="2" max="2" width="8.28515625" style="91" customWidth="1"/>
    <col min="3" max="3" width="8" style="91" customWidth="1"/>
    <col min="4" max="4" width="8.140625" style="91" customWidth="1"/>
    <col min="5" max="5" width="8.28515625" style="91" customWidth="1"/>
    <col min="6" max="6" width="7.85546875" style="91" customWidth="1"/>
    <col min="7" max="7" width="8.42578125" style="91" customWidth="1"/>
    <col min="8" max="8" width="8.140625" style="91" customWidth="1"/>
    <col min="9" max="9" width="8.42578125" style="91" customWidth="1"/>
    <col min="10" max="10" width="8.140625" style="91" customWidth="1"/>
    <col min="11" max="11" width="8.28515625" style="91" customWidth="1"/>
    <col min="12" max="12" width="7.85546875" style="91" customWidth="1"/>
    <col min="13" max="13" width="8.28515625" style="91" customWidth="1"/>
    <col min="14" max="14" width="9.7109375" style="91" customWidth="1"/>
    <col min="15" max="15" width="8.7109375" style="91" customWidth="1"/>
    <col min="16" max="16" width="10.28515625" style="91" customWidth="1"/>
    <col min="17" max="17" width="15.140625" style="91" customWidth="1"/>
    <col min="18" max="18" width="9.28515625" style="91" bestFit="1" customWidth="1"/>
    <col min="19" max="16384" width="9.140625" style="91"/>
  </cols>
  <sheetData>
    <row r="1" spans="1:28" ht="30.75" customHeight="1">
      <c r="A1" s="1138" t="s">
        <v>1349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ht="30.75" customHeight="1">
      <c r="A2" s="1139" t="s">
        <v>1350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</row>
    <row r="3" spans="1:28" s="146" customFormat="1" ht="30.75" customHeight="1" thickBot="1">
      <c r="A3" s="129" t="s">
        <v>1204</v>
      </c>
      <c r="B3" s="188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1116" t="s">
        <v>1205</v>
      </c>
      <c r="Q3" s="111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</row>
    <row r="4" spans="1:28" ht="21" customHeight="1" thickTop="1">
      <c r="A4" s="1072" t="s">
        <v>25</v>
      </c>
      <c r="B4" s="1072" t="s">
        <v>26</v>
      </c>
      <c r="C4" s="1072"/>
      <c r="D4" s="1072" t="s">
        <v>27</v>
      </c>
      <c r="E4" s="1072"/>
      <c r="F4" s="1072" t="s">
        <v>28</v>
      </c>
      <c r="G4" s="1072"/>
      <c r="H4" s="1072" t="s">
        <v>29</v>
      </c>
      <c r="I4" s="1072"/>
      <c r="J4" s="1072" t="s">
        <v>30</v>
      </c>
      <c r="K4" s="1072"/>
      <c r="L4" s="1072" t="s">
        <v>31</v>
      </c>
      <c r="M4" s="1072"/>
      <c r="N4" s="1072" t="s">
        <v>32</v>
      </c>
      <c r="O4" s="1072"/>
      <c r="P4" s="1072"/>
      <c r="Q4" s="1074" t="s">
        <v>221</v>
      </c>
    </row>
    <row r="5" spans="1:28" ht="21" customHeight="1">
      <c r="A5" s="1092"/>
      <c r="B5" s="1096" t="s">
        <v>252</v>
      </c>
      <c r="C5" s="1096"/>
      <c r="D5" s="1096" t="s">
        <v>246</v>
      </c>
      <c r="E5" s="1096"/>
      <c r="F5" s="1096" t="s">
        <v>253</v>
      </c>
      <c r="G5" s="1096"/>
      <c r="H5" s="1096" t="s">
        <v>248</v>
      </c>
      <c r="I5" s="1096"/>
      <c r="J5" s="1096" t="s">
        <v>254</v>
      </c>
      <c r="K5" s="1096"/>
      <c r="L5" s="1096" t="s">
        <v>251</v>
      </c>
      <c r="M5" s="1096"/>
      <c r="N5" s="651"/>
      <c r="O5" s="651" t="s">
        <v>175</v>
      </c>
      <c r="P5" s="651"/>
      <c r="Q5" s="1096"/>
    </row>
    <row r="6" spans="1:28" ht="21" customHeight="1">
      <c r="A6" s="1092"/>
      <c r="B6" s="938" t="s">
        <v>33</v>
      </c>
      <c r="C6" s="938" t="s">
        <v>34</v>
      </c>
      <c r="D6" s="938" t="s">
        <v>33</v>
      </c>
      <c r="E6" s="938" t="s">
        <v>34</v>
      </c>
      <c r="F6" s="938" t="s">
        <v>33</v>
      </c>
      <c r="G6" s="938" t="s">
        <v>34</v>
      </c>
      <c r="H6" s="938" t="s">
        <v>33</v>
      </c>
      <c r="I6" s="938" t="s">
        <v>34</v>
      </c>
      <c r="J6" s="938" t="s">
        <v>33</v>
      </c>
      <c r="K6" s="938" t="s">
        <v>34</v>
      </c>
      <c r="L6" s="938" t="s">
        <v>33</v>
      </c>
      <c r="M6" s="938" t="s">
        <v>34</v>
      </c>
      <c r="N6" s="938" t="s">
        <v>33</v>
      </c>
      <c r="O6" s="938" t="s">
        <v>34</v>
      </c>
      <c r="P6" s="938" t="s">
        <v>35</v>
      </c>
      <c r="Q6" s="1096"/>
    </row>
    <row r="7" spans="1:28" ht="21" customHeight="1" thickBot="1">
      <c r="A7" s="1092"/>
      <c r="B7" s="940" t="s">
        <v>180</v>
      </c>
      <c r="C7" s="939" t="s">
        <v>179</v>
      </c>
      <c r="D7" s="940" t="s">
        <v>180</v>
      </c>
      <c r="E7" s="939" t="s">
        <v>179</v>
      </c>
      <c r="F7" s="940" t="s">
        <v>180</v>
      </c>
      <c r="G7" s="939" t="s">
        <v>179</v>
      </c>
      <c r="H7" s="940" t="s">
        <v>180</v>
      </c>
      <c r="I7" s="939" t="s">
        <v>179</v>
      </c>
      <c r="J7" s="940" t="s">
        <v>180</v>
      </c>
      <c r="K7" s="939" t="s">
        <v>179</v>
      </c>
      <c r="L7" s="940" t="s">
        <v>180</v>
      </c>
      <c r="M7" s="939" t="s">
        <v>179</v>
      </c>
      <c r="N7" s="940" t="s">
        <v>180</v>
      </c>
      <c r="O7" s="939" t="s">
        <v>179</v>
      </c>
      <c r="P7" s="945" t="s">
        <v>175</v>
      </c>
      <c r="Q7" s="1096"/>
    </row>
    <row r="8" spans="1:28" ht="27" customHeight="1">
      <c r="A8" s="288" t="s">
        <v>122</v>
      </c>
      <c r="B8" s="654">
        <v>3325</v>
      </c>
      <c r="C8" s="654">
        <v>2073</v>
      </c>
      <c r="D8" s="654">
        <v>0</v>
      </c>
      <c r="E8" s="654">
        <v>0</v>
      </c>
      <c r="F8" s="654">
        <v>0</v>
      </c>
      <c r="G8" s="654">
        <v>0</v>
      </c>
      <c r="H8" s="654">
        <v>0</v>
      </c>
      <c r="I8" s="654">
        <v>0</v>
      </c>
      <c r="J8" s="654">
        <v>0</v>
      </c>
      <c r="K8" s="654">
        <v>0</v>
      </c>
      <c r="L8" s="654">
        <v>0</v>
      </c>
      <c r="M8" s="654">
        <v>0</v>
      </c>
      <c r="N8" s="654">
        <f>SUM(B8,D8,F8,H8,J8,L8)</f>
        <v>3325</v>
      </c>
      <c r="O8" s="654">
        <f>SUM(C8,E8,G8,I8,K8,M8)</f>
        <v>2073</v>
      </c>
      <c r="P8" s="654">
        <f>SUM(N8:O8)</f>
        <v>5398</v>
      </c>
      <c r="Q8" s="732" t="s">
        <v>222</v>
      </c>
    </row>
    <row r="9" spans="1:28" ht="27" customHeight="1">
      <c r="A9" s="78" t="s">
        <v>123</v>
      </c>
      <c r="B9" s="647">
        <v>31888</v>
      </c>
      <c r="C9" s="647">
        <v>18287</v>
      </c>
      <c r="D9" s="647">
        <v>0</v>
      </c>
      <c r="E9" s="647">
        <v>0</v>
      </c>
      <c r="F9" s="647">
        <v>0</v>
      </c>
      <c r="G9" s="647">
        <v>0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f t="shared" ref="N9:N18" si="0">SUM(B9,D9,F9,H9,J9,L9)</f>
        <v>31888</v>
      </c>
      <c r="O9" s="647">
        <f t="shared" ref="O9:O18" si="1">SUM(C9,E9,G9,I9,K9,M9)</f>
        <v>18287</v>
      </c>
      <c r="P9" s="647">
        <f t="shared" ref="P9:P18" si="2">SUM(N9:O9)</f>
        <v>50175</v>
      </c>
      <c r="Q9" s="591" t="s">
        <v>377</v>
      </c>
    </row>
    <row r="10" spans="1:28" ht="27" customHeight="1">
      <c r="A10" s="78" t="s">
        <v>124</v>
      </c>
      <c r="B10" s="647">
        <v>2925</v>
      </c>
      <c r="C10" s="647">
        <v>1431</v>
      </c>
      <c r="D10" s="647">
        <v>24319</v>
      </c>
      <c r="E10" s="647">
        <v>14303</v>
      </c>
      <c r="F10" s="647">
        <v>0</v>
      </c>
      <c r="G10" s="647">
        <v>0</v>
      </c>
      <c r="H10" s="647">
        <v>0</v>
      </c>
      <c r="I10" s="647">
        <v>0</v>
      </c>
      <c r="J10" s="647">
        <v>0</v>
      </c>
      <c r="K10" s="647">
        <v>0</v>
      </c>
      <c r="L10" s="647">
        <v>0</v>
      </c>
      <c r="M10" s="647">
        <v>0</v>
      </c>
      <c r="N10" s="647">
        <f t="shared" si="0"/>
        <v>27244</v>
      </c>
      <c r="O10" s="647">
        <f t="shared" si="1"/>
        <v>15734</v>
      </c>
      <c r="P10" s="647">
        <f t="shared" si="2"/>
        <v>42978</v>
      </c>
      <c r="Q10" s="591" t="s">
        <v>378</v>
      </c>
    </row>
    <row r="11" spans="1:28" ht="27" customHeight="1">
      <c r="A11" s="78" t="s">
        <v>125</v>
      </c>
      <c r="B11" s="647">
        <v>631</v>
      </c>
      <c r="C11" s="647">
        <v>338</v>
      </c>
      <c r="D11" s="647">
        <v>6166</v>
      </c>
      <c r="E11" s="647">
        <v>3104</v>
      </c>
      <c r="F11" s="647">
        <v>20513</v>
      </c>
      <c r="G11" s="647">
        <v>11792</v>
      </c>
      <c r="H11" s="647">
        <v>0</v>
      </c>
      <c r="I11" s="647">
        <v>0</v>
      </c>
      <c r="J11" s="647">
        <v>0</v>
      </c>
      <c r="K11" s="647">
        <v>0</v>
      </c>
      <c r="L11" s="647">
        <v>0</v>
      </c>
      <c r="M11" s="647">
        <v>0</v>
      </c>
      <c r="N11" s="647">
        <f t="shared" si="0"/>
        <v>27310</v>
      </c>
      <c r="O11" s="647">
        <f t="shared" si="1"/>
        <v>15234</v>
      </c>
      <c r="P11" s="647">
        <f t="shared" si="2"/>
        <v>42544</v>
      </c>
      <c r="Q11" s="591" t="s">
        <v>223</v>
      </c>
    </row>
    <row r="12" spans="1:28" ht="27" customHeight="1">
      <c r="A12" s="78" t="s">
        <v>126</v>
      </c>
      <c r="B12" s="647">
        <v>117</v>
      </c>
      <c r="C12" s="647">
        <v>40</v>
      </c>
      <c r="D12" s="647">
        <v>922</v>
      </c>
      <c r="E12" s="647">
        <v>453</v>
      </c>
      <c r="F12" s="647">
        <v>5506</v>
      </c>
      <c r="G12" s="647">
        <v>2620</v>
      </c>
      <c r="H12" s="647">
        <v>17477</v>
      </c>
      <c r="I12" s="647">
        <v>10141</v>
      </c>
      <c r="J12" s="647">
        <v>0</v>
      </c>
      <c r="K12" s="647">
        <v>0</v>
      </c>
      <c r="L12" s="647">
        <v>0</v>
      </c>
      <c r="M12" s="647">
        <v>0</v>
      </c>
      <c r="N12" s="647">
        <f t="shared" si="0"/>
        <v>24022</v>
      </c>
      <c r="O12" s="647">
        <f t="shared" si="1"/>
        <v>13254</v>
      </c>
      <c r="P12" s="647">
        <f t="shared" si="2"/>
        <v>37276</v>
      </c>
      <c r="Q12" s="591" t="s">
        <v>224</v>
      </c>
    </row>
    <row r="13" spans="1:28" ht="27" customHeight="1">
      <c r="A13" s="78" t="s">
        <v>127</v>
      </c>
      <c r="B13" s="647">
        <v>61</v>
      </c>
      <c r="C13" s="647">
        <v>16</v>
      </c>
      <c r="D13" s="647">
        <v>194</v>
      </c>
      <c r="E13" s="647">
        <v>85</v>
      </c>
      <c r="F13" s="647">
        <v>952</v>
      </c>
      <c r="G13" s="647">
        <v>509</v>
      </c>
      <c r="H13" s="647">
        <v>4921</v>
      </c>
      <c r="I13" s="647">
        <v>2441</v>
      </c>
      <c r="J13" s="647">
        <v>16867</v>
      </c>
      <c r="K13" s="647">
        <v>8684</v>
      </c>
      <c r="L13" s="647">
        <v>0</v>
      </c>
      <c r="M13" s="647">
        <v>0</v>
      </c>
      <c r="N13" s="647">
        <f t="shared" si="0"/>
        <v>22995</v>
      </c>
      <c r="O13" s="647">
        <f t="shared" si="1"/>
        <v>11735</v>
      </c>
      <c r="P13" s="647">
        <f t="shared" si="2"/>
        <v>34730</v>
      </c>
      <c r="Q13" s="591" t="s">
        <v>225</v>
      </c>
    </row>
    <row r="14" spans="1:28" ht="27" customHeight="1">
      <c r="A14" s="78" t="s">
        <v>36</v>
      </c>
      <c r="B14" s="647">
        <v>0</v>
      </c>
      <c r="C14" s="647">
        <v>0</v>
      </c>
      <c r="D14" s="647">
        <v>89</v>
      </c>
      <c r="E14" s="647">
        <v>1037</v>
      </c>
      <c r="F14" s="647">
        <v>273</v>
      </c>
      <c r="G14" s="647">
        <v>110</v>
      </c>
      <c r="H14" s="647">
        <v>1001</v>
      </c>
      <c r="I14" s="647">
        <v>395</v>
      </c>
      <c r="J14" s="647">
        <v>5406</v>
      </c>
      <c r="K14" s="647">
        <v>2555</v>
      </c>
      <c r="L14" s="647">
        <v>15295</v>
      </c>
      <c r="M14" s="647">
        <v>7518</v>
      </c>
      <c r="N14" s="647">
        <f t="shared" si="0"/>
        <v>22064</v>
      </c>
      <c r="O14" s="647">
        <f t="shared" si="1"/>
        <v>11615</v>
      </c>
      <c r="P14" s="647">
        <f t="shared" si="2"/>
        <v>33679</v>
      </c>
      <c r="Q14" s="591" t="s">
        <v>379</v>
      </c>
    </row>
    <row r="15" spans="1:28" ht="27" customHeight="1">
      <c r="A15" s="78" t="s">
        <v>37</v>
      </c>
      <c r="B15" s="647">
        <v>0</v>
      </c>
      <c r="C15" s="647">
        <v>0</v>
      </c>
      <c r="D15" s="647">
        <v>0</v>
      </c>
      <c r="E15" s="647">
        <v>0</v>
      </c>
      <c r="F15" s="647">
        <v>93</v>
      </c>
      <c r="G15" s="647">
        <v>952</v>
      </c>
      <c r="H15" s="647">
        <v>312</v>
      </c>
      <c r="I15" s="647">
        <v>101</v>
      </c>
      <c r="J15" s="647">
        <v>1551</v>
      </c>
      <c r="K15" s="647">
        <v>548</v>
      </c>
      <c r="L15" s="647">
        <v>4920</v>
      </c>
      <c r="M15" s="647">
        <v>2140</v>
      </c>
      <c r="N15" s="647">
        <f t="shared" si="0"/>
        <v>6876</v>
      </c>
      <c r="O15" s="647">
        <f t="shared" si="1"/>
        <v>3741</v>
      </c>
      <c r="P15" s="647">
        <f t="shared" si="2"/>
        <v>10617</v>
      </c>
      <c r="Q15" s="591" t="s">
        <v>380</v>
      </c>
    </row>
    <row r="16" spans="1:28" ht="27" customHeight="1">
      <c r="A16" s="78" t="s">
        <v>38</v>
      </c>
      <c r="B16" s="647">
        <v>0</v>
      </c>
      <c r="C16" s="647">
        <v>0</v>
      </c>
      <c r="D16" s="647">
        <v>0</v>
      </c>
      <c r="E16" s="647">
        <v>0</v>
      </c>
      <c r="F16" s="647">
        <v>0</v>
      </c>
      <c r="G16" s="647">
        <v>0</v>
      </c>
      <c r="H16" s="647">
        <v>144</v>
      </c>
      <c r="I16" s="647">
        <v>42</v>
      </c>
      <c r="J16" s="647">
        <v>561</v>
      </c>
      <c r="K16" s="647">
        <v>153</v>
      </c>
      <c r="L16" s="647">
        <v>1413</v>
      </c>
      <c r="M16" s="647">
        <v>465</v>
      </c>
      <c r="N16" s="647">
        <f t="shared" si="0"/>
        <v>2118</v>
      </c>
      <c r="O16" s="647">
        <f t="shared" si="1"/>
        <v>660</v>
      </c>
      <c r="P16" s="647">
        <f t="shared" si="2"/>
        <v>2778</v>
      </c>
      <c r="Q16" s="591" t="s">
        <v>381</v>
      </c>
    </row>
    <row r="17" spans="1:19" ht="27" customHeight="1">
      <c r="A17" s="78" t="s">
        <v>39</v>
      </c>
      <c r="B17" s="647">
        <v>0</v>
      </c>
      <c r="C17" s="647">
        <v>0</v>
      </c>
      <c r="D17" s="647">
        <v>0</v>
      </c>
      <c r="E17" s="647">
        <v>0</v>
      </c>
      <c r="F17" s="647">
        <v>0</v>
      </c>
      <c r="G17" s="647">
        <v>0</v>
      </c>
      <c r="H17" s="647">
        <v>0</v>
      </c>
      <c r="I17" s="647">
        <v>0</v>
      </c>
      <c r="J17" s="647">
        <v>271</v>
      </c>
      <c r="K17" s="647">
        <v>64</v>
      </c>
      <c r="L17" s="647">
        <v>602</v>
      </c>
      <c r="M17" s="647">
        <v>150</v>
      </c>
      <c r="N17" s="647">
        <f t="shared" si="0"/>
        <v>873</v>
      </c>
      <c r="O17" s="647">
        <f t="shared" si="1"/>
        <v>214</v>
      </c>
      <c r="P17" s="647">
        <f t="shared" si="2"/>
        <v>1087</v>
      </c>
      <c r="Q17" s="591" t="s">
        <v>382</v>
      </c>
    </row>
    <row r="18" spans="1:19" ht="27" customHeight="1" thickBot="1">
      <c r="A18" s="289" t="s">
        <v>383</v>
      </c>
      <c r="B18" s="669">
        <v>0</v>
      </c>
      <c r="C18" s="669">
        <v>0</v>
      </c>
      <c r="D18" s="669">
        <v>0</v>
      </c>
      <c r="E18" s="669">
        <v>0</v>
      </c>
      <c r="F18" s="669">
        <v>0</v>
      </c>
      <c r="G18" s="669">
        <v>0</v>
      </c>
      <c r="H18" s="669">
        <v>0</v>
      </c>
      <c r="I18" s="669">
        <v>0</v>
      </c>
      <c r="J18" s="669">
        <v>0</v>
      </c>
      <c r="K18" s="669">
        <v>0</v>
      </c>
      <c r="L18" s="669">
        <v>199</v>
      </c>
      <c r="M18" s="669">
        <v>910</v>
      </c>
      <c r="N18" s="668">
        <f t="shared" si="0"/>
        <v>199</v>
      </c>
      <c r="O18" s="668">
        <f t="shared" si="1"/>
        <v>910</v>
      </c>
      <c r="P18" s="668">
        <f t="shared" si="2"/>
        <v>1109</v>
      </c>
      <c r="Q18" s="806" t="s">
        <v>209</v>
      </c>
      <c r="R18" s="186"/>
      <c r="S18" s="186"/>
    </row>
    <row r="19" spans="1:19" ht="27" customHeight="1" thickBot="1">
      <c r="A19" s="104" t="s">
        <v>32</v>
      </c>
      <c r="B19" s="678">
        <f>SUM(B8:B18)</f>
        <v>38947</v>
      </c>
      <c r="C19" s="678">
        <f t="shared" ref="C19:P19" si="3">SUM(C8:C18)</f>
        <v>22185</v>
      </c>
      <c r="D19" s="678">
        <f t="shared" si="3"/>
        <v>31690</v>
      </c>
      <c r="E19" s="678">
        <f t="shared" si="3"/>
        <v>18982</v>
      </c>
      <c r="F19" s="678">
        <f t="shared" si="3"/>
        <v>27337</v>
      </c>
      <c r="G19" s="678">
        <f t="shared" si="3"/>
        <v>15983</v>
      </c>
      <c r="H19" s="678">
        <f t="shared" si="3"/>
        <v>23855</v>
      </c>
      <c r="I19" s="678">
        <f t="shared" si="3"/>
        <v>13120</v>
      </c>
      <c r="J19" s="678">
        <f t="shared" si="3"/>
        <v>24656</v>
      </c>
      <c r="K19" s="678">
        <f t="shared" si="3"/>
        <v>12004</v>
      </c>
      <c r="L19" s="678">
        <f t="shared" si="3"/>
        <v>22429</v>
      </c>
      <c r="M19" s="678">
        <f t="shared" si="3"/>
        <v>11183</v>
      </c>
      <c r="N19" s="678">
        <f t="shared" si="3"/>
        <v>168914</v>
      </c>
      <c r="O19" s="678">
        <f t="shared" si="3"/>
        <v>93457</v>
      </c>
      <c r="P19" s="678">
        <f t="shared" si="3"/>
        <v>262371</v>
      </c>
      <c r="Q19" s="682" t="s">
        <v>175</v>
      </c>
    </row>
    <row r="20" spans="1:19" ht="13.5" thickTop="1"/>
    <row r="28" spans="1:19">
      <c r="H28" s="91" t="s">
        <v>339</v>
      </c>
    </row>
    <row r="113" spans="3:15"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</row>
    <row r="114" spans="3:15"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</row>
    <row r="115" spans="3:15"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</sheetData>
  <mergeCells count="18">
    <mergeCell ref="A1:Q1"/>
    <mergeCell ref="A2:Q2"/>
    <mergeCell ref="P3:Q3"/>
    <mergeCell ref="A4:A7"/>
    <mergeCell ref="B4:C4"/>
    <mergeCell ref="D4:E4"/>
    <mergeCell ref="F4:G4"/>
    <mergeCell ref="H4:I4"/>
    <mergeCell ref="J4:K4"/>
    <mergeCell ref="L4:M4"/>
    <mergeCell ref="N4:P4"/>
    <mergeCell ref="Q4:Q7"/>
    <mergeCell ref="B5:C5"/>
    <mergeCell ref="D5:E5"/>
    <mergeCell ref="F5:G5"/>
    <mergeCell ref="H5:I5"/>
    <mergeCell ref="J5:K5"/>
    <mergeCell ref="L5:M5"/>
  </mergeCells>
  <printOptions horizontalCentered="1"/>
  <pageMargins left="1" right="1" top="1" bottom="1" header="1" footer="1"/>
  <pageSetup paperSize="9" scale="80" firstPageNumber="38" orientation="landscape" useFirstPageNumber="1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-0.249977111117893"/>
  </sheetPr>
  <dimension ref="A1:AG30"/>
  <sheetViews>
    <sheetView rightToLeft="1" view="pageBreakPreview" zoomScale="80" zoomScaleSheetLayoutView="80" workbookViewId="0">
      <selection activeCell="A12" sqref="A12:A17"/>
    </sheetView>
  </sheetViews>
  <sheetFormatPr defaultRowHeight="15"/>
  <cols>
    <col min="1" max="1" width="3.42578125" style="212" customWidth="1"/>
    <col min="2" max="2" width="10" style="212" customWidth="1"/>
    <col min="3" max="3" width="8.5703125" style="212" customWidth="1"/>
    <col min="4" max="4" width="8.28515625" style="212" customWidth="1"/>
    <col min="5" max="5" width="8.5703125" style="212" customWidth="1"/>
    <col min="6" max="6" width="8" style="212" customWidth="1"/>
    <col min="7" max="7" width="7.42578125" style="212" customWidth="1"/>
    <col min="8" max="8" width="8.85546875" style="212" customWidth="1"/>
    <col min="9" max="9" width="7.7109375" style="212" customWidth="1"/>
    <col min="10" max="10" width="8.85546875" style="212" customWidth="1"/>
    <col min="11" max="11" width="8.28515625" style="212" customWidth="1"/>
    <col min="12" max="12" width="8" style="212" customWidth="1"/>
    <col min="13" max="13" width="8.28515625" style="212" customWidth="1"/>
    <col min="14" max="14" width="9.7109375" style="212" customWidth="1"/>
    <col min="15" max="15" width="8.28515625" style="212" customWidth="1"/>
    <col min="16" max="16" width="10.28515625" style="212" customWidth="1"/>
    <col min="17" max="17" width="16.28515625" style="212" customWidth="1"/>
    <col min="18" max="18" width="5.140625" style="212" customWidth="1"/>
    <col min="19" max="19" width="4" style="212" customWidth="1"/>
    <col min="20" max="20" width="10.5703125" style="212" customWidth="1"/>
    <col min="21" max="28" width="9.85546875" style="212" customWidth="1"/>
    <col min="29" max="31" width="12.42578125" style="212" customWidth="1"/>
    <col min="32" max="32" width="14.5703125" style="212" customWidth="1"/>
    <col min="33" max="33" width="5.28515625" style="212" customWidth="1"/>
    <col min="34" max="16384" width="9.140625" style="212"/>
  </cols>
  <sheetData>
    <row r="1" spans="1:33" ht="27.75" customHeight="1">
      <c r="A1" s="1179" t="s">
        <v>855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</row>
    <row r="2" spans="1:33" ht="26.25" customHeight="1">
      <c r="A2" s="1183" t="s">
        <v>856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</row>
    <row r="3" spans="1:33" ht="18" customHeight="1" thickBot="1">
      <c r="A3" s="1395" t="s">
        <v>1206</v>
      </c>
      <c r="B3" s="1395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2"/>
      <c r="O3" s="292"/>
      <c r="Q3" s="1396" t="s">
        <v>1207</v>
      </c>
      <c r="R3" s="1396"/>
      <c r="S3" s="1283" t="s">
        <v>1208</v>
      </c>
      <c r="T3" s="1283"/>
      <c r="U3" s="1283"/>
      <c r="V3" s="284"/>
      <c r="W3" s="264"/>
      <c r="X3" s="264"/>
      <c r="Y3" s="264"/>
      <c r="Z3" s="264"/>
      <c r="AA3" s="264"/>
      <c r="AB3" s="264"/>
      <c r="AC3" s="264"/>
      <c r="AD3" s="264"/>
      <c r="AE3" s="1394" t="s">
        <v>1209</v>
      </c>
      <c r="AF3" s="1394"/>
      <c r="AG3" s="1394"/>
    </row>
    <row r="4" spans="1:33" ht="22.5" customHeight="1" thickTop="1">
      <c r="A4" s="1072" t="s">
        <v>114</v>
      </c>
      <c r="B4" s="1072"/>
      <c r="C4" s="1397" t="s">
        <v>41</v>
      </c>
      <c r="D4" s="1397"/>
      <c r="E4" s="1397" t="s">
        <v>42</v>
      </c>
      <c r="F4" s="1397"/>
      <c r="G4" s="1397" t="s">
        <v>43</v>
      </c>
      <c r="H4" s="1397"/>
      <c r="I4" s="1397" t="s">
        <v>73</v>
      </c>
      <c r="J4" s="1397"/>
      <c r="K4" s="1397" t="s">
        <v>44</v>
      </c>
      <c r="L4" s="1397"/>
      <c r="M4" s="1397" t="s">
        <v>74</v>
      </c>
      <c r="N4" s="1397"/>
      <c r="O4" s="1397" t="s">
        <v>77</v>
      </c>
      <c r="P4" s="1397"/>
      <c r="Q4" s="1074" t="s">
        <v>174</v>
      </c>
      <c r="R4" s="1074"/>
      <c r="S4" s="1072" t="s">
        <v>114</v>
      </c>
      <c r="T4" s="1072"/>
      <c r="U4" s="1397" t="s">
        <v>141</v>
      </c>
      <c r="V4" s="1397"/>
      <c r="W4" s="1397" t="s">
        <v>142</v>
      </c>
      <c r="X4" s="1397"/>
      <c r="Y4" s="1397" t="s">
        <v>143</v>
      </c>
      <c r="Z4" s="1397"/>
      <c r="AA4" s="1397" t="s">
        <v>144</v>
      </c>
      <c r="AB4" s="1397"/>
      <c r="AC4" s="1397" t="s">
        <v>169</v>
      </c>
      <c r="AD4" s="1397"/>
      <c r="AE4" s="1397"/>
      <c r="AF4" s="1074" t="s">
        <v>174</v>
      </c>
      <c r="AG4" s="1074"/>
    </row>
    <row r="5" spans="1:33" ht="20.25" customHeight="1">
      <c r="A5" s="1092"/>
      <c r="B5" s="1092"/>
      <c r="C5" s="1398" t="s">
        <v>208</v>
      </c>
      <c r="D5" s="1398"/>
      <c r="E5" s="1398" t="s">
        <v>210</v>
      </c>
      <c r="F5" s="1398"/>
      <c r="G5" s="1398" t="s">
        <v>220</v>
      </c>
      <c r="H5" s="1398"/>
      <c r="I5" s="1398" t="s">
        <v>212</v>
      </c>
      <c r="J5" s="1398"/>
      <c r="K5" s="1398" t="s">
        <v>213</v>
      </c>
      <c r="L5" s="1398"/>
      <c r="M5" s="1398" t="s">
        <v>214</v>
      </c>
      <c r="N5" s="1398"/>
      <c r="O5" s="1398" t="s">
        <v>215</v>
      </c>
      <c r="P5" s="1398"/>
      <c r="Q5" s="1096"/>
      <c r="R5" s="1096"/>
      <c r="S5" s="1092"/>
      <c r="T5" s="1092"/>
      <c r="U5" s="1398" t="s">
        <v>216</v>
      </c>
      <c r="V5" s="1398"/>
      <c r="W5" s="1398" t="s">
        <v>231</v>
      </c>
      <c r="X5" s="1398"/>
      <c r="Y5" s="1398" t="s">
        <v>227</v>
      </c>
      <c r="Z5" s="1398"/>
      <c r="AA5" s="1398" t="s">
        <v>234</v>
      </c>
      <c r="AB5" s="1398"/>
      <c r="AC5" s="1398" t="s">
        <v>175</v>
      </c>
      <c r="AD5" s="1398"/>
      <c r="AE5" s="1398"/>
      <c r="AF5" s="1096"/>
      <c r="AG5" s="1096"/>
    </row>
    <row r="6" spans="1:33" ht="16.5" customHeight="1">
      <c r="A6" s="1092"/>
      <c r="B6" s="1092"/>
      <c r="C6" s="958" t="s">
        <v>33</v>
      </c>
      <c r="D6" s="958" t="s">
        <v>34</v>
      </c>
      <c r="E6" s="958" t="s">
        <v>33</v>
      </c>
      <c r="F6" s="958" t="s">
        <v>34</v>
      </c>
      <c r="G6" s="958" t="s">
        <v>33</v>
      </c>
      <c r="H6" s="958" t="s">
        <v>34</v>
      </c>
      <c r="I6" s="958" t="s">
        <v>33</v>
      </c>
      <c r="J6" s="958" t="s">
        <v>34</v>
      </c>
      <c r="K6" s="958" t="s">
        <v>33</v>
      </c>
      <c r="L6" s="958" t="s">
        <v>34</v>
      </c>
      <c r="M6" s="958" t="s">
        <v>33</v>
      </c>
      <c r="N6" s="958" t="s">
        <v>34</v>
      </c>
      <c r="O6" s="958" t="s">
        <v>33</v>
      </c>
      <c r="P6" s="958" t="s">
        <v>34</v>
      </c>
      <c r="Q6" s="1096"/>
      <c r="R6" s="1096"/>
      <c r="S6" s="1092"/>
      <c r="T6" s="1092"/>
      <c r="U6" s="958" t="s">
        <v>33</v>
      </c>
      <c r="V6" s="958" t="s">
        <v>34</v>
      </c>
      <c r="W6" s="958" t="s">
        <v>33</v>
      </c>
      <c r="X6" s="958" t="s">
        <v>34</v>
      </c>
      <c r="Y6" s="958" t="s">
        <v>33</v>
      </c>
      <c r="Z6" s="958" t="s">
        <v>34</v>
      </c>
      <c r="AA6" s="958" t="s">
        <v>33</v>
      </c>
      <c r="AB6" s="958" t="s">
        <v>34</v>
      </c>
      <c r="AC6" s="958" t="s">
        <v>33</v>
      </c>
      <c r="AD6" s="958" t="s">
        <v>34</v>
      </c>
      <c r="AE6" s="958" t="s">
        <v>32</v>
      </c>
      <c r="AF6" s="1096"/>
      <c r="AG6" s="1096"/>
    </row>
    <row r="7" spans="1:33" ht="19.5" customHeight="1" thickBot="1">
      <c r="A7" s="1092"/>
      <c r="B7" s="1092"/>
      <c r="C7" s="954" t="s">
        <v>180</v>
      </c>
      <c r="D7" s="954" t="s">
        <v>179</v>
      </c>
      <c r="E7" s="954" t="s">
        <v>180</v>
      </c>
      <c r="F7" s="954" t="s">
        <v>179</v>
      </c>
      <c r="G7" s="954" t="s">
        <v>180</v>
      </c>
      <c r="H7" s="954" t="s">
        <v>179</v>
      </c>
      <c r="I7" s="954" t="s">
        <v>180</v>
      </c>
      <c r="J7" s="954" t="s">
        <v>179</v>
      </c>
      <c r="K7" s="954" t="s">
        <v>180</v>
      </c>
      <c r="L7" s="954" t="s">
        <v>179</v>
      </c>
      <c r="M7" s="954" t="s">
        <v>180</v>
      </c>
      <c r="N7" s="954" t="s">
        <v>179</v>
      </c>
      <c r="O7" s="954" t="s">
        <v>180</v>
      </c>
      <c r="P7" s="954" t="s">
        <v>179</v>
      </c>
      <c r="Q7" s="1096"/>
      <c r="R7" s="1096"/>
      <c r="S7" s="1092"/>
      <c r="T7" s="1092"/>
      <c r="U7" s="954" t="s">
        <v>180</v>
      </c>
      <c r="V7" s="954" t="s">
        <v>179</v>
      </c>
      <c r="W7" s="954" t="s">
        <v>180</v>
      </c>
      <c r="X7" s="954" t="s">
        <v>179</v>
      </c>
      <c r="Y7" s="954" t="s">
        <v>180</v>
      </c>
      <c r="Z7" s="954" t="s">
        <v>179</v>
      </c>
      <c r="AA7" s="954" t="s">
        <v>180</v>
      </c>
      <c r="AB7" s="954" t="s">
        <v>179</v>
      </c>
      <c r="AC7" s="954" t="s">
        <v>180</v>
      </c>
      <c r="AD7" s="954" t="s">
        <v>179</v>
      </c>
      <c r="AE7" s="954" t="s">
        <v>175</v>
      </c>
      <c r="AF7" s="1096"/>
      <c r="AG7" s="1096"/>
    </row>
    <row r="8" spans="1:33" ht="20.100000000000001" customHeight="1">
      <c r="A8" s="1137" t="s">
        <v>52</v>
      </c>
      <c r="B8" s="1137"/>
      <c r="C8" s="834">
        <v>121</v>
      </c>
      <c r="D8" s="834">
        <v>99</v>
      </c>
      <c r="E8" s="834">
        <v>1168</v>
      </c>
      <c r="F8" s="834">
        <v>684</v>
      </c>
      <c r="G8" s="834">
        <v>1067</v>
      </c>
      <c r="H8" s="834">
        <v>730</v>
      </c>
      <c r="I8" s="834">
        <v>958</v>
      </c>
      <c r="J8" s="834">
        <v>611</v>
      </c>
      <c r="K8" s="834">
        <v>882</v>
      </c>
      <c r="L8" s="834">
        <v>500</v>
      </c>
      <c r="M8" s="834">
        <v>875</v>
      </c>
      <c r="N8" s="834">
        <v>506</v>
      </c>
      <c r="O8" s="834">
        <v>788</v>
      </c>
      <c r="P8" s="834">
        <v>393</v>
      </c>
      <c r="Q8" s="1058" t="s">
        <v>671</v>
      </c>
      <c r="R8" s="1058"/>
      <c r="S8" s="456" t="s">
        <v>52</v>
      </c>
      <c r="T8" s="456"/>
      <c r="U8" s="834">
        <v>223</v>
      </c>
      <c r="V8" s="834">
        <v>87</v>
      </c>
      <c r="W8" s="834">
        <v>73</v>
      </c>
      <c r="X8" s="834">
        <v>20</v>
      </c>
      <c r="Y8" s="834">
        <v>31</v>
      </c>
      <c r="Z8" s="834">
        <v>6</v>
      </c>
      <c r="AA8" s="834">
        <v>4</v>
      </c>
      <c r="AB8" s="834">
        <v>2</v>
      </c>
      <c r="AC8" s="834">
        <f>SUM(C8,E8,G8,I8,K8,M8,O8,U8,W8,Y8,AA8)</f>
        <v>6190</v>
      </c>
      <c r="AD8" s="834">
        <f>SUM(D8,F8,H8,J8,L8,N8,P8,V8,X8,Z8,AB8)</f>
        <v>3638</v>
      </c>
      <c r="AE8" s="834">
        <f>SUM(AC8:AD8)</f>
        <v>9828</v>
      </c>
      <c r="AF8" s="1058" t="s">
        <v>671</v>
      </c>
      <c r="AG8" s="1058"/>
    </row>
    <row r="9" spans="1:33" ht="20.100000000000001" customHeight="1">
      <c r="A9" s="1400" t="s">
        <v>53</v>
      </c>
      <c r="B9" s="1400"/>
      <c r="C9" s="679">
        <v>44</v>
      </c>
      <c r="D9" s="679">
        <v>24</v>
      </c>
      <c r="E9" s="679">
        <v>490</v>
      </c>
      <c r="F9" s="679">
        <v>300</v>
      </c>
      <c r="G9" s="679">
        <v>345</v>
      </c>
      <c r="H9" s="679">
        <v>203</v>
      </c>
      <c r="I9" s="679">
        <v>479</v>
      </c>
      <c r="J9" s="679">
        <v>257</v>
      </c>
      <c r="K9" s="679">
        <v>384</v>
      </c>
      <c r="L9" s="679">
        <v>212</v>
      </c>
      <c r="M9" s="679">
        <v>373</v>
      </c>
      <c r="N9" s="679">
        <v>173</v>
      </c>
      <c r="O9" s="679">
        <v>341</v>
      </c>
      <c r="P9" s="679">
        <v>179</v>
      </c>
      <c r="Q9" s="1059" t="s">
        <v>302</v>
      </c>
      <c r="R9" s="1059"/>
      <c r="S9" s="1406" t="s">
        <v>53</v>
      </c>
      <c r="T9" s="1406"/>
      <c r="U9" s="679">
        <v>134</v>
      </c>
      <c r="V9" s="679">
        <v>51</v>
      </c>
      <c r="W9" s="679">
        <v>12</v>
      </c>
      <c r="X9" s="679">
        <v>5</v>
      </c>
      <c r="Y9" s="679">
        <v>8</v>
      </c>
      <c r="Z9" s="679">
        <v>2</v>
      </c>
      <c r="AA9" s="679">
        <v>0</v>
      </c>
      <c r="AB9" s="679">
        <v>3</v>
      </c>
      <c r="AC9" s="679">
        <f t="shared" ref="AC9:AC27" si="0">SUM(C9,E9,G9,I9,K9,M9,O9,U9,W9,Y9,AA9)</f>
        <v>2610</v>
      </c>
      <c r="AD9" s="679">
        <f t="shared" ref="AD9:AD27" si="1">SUM(D9,F9,H9,J9,L9,N9,P9,V9,X9,Z9,AB9)</f>
        <v>1409</v>
      </c>
      <c r="AE9" s="679">
        <f t="shared" ref="AE9:AE27" si="2">SUM(AC9:AD9)</f>
        <v>4019</v>
      </c>
      <c r="AF9" s="1059" t="s">
        <v>302</v>
      </c>
      <c r="AG9" s="1059"/>
    </row>
    <row r="10" spans="1:33" ht="20.100000000000001" customHeight="1">
      <c r="A10" s="1400" t="s">
        <v>54</v>
      </c>
      <c r="B10" s="1400"/>
      <c r="C10" s="679">
        <v>61</v>
      </c>
      <c r="D10" s="679">
        <v>50</v>
      </c>
      <c r="E10" s="679">
        <v>632</v>
      </c>
      <c r="F10" s="679">
        <v>484</v>
      </c>
      <c r="G10" s="679">
        <v>511</v>
      </c>
      <c r="H10" s="679">
        <v>409</v>
      </c>
      <c r="I10" s="679">
        <v>519</v>
      </c>
      <c r="J10" s="679">
        <v>419</v>
      </c>
      <c r="K10" s="679">
        <v>503</v>
      </c>
      <c r="L10" s="679">
        <v>418</v>
      </c>
      <c r="M10" s="679">
        <v>442</v>
      </c>
      <c r="N10" s="679">
        <v>327</v>
      </c>
      <c r="O10" s="679">
        <v>420</v>
      </c>
      <c r="P10" s="679">
        <v>266</v>
      </c>
      <c r="Q10" s="1056" t="s">
        <v>184</v>
      </c>
      <c r="R10" s="1056"/>
      <c r="S10" s="1406" t="s">
        <v>54</v>
      </c>
      <c r="T10" s="1406"/>
      <c r="U10" s="679">
        <v>95</v>
      </c>
      <c r="V10" s="679">
        <v>65</v>
      </c>
      <c r="W10" s="679">
        <v>35</v>
      </c>
      <c r="X10" s="679">
        <v>3</v>
      </c>
      <c r="Y10" s="679">
        <v>3</v>
      </c>
      <c r="Z10" s="679">
        <v>1</v>
      </c>
      <c r="AA10" s="679">
        <v>1</v>
      </c>
      <c r="AB10" s="679">
        <v>1</v>
      </c>
      <c r="AC10" s="679">
        <f t="shared" si="0"/>
        <v>3222</v>
      </c>
      <c r="AD10" s="679">
        <f t="shared" si="1"/>
        <v>2443</v>
      </c>
      <c r="AE10" s="679">
        <f t="shared" si="2"/>
        <v>5665</v>
      </c>
      <c r="AF10" s="1056" t="s">
        <v>184</v>
      </c>
      <c r="AG10" s="1056"/>
    </row>
    <row r="11" spans="1:33" ht="20.100000000000001" customHeight="1">
      <c r="A11" s="1400" t="s">
        <v>55</v>
      </c>
      <c r="B11" s="1400"/>
      <c r="C11" s="679">
        <v>96</v>
      </c>
      <c r="D11" s="679">
        <v>44</v>
      </c>
      <c r="E11" s="679">
        <v>640</v>
      </c>
      <c r="F11" s="679">
        <v>304</v>
      </c>
      <c r="G11" s="679">
        <v>548</v>
      </c>
      <c r="H11" s="679">
        <v>272</v>
      </c>
      <c r="I11" s="679">
        <v>518</v>
      </c>
      <c r="J11" s="679">
        <v>247</v>
      </c>
      <c r="K11" s="679">
        <v>495</v>
      </c>
      <c r="L11" s="679">
        <v>248</v>
      </c>
      <c r="M11" s="679">
        <v>524</v>
      </c>
      <c r="N11" s="679">
        <v>248</v>
      </c>
      <c r="O11" s="679">
        <v>472</v>
      </c>
      <c r="P11" s="679">
        <v>201</v>
      </c>
      <c r="Q11" s="1056" t="s">
        <v>185</v>
      </c>
      <c r="R11" s="1056"/>
      <c r="S11" s="1406" t="s">
        <v>55</v>
      </c>
      <c r="T11" s="1406"/>
      <c r="U11" s="679">
        <v>214</v>
      </c>
      <c r="V11" s="679">
        <v>66</v>
      </c>
      <c r="W11" s="679">
        <v>100</v>
      </c>
      <c r="X11" s="679">
        <v>27</v>
      </c>
      <c r="Y11" s="679">
        <v>48</v>
      </c>
      <c r="Z11" s="679">
        <v>7</v>
      </c>
      <c r="AA11" s="679">
        <v>10</v>
      </c>
      <c r="AB11" s="679">
        <v>1</v>
      </c>
      <c r="AC11" s="679">
        <f t="shared" si="0"/>
        <v>3665</v>
      </c>
      <c r="AD11" s="679">
        <f t="shared" si="1"/>
        <v>1665</v>
      </c>
      <c r="AE11" s="679">
        <f t="shared" si="2"/>
        <v>5330</v>
      </c>
      <c r="AF11" s="1056" t="s">
        <v>185</v>
      </c>
      <c r="AG11" s="1056"/>
    </row>
    <row r="12" spans="1:33" ht="20.100000000000001" customHeight="1">
      <c r="A12" s="1404" t="s">
        <v>313</v>
      </c>
      <c r="B12" s="676" t="s">
        <v>282</v>
      </c>
      <c r="C12" s="679">
        <v>135</v>
      </c>
      <c r="D12" s="679">
        <v>98</v>
      </c>
      <c r="E12" s="679">
        <v>1995</v>
      </c>
      <c r="F12" s="679">
        <v>1143</v>
      </c>
      <c r="G12" s="679">
        <v>1933</v>
      </c>
      <c r="H12" s="679">
        <v>1059</v>
      </c>
      <c r="I12" s="679">
        <v>1745</v>
      </c>
      <c r="J12" s="679">
        <v>929</v>
      </c>
      <c r="K12" s="679">
        <v>1417</v>
      </c>
      <c r="L12" s="679">
        <v>744</v>
      </c>
      <c r="M12" s="679">
        <v>1363</v>
      </c>
      <c r="N12" s="679">
        <v>641</v>
      </c>
      <c r="O12" s="679">
        <v>1121</v>
      </c>
      <c r="P12" s="679">
        <v>536</v>
      </c>
      <c r="Q12" s="683" t="s">
        <v>306</v>
      </c>
      <c r="R12" s="1088" t="s">
        <v>173</v>
      </c>
      <c r="S12" s="1407" t="s">
        <v>313</v>
      </c>
      <c r="T12" s="655" t="s">
        <v>282</v>
      </c>
      <c r="U12" s="679">
        <v>244</v>
      </c>
      <c r="V12" s="679">
        <v>43</v>
      </c>
      <c r="W12" s="679">
        <v>70</v>
      </c>
      <c r="X12" s="679">
        <v>9</v>
      </c>
      <c r="Y12" s="679">
        <v>21</v>
      </c>
      <c r="Z12" s="679">
        <v>6</v>
      </c>
      <c r="AA12" s="679">
        <v>5</v>
      </c>
      <c r="AB12" s="679">
        <v>1</v>
      </c>
      <c r="AC12" s="679">
        <f t="shared" si="0"/>
        <v>10049</v>
      </c>
      <c r="AD12" s="679">
        <f t="shared" si="1"/>
        <v>5209</v>
      </c>
      <c r="AE12" s="679">
        <f t="shared" si="2"/>
        <v>15258</v>
      </c>
      <c r="AF12" s="683" t="s">
        <v>306</v>
      </c>
      <c r="AG12" s="1061" t="s">
        <v>173</v>
      </c>
    </row>
    <row r="13" spans="1:33" ht="20.100000000000001" customHeight="1">
      <c r="A13" s="1404"/>
      <c r="B13" s="676" t="s">
        <v>283</v>
      </c>
      <c r="C13" s="679">
        <v>590</v>
      </c>
      <c r="D13" s="679">
        <v>396</v>
      </c>
      <c r="E13" s="679">
        <v>3737</v>
      </c>
      <c r="F13" s="679">
        <v>2267</v>
      </c>
      <c r="G13" s="679">
        <v>3254</v>
      </c>
      <c r="H13" s="679">
        <v>2128</v>
      </c>
      <c r="I13" s="679">
        <v>3362</v>
      </c>
      <c r="J13" s="679">
        <v>2108</v>
      </c>
      <c r="K13" s="679">
        <v>2871</v>
      </c>
      <c r="L13" s="679">
        <v>1758</v>
      </c>
      <c r="M13" s="679">
        <v>2972</v>
      </c>
      <c r="N13" s="679">
        <v>1642</v>
      </c>
      <c r="O13" s="679">
        <v>2556</v>
      </c>
      <c r="P13" s="679">
        <v>1357</v>
      </c>
      <c r="Q13" s="683" t="s">
        <v>307</v>
      </c>
      <c r="R13" s="1088"/>
      <c r="S13" s="1407"/>
      <c r="T13" s="655" t="s">
        <v>283</v>
      </c>
      <c r="U13" s="679">
        <v>769</v>
      </c>
      <c r="V13" s="679">
        <v>300</v>
      </c>
      <c r="W13" s="679">
        <v>320</v>
      </c>
      <c r="X13" s="679">
        <v>66</v>
      </c>
      <c r="Y13" s="679">
        <v>105</v>
      </c>
      <c r="Z13" s="679">
        <v>38</v>
      </c>
      <c r="AA13" s="679">
        <v>15</v>
      </c>
      <c r="AB13" s="679">
        <v>12</v>
      </c>
      <c r="AC13" s="679">
        <f t="shared" si="0"/>
        <v>20551</v>
      </c>
      <c r="AD13" s="679">
        <f t="shared" si="1"/>
        <v>12072</v>
      </c>
      <c r="AE13" s="679">
        <f t="shared" si="2"/>
        <v>32623</v>
      </c>
      <c r="AF13" s="683" t="s">
        <v>307</v>
      </c>
      <c r="AG13" s="1061"/>
    </row>
    <row r="14" spans="1:33" ht="20.100000000000001" customHeight="1">
      <c r="A14" s="1404"/>
      <c r="B14" s="676" t="s">
        <v>284</v>
      </c>
      <c r="C14" s="679">
        <v>23</v>
      </c>
      <c r="D14" s="679">
        <v>11</v>
      </c>
      <c r="E14" s="679">
        <v>316</v>
      </c>
      <c r="F14" s="679">
        <v>154</v>
      </c>
      <c r="G14" s="679">
        <v>315</v>
      </c>
      <c r="H14" s="679">
        <v>133</v>
      </c>
      <c r="I14" s="679">
        <v>247</v>
      </c>
      <c r="J14" s="679">
        <v>119</v>
      </c>
      <c r="K14" s="679">
        <v>204</v>
      </c>
      <c r="L14" s="679">
        <v>67</v>
      </c>
      <c r="M14" s="679">
        <v>235</v>
      </c>
      <c r="N14" s="679">
        <v>108</v>
      </c>
      <c r="O14" s="679">
        <v>206</v>
      </c>
      <c r="P14" s="679">
        <v>69</v>
      </c>
      <c r="Q14" s="683" t="s">
        <v>308</v>
      </c>
      <c r="R14" s="1088"/>
      <c r="S14" s="1407"/>
      <c r="T14" s="655" t="s">
        <v>284</v>
      </c>
      <c r="U14" s="679">
        <v>68</v>
      </c>
      <c r="V14" s="679">
        <v>23</v>
      </c>
      <c r="W14" s="679">
        <v>33</v>
      </c>
      <c r="X14" s="679">
        <v>8</v>
      </c>
      <c r="Y14" s="679">
        <v>10</v>
      </c>
      <c r="Z14" s="679">
        <v>3</v>
      </c>
      <c r="AA14" s="679">
        <v>3</v>
      </c>
      <c r="AB14" s="679">
        <v>1</v>
      </c>
      <c r="AC14" s="679">
        <f t="shared" si="0"/>
        <v>1660</v>
      </c>
      <c r="AD14" s="679">
        <f t="shared" si="1"/>
        <v>696</v>
      </c>
      <c r="AE14" s="679">
        <f t="shared" si="2"/>
        <v>2356</v>
      </c>
      <c r="AF14" s="683" t="s">
        <v>308</v>
      </c>
      <c r="AG14" s="1061"/>
    </row>
    <row r="15" spans="1:33" ht="20.100000000000001" customHeight="1">
      <c r="A15" s="1404"/>
      <c r="B15" s="676" t="s">
        <v>279</v>
      </c>
      <c r="C15" s="679">
        <v>132</v>
      </c>
      <c r="D15" s="679">
        <v>145</v>
      </c>
      <c r="E15" s="679">
        <v>909</v>
      </c>
      <c r="F15" s="679">
        <v>729</v>
      </c>
      <c r="G15" s="679">
        <v>826</v>
      </c>
      <c r="H15" s="679">
        <v>687</v>
      </c>
      <c r="I15" s="679">
        <v>926</v>
      </c>
      <c r="J15" s="679">
        <v>732</v>
      </c>
      <c r="K15" s="679">
        <v>856</v>
      </c>
      <c r="L15" s="679">
        <v>641</v>
      </c>
      <c r="M15" s="679">
        <v>736</v>
      </c>
      <c r="N15" s="679">
        <v>481</v>
      </c>
      <c r="O15" s="679">
        <v>705</v>
      </c>
      <c r="P15" s="679">
        <v>493</v>
      </c>
      <c r="Q15" s="683" t="s">
        <v>309</v>
      </c>
      <c r="R15" s="1088"/>
      <c r="S15" s="1407"/>
      <c r="T15" s="655" t="s">
        <v>279</v>
      </c>
      <c r="U15" s="679">
        <v>216</v>
      </c>
      <c r="V15" s="679">
        <v>109</v>
      </c>
      <c r="W15" s="679">
        <v>56</v>
      </c>
      <c r="X15" s="679">
        <v>22</v>
      </c>
      <c r="Y15" s="679">
        <v>16</v>
      </c>
      <c r="Z15" s="679">
        <v>4</v>
      </c>
      <c r="AA15" s="679">
        <v>3</v>
      </c>
      <c r="AB15" s="679">
        <v>2</v>
      </c>
      <c r="AC15" s="679">
        <f t="shared" si="0"/>
        <v>5381</v>
      </c>
      <c r="AD15" s="679">
        <f t="shared" si="1"/>
        <v>4045</v>
      </c>
      <c r="AE15" s="679">
        <f t="shared" si="2"/>
        <v>9426</v>
      </c>
      <c r="AF15" s="683" t="s">
        <v>309</v>
      </c>
      <c r="AG15" s="1061"/>
    </row>
    <row r="16" spans="1:33" ht="20.100000000000001" customHeight="1">
      <c r="A16" s="1404"/>
      <c r="B16" s="676" t="s">
        <v>280</v>
      </c>
      <c r="C16" s="679">
        <v>217</v>
      </c>
      <c r="D16" s="679">
        <v>120</v>
      </c>
      <c r="E16" s="679">
        <v>1865</v>
      </c>
      <c r="F16" s="679">
        <v>1176</v>
      </c>
      <c r="G16" s="679">
        <v>1693</v>
      </c>
      <c r="H16" s="679">
        <v>1128</v>
      </c>
      <c r="I16" s="679">
        <v>1445</v>
      </c>
      <c r="J16" s="679">
        <v>902</v>
      </c>
      <c r="K16" s="679">
        <v>1199</v>
      </c>
      <c r="L16" s="679">
        <v>820</v>
      </c>
      <c r="M16" s="679">
        <v>1064</v>
      </c>
      <c r="N16" s="679">
        <v>632</v>
      </c>
      <c r="O16" s="679">
        <v>1095</v>
      </c>
      <c r="P16" s="679">
        <v>612</v>
      </c>
      <c r="Q16" s="683" t="s">
        <v>310</v>
      </c>
      <c r="R16" s="1088"/>
      <c r="S16" s="1407"/>
      <c r="T16" s="655" t="s">
        <v>280</v>
      </c>
      <c r="U16" s="679">
        <v>128</v>
      </c>
      <c r="V16" s="679">
        <v>58</v>
      </c>
      <c r="W16" s="679">
        <v>44</v>
      </c>
      <c r="X16" s="679">
        <v>12</v>
      </c>
      <c r="Y16" s="679">
        <v>21</v>
      </c>
      <c r="Z16" s="679">
        <v>6</v>
      </c>
      <c r="AA16" s="679">
        <v>4</v>
      </c>
      <c r="AB16" s="679">
        <v>1</v>
      </c>
      <c r="AC16" s="679">
        <f t="shared" si="0"/>
        <v>8775</v>
      </c>
      <c r="AD16" s="679">
        <f t="shared" si="1"/>
        <v>5467</v>
      </c>
      <c r="AE16" s="679">
        <f t="shared" si="2"/>
        <v>14242</v>
      </c>
      <c r="AF16" s="683" t="s">
        <v>310</v>
      </c>
      <c r="AG16" s="1061"/>
    </row>
    <row r="17" spans="1:33" ht="20.100000000000001" customHeight="1">
      <c r="A17" s="1405"/>
      <c r="B17" s="676" t="s">
        <v>281</v>
      </c>
      <c r="C17" s="679">
        <v>138</v>
      </c>
      <c r="D17" s="679">
        <v>72</v>
      </c>
      <c r="E17" s="679">
        <v>1093</v>
      </c>
      <c r="F17" s="679">
        <v>694</v>
      </c>
      <c r="G17" s="679">
        <v>1001</v>
      </c>
      <c r="H17" s="679">
        <v>663</v>
      </c>
      <c r="I17" s="679">
        <v>917</v>
      </c>
      <c r="J17" s="679">
        <v>594</v>
      </c>
      <c r="K17" s="679">
        <v>843</v>
      </c>
      <c r="L17" s="679">
        <v>549</v>
      </c>
      <c r="M17" s="679">
        <v>773</v>
      </c>
      <c r="N17" s="679">
        <v>474</v>
      </c>
      <c r="O17" s="679">
        <v>602</v>
      </c>
      <c r="P17" s="679">
        <v>394</v>
      </c>
      <c r="Q17" s="683" t="s">
        <v>311</v>
      </c>
      <c r="R17" s="1088"/>
      <c r="S17" s="1407"/>
      <c r="T17" s="655" t="s">
        <v>281</v>
      </c>
      <c r="U17" s="679">
        <v>237</v>
      </c>
      <c r="V17" s="679">
        <v>70</v>
      </c>
      <c r="W17" s="679">
        <v>58</v>
      </c>
      <c r="X17" s="679">
        <v>22</v>
      </c>
      <c r="Y17" s="679">
        <v>27</v>
      </c>
      <c r="Z17" s="679">
        <v>4</v>
      </c>
      <c r="AA17" s="679">
        <v>12</v>
      </c>
      <c r="AB17" s="679">
        <v>1</v>
      </c>
      <c r="AC17" s="679">
        <f t="shared" si="0"/>
        <v>5701</v>
      </c>
      <c r="AD17" s="679">
        <f t="shared" si="1"/>
        <v>3537</v>
      </c>
      <c r="AE17" s="679">
        <f t="shared" si="2"/>
        <v>9238</v>
      </c>
      <c r="AF17" s="683" t="s">
        <v>311</v>
      </c>
      <c r="AG17" s="1061"/>
    </row>
    <row r="18" spans="1:33" ht="20.100000000000001" customHeight="1">
      <c r="A18" s="293" t="s">
        <v>63</v>
      </c>
      <c r="B18" s="648"/>
      <c r="C18" s="672">
        <v>64</v>
      </c>
      <c r="D18" s="681">
        <v>43</v>
      </c>
      <c r="E18" s="681">
        <v>645</v>
      </c>
      <c r="F18" s="681">
        <v>332</v>
      </c>
      <c r="G18" s="681">
        <v>523</v>
      </c>
      <c r="H18" s="681">
        <v>297</v>
      </c>
      <c r="I18" s="681">
        <v>587</v>
      </c>
      <c r="J18" s="681">
        <v>308</v>
      </c>
      <c r="K18" s="681">
        <v>424</v>
      </c>
      <c r="L18" s="681">
        <v>273</v>
      </c>
      <c r="M18" s="681">
        <v>366</v>
      </c>
      <c r="N18" s="681">
        <v>190</v>
      </c>
      <c r="O18" s="681">
        <v>399</v>
      </c>
      <c r="P18" s="681">
        <v>169</v>
      </c>
      <c r="Q18" s="1152" t="s">
        <v>297</v>
      </c>
      <c r="R18" s="1399"/>
      <c r="S18" s="661" t="s">
        <v>63</v>
      </c>
      <c r="T18" s="647"/>
      <c r="U18" s="661">
        <v>132</v>
      </c>
      <c r="V18" s="674">
        <v>53</v>
      </c>
      <c r="W18" s="674">
        <v>52</v>
      </c>
      <c r="X18" s="674">
        <v>14</v>
      </c>
      <c r="Y18" s="674">
        <v>25</v>
      </c>
      <c r="Z18" s="674">
        <v>4</v>
      </c>
      <c r="AA18" s="674">
        <v>8</v>
      </c>
      <c r="AB18" s="674">
        <v>2</v>
      </c>
      <c r="AC18" s="679">
        <f t="shared" si="0"/>
        <v>3225</v>
      </c>
      <c r="AD18" s="679">
        <f t="shared" si="1"/>
        <v>1685</v>
      </c>
      <c r="AE18" s="679">
        <f t="shared" si="2"/>
        <v>4910</v>
      </c>
      <c r="AF18" s="1056" t="s">
        <v>297</v>
      </c>
      <c r="AG18" s="1056"/>
    </row>
    <row r="19" spans="1:33" ht="20.100000000000001" customHeight="1">
      <c r="A19" s="1400" t="s">
        <v>64</v>
      </c>
      <c r="B19" s="1400"/>
      <c r="C19" s="679">
        <v>190</v>
      </c>
      <c r="D19" s="679">
        <v>96</v>
      </c>
      <c r="E19" s="679">
        <v>1398</v>
      </c>
      <c r="F19" s="679">
        <v>777</v>
      </c>
      <c r="G19" s="679">
        <v>1303</v>
      </c>
      <c r="H19" s="679">
        <v>745</v>
      </c>
      <c r="I19" s="679">
        <v>1286</v>
      </c>
      <c r="J19" s="679">
        <v>642</v>
      </c>
      <c r="K19" s="679">
        <v>1080</v>
      </c>
      <c r="L19" s="679">
        <v>584</v>
      </c>
      <c r="M19" s="679">
        <v>1149</v>
      </c>
      <c r="N19" s="679">
        <v>427</v>
      </c>
      <c r="O19" s="679">
        <v>979</v>
      </c>
      <c r="P19" s="679">
        <v>472</v>
      </c>
      <c r="Q19" s="1056" t="s">
        <v>186</v>
      </c>
      <c r="R19" s="1056"/>
      <c r="S19" s="1406" t="s">
        <v>64</v>
      </c>
      <c r="T19" s="1406"/>
      <c r="U19" s="679">
        <v>341</v>
      </c>
      <c r="V19" s="679">
        <v>119</v>
      </c>
      <c r="W19" s="679">
        <v>99</v>
      </c>
      <c r="X19" s="679">
        <v>22</v>
      </c>
      <c r="Y19" s="679">
        <v>50</v>
      </c>
      <c r="Z19" s="679">
        <v>11</v>
      </c>
      <c r="AA19" s="679">
        <v>19</v>
      </c>
      <c r="AB19" s="679">
        <v>1</v>
      </c>
      <c r="AC19" s="679">
        <f t="shared" si="0"/>
        <v>7894</v>
      </c>
      <c r="AD19" s="679">
        <f t="shared" si="1"/>
        <v>3896</v>
      </c>
      <c r="AE19" s="679">
        <f t="shared" si="2"/>
        <v>11790</v>
      </c>
      <c r="AF19" s="1056" t="s">
        <v>186</v>
      </c>
      <c r="AG19" s="1056"/>
    </row>
    <row r="20" spans="1:33" ht="20.100000000000001" customHeight="1">
      <c r="A20" s="1400" t="s">
        <v>112</v>
      </c>
      <c r="B20" s="1400"/>
      <c r="C20" s="679">
        <v>171</v>
      </c>
      <c r="D20" s="679">
        <v>125</v>
      </c>
      <c r="E20" s="679">
        <v>1967</v>
      </c>
      <c r="F20" s="679">
        <v>1113</v>
      </c>
      <c r="G20" s="679">
        <v>1708</v>
      </c>
      <c r="H20" s="679">
        <v>1056</v>
      </c>
      <c r="I20" s="679">
        <v>1660</v>
      </c>
      <c r="J20" s="679">
        <v>982</v>
      </c>
      <c r="K20" s="679">
        <v>1454</v>
      </c>
      <c r="L20" s="679">
        <v>829</v>
      </c>
      <c r="M20" s="679">
        <v>1357</v>
      </c>
      <c r="N20" s="679">
        <v>742</v>
      </c>
      <c r="O20" s="679">
        <v>1055</v>
      </c>
      <c r="P20" s="679">
        <v>583</v>
      </c>
      <c r="Q20" s="1056" t="s">
        <v>187</v>
      </c>
      <c r="R20" s="1056"/>
      <c r="S20" s="1400" t="s">
        <v>112</v>
      </c>
      <c r="T20" s="1400"/>
      <c r="U20" s="679">
        <v>255</v>
      </c>
      <c r="V20" s="679">
        <v>133</v>
      </c>
      <c r="W20" s="679">
        <v>119</v>
      </c>
      <c r="X20" s="679">
        <v>67</v>
      </c>
      <c r="Y20" s="679">
        <v>61</v>
      </c>
      <c r="Z20" s="679">
        <v>22</v>
      </c>
      <c r="AA20" s="679">
        <v>10</v>
      </c>
      <c r="AB20" s="679">
        <v>11</v>
      </c>
      <c r="AC20" s="679">
        <f t="shared" si="0"/>
        <v>9817</v>
      </c>
      <c r="AD20" s="679">
        <f t="shared" si="1"/>
        <v>5663</v>
      </c>
      <c r="AE20" s="679">
        <f t="shared" si="2"/>
        <v>15480</v>
      </c>
      <c r="AF20" s="1056" t="s">
        <v>187</v>
      </c>
      <c r="AG20" s="1056"/>
    </row>
    <row r="21" spans="1:33" ht="20.100000000000001" customHeight="1">
      <c r="A21" s="1400" t="s">
        <v>113</v>
      </c>
      <c r="B21" s="1400"/>
      <c r="C21" s="679">
        <v>307</v>
      </c>
      <c r="D21" s="679">
        <v>175</v>
      </c>
      <c r="E21" s="679">
        <v>3541</v>
      </c>
      <c r="F21" s="679">
        <v>1890</v>
      </c>
      <c r="G21" s="679">
        <v>2634</v>
      </c>
      <c r="H21" s="679">
        <v>1387</v>
      </c>
      <c r="I21" s="679">
        <v>3116</v>
      </c>
      <c r="J21" s="679">
        <v>1564</v>
      </c>
      <c r="K21" s="679">
        <v>2763</v>
      </c>
      <c r="L21" s="679">
        <v>1307</v>
      </c>
      <c r="M21" s="679">
        <v>2534</v>
      </c>
      <c r="N21" s="679">
        <v>1190</v>
      </c>
      <c r="O21" s="679">
        <v>2817</v>
      </c>
      <c r="P21" s="679">
        <v>1169</v>
      </c>
      <c r="Q21" s="1056" t="s">
        <v>303</v>
      </c>
      <c r="R21" s="1056"/>
      <c r="S21" s="1400" t="s">
        <v>113</v>
      </c>
      <c r="T21" s="1400"/>
      <c r="U21" s="679">
        <v>1170</v>
      </c>
      <c r="V21" s="679">
        <v>549</v>
      </c>
      <c r="W21" s="679">
        <v>283</v>
      </c>
      <c r="X21" s="679">
        <v>125</v>
      </c>
      <c r="Y21" s="679">
        <v>104</v>
      </c>
      <c r="Z21" s="679">
        <v>40</v>
      </c>
      <c r="AA21" s="679">
        <v>34</v>
      </c>
      <c r="AB21" s="679">
        <v>17</v>
      </c>
      <c r="AC21" s="679">
        <f t="shared" si="0"/>
        <v>19303</v>
      </c>
      <c r="AD21" s="679">
        <f t="shared" si="1"/>
        <v>9413</v>
      </c>
      <c r="AE21" s="679">
        <f t="shared" si="2"/>
        <v>28716</v>
      </c>
      <c r="AF21" s="1056" t="s">
        <v>303</v>
      </c>
      <c r="AG21" s="1056"/>
    </row>
    <row r="22" spans="1:33" ht="20.100000000000001" customHeight="1">
      <c r="A22" s="1400" t="s">
        <v>134</v>
      </c>
      <c r="B22" s="1400"/>
      <c r="C22" s="679">
        <v>62</v>
      </c>
      <c r="D22" s="679">
        <v>28</v>
      </c>
      <c r="E22" s="679">
        <v>951</v>
      </c>
      <c r="F22" s="679">
        <v>457</v>
      </c>
      <c r="G22" s="679">
        <v>753</v>
      </c>
      <c r="H22" s="679">
        <v>421</v>
      </c>
      <c r="I22" s="679">
        <v>711</v>
      </c>
      <c r="J22" s="679">
        <v>397</v>
      </c>
      <c r="K22" s="679">
        <v>764</v>
      </c>
      <c r="L22" s="679">
        <v>324</v>
      </c>
      <c r="M22" s="679">
        <v>647</v>
      </c>
      <c r="N22" s="679">
        <v>299</v>
      </c>
      <c r="O22" s="679">
        <v>652</v>
      </c>
      <c r="P22" s="679">
        <v>250</v>
      </c>
      <c r="Q22" s="1056" t="s">
        <v>304</v>
      </c>
      <c r="R22" s="1056"/>
      <c r="S22" s="1406" t="s">
        <v>134</v>
      </c>
      <c r="T22" s="1406"/>
      <c r="U22" s="679">
        <v>234</v>
      </c>
      <c r="V22" s="679">
        <v>93</v>
      </c>
      <c r="W22" s="679">
        <v>47</v>
      </c>
      <c r="X22" s="679">
        <v>20</v>
      </c>
      <c r="Y22" s="679">
        <v>35</v>
      </c>
      <c r="Z22" s="679">
        <v>10</v>
      </c>
      <c r="AA22" s="679">
        <v>7</v>
      </c>
      <c r="AB22" s="679">
        <v>2</v>
      </c>
      <c r="AC22" s="679">
        <f t="shared" si="0"/>
        <v>4863</v>
      </c>
      <c r="AD22" s="679">
        <f t="shared" si="1"/>
        <v>2301</v>
      </c>
      <c r="AE22" s="679">
        <f t="shared" si="2"/>
        <v>7164</v>
      </c>
      <c r="AF22" s="1056" t="s">
        <v>304</v>
      </c>
      <c r="AG22" s="1056"/>
    </row>
    <row r="23" spans="1:33" ht="20.100000000000001" customHeight="1">
      <c r="A23" s="1400" t="s">
        <v>68</v>
      </c>
      <c r="B23" s="1400"/>
      <c r="C23" s="679">
        <v>164</v>
      </c>
      <c r="D23" s="679">
        <v>59</v>
      </c>
      <c r="E23" s="679">
        <v>668</v>
      </c>
      <c r="F23" s="679">
        <v>340</v>
      </c>
      <c r="G23" s="679">
        <v>596</v>
      </c>
      <c r="H23" s="679">
        <v>208</v>
      </c>
      <c r="I23" s="679">
        <v>579</v>
      </c>
      <c r="J23" s="679">
        <v>279</v>
      </c>
      <c r="K23" s="679">
        <v>553</v>
      </c>
      <c r="L23" s="679">
        <v>253</v>
      </c>
      <c r="M23" s="679">
        <v>562</v>
      </c>
      <c r="N23" s="679">
        <v>238</v>
      </c>
      <c r="O23" s="679">
        <v>633</v>
      </c>
      <c r="P23" s="679">
        <v>1237</v>
      </c>
      <c r="Q23" s="1056" t="s">
        <v>305</v>
      </c>
      <c r="R23" s="1056"/>
      <c r="S23" s="1406" t="s">
        <v>68</v>
      </c>
      <c r="T23" s="1406"/>
      <c r="U23" s="679">
        <v>176</v>
      </c>
      <c r="V23" s="679">
        <v>1055</v>
      </c>
      <c r="W23" s="679">
        <v>30</v>
      </c>
      <c r="X23" s="679">
        <v>17</v>
      </c>
      <c r="Y23" s="679">
        <v>15</v>
      </c>
      <c r="Z23" s="679">
        <v>5</v>
      </c>
      <c r="AA23" s="679">
        <v>3</v>
      </c>
      <c r="AB23" s="679">
        <v>838</v>
      </c>
      <c r="AC23" s="679">
        <f t="shared" si="0"/>
        <v>3979</v>
      </c>
      <c r="AD23" s="679">
        <f t="shared" si="1"/>
        <v>4529</v>
      </c>
      <c r="AE23" s="679">
        <f t="shared" si="2"/>
        <v>8508</v>
      </c>
      <c r="AF23" s="1056" t="s">
        <v>305</v>
      </c>
      <c r="AG23" s="1056"/>
    </row>
    <row r="24" spans="1:33" ht="20.100000000000001" customHeight="1">
      <c r="A24" s="1400" t="s">
        <v>69</v>
      </c>
      <c r="B24" s="1400"/>
      <c r="C24" s="679">
        <v>42</v>
      </c>
      <c r="D24" s="679">
        <v>27</v>
      </c>
      <c r="E24" s="679">
        <v>679</v>
      </c>
      <c r="F24" s="679">
        <v>303</v>
      </c>
      <c r="G24" s="679">
        <v>525</v>
      </c>
      <c r="H24" s="679">
        <v>211</v>
      </c>
      <c r="I24" s="679">
        <v>516</v>
      </c>
      <c r="J24" s="679">
        <v>239</v>
      </c>
      <c r="K24" s="679">
        <v>326</v>
      </c>
      <c r="L24" s="679">
        <v>149</v>
      </c>
      <c r="M24" s="679">
        <v>331</v>
      </c>
      <c r="N24" s="679">
        <v>151</v>
      </c>
      <c r="O24" s="679">
        <v>376</v>
      </c>
      <c r="P24" s="679">
        <v>178</v>
      </c>
      <c r="Q24" s="1056" t="s">
        <v>191</v>
      </c>
      <c r="R24" s="1056"/>
      <c r="S24" s="1406" t="s">
        <v>69</v>
      </c>
      <c r="T24" s="1406"/>
      <c r="U24" s="679">
        <v>159</v>
      </c>
      <c r="V24" s="679">
        <v>92</v>
      </c>
      <c r="W24" s="679">
        <v>66</v>
      </c>
      <c r="X24" s="679">
        <v>24</v>
      </c>
      <c r="Y24" s="679">
        <v>36</v>
      </c>
      <c r="Z24" s="679">
        <v>4</v>
      </c>
      <c r="AA24" s="679">
        <v>5</v>
      </c>
      <c r="AB24" s="679">
        <v>2</v>
      </c>
      <c r="AC24" s="679">
        <f t="shared" si="0"/>
        <v>3061</v>
      </c>
      <c r="AD24" s="679">
        <f t="shared" si="1"/>
        <v>1380</v>
      </c>
      <c r="AE24" s="679">
        <f t="shared" si="2"/>
        <v>4441</v>
      </c>
      <c r="AF24" s="1056" t="s">
        <v>191</v>
      </c>
      <c r="AG24" s="1056"/>
    </row>
    <row r="25" spans="1:33" ht="20.100000000000001" customHeight="1">
      <c r="A25" s="1400" t="s">
        <v>70</v>
      </c>
      <c r="B25" s="1400"/>
      <c r="C25" s="679">
        <v>198</v>
      </c>
      <c r="D25" s="679">
        <v>128</v>
      </c>
      <c r="E25" s="679">
        <v>2048</v>
      </c>
      <c r="F25" s="679">
        <v>1148</v>
      </c>
      <c r="G25" s="679">
        <v>1649</v>
      </c>
      <c r="H25" s="679">
        <v>832</v>
      </c>
      <c r="I25" s="679">
        <v>1647</v>
      </c>
      <c r="J25" s="679">
        <v>747</v>
      </c>
      <c r="K25" s="679">
        <v>1334</v>
      </c>
      <c r="L25" s="679">
        <v>698</v>
      </c>
      <c r="M25" s="679">
        <v>1375</v>
      </c>
      <c r="N25" s="679">
        <v>640</v>
      </c>
      <c r="O25" s="679">
        <v>1482</v>
      </c>
      <c r="P25" s="679">
        <v>640</v>
      </c>
      <c r="Q25" s="1056" t="s">
        <v>192</v>
      </c>
      <c r="R25" s="1056"/>
      <c r="S25" s="1406" t="s">
        <v>70</v>
      </c>
      <c r="T25" s="1406"/>
      <c r="U25" s="679">
        <v>679</v>
      </c>
      <c r="V25" s="679">
        <v>253</v>
      </c>
      <c r="W25" s="679">
        <v>287</v>
      </c>
      <c r="X25" s="679">
        <v>74</v>
      </c>
      <c r="Y25" s="679">
        <v>146</v>
      </c>
      <c r="Z25" s="679">
        <v>24</v>
      </c>
      <c r="AA25" s="679">
        <v>38</v>
      </c>
      <c r="AB25" s="679">
        <v>6</v>
      </c>
      <c r="AC25" s="679">
        <f t="shared" si="0"/>
        <v>10883</v>
      </c>
      <c r="AD25" s="679">
        <f t="shared" si="1"/>
        <v>5190</v>
      </c>
      <c r="AE25" s="679">
        <f t="shared" si="2"/>
        <v>16073</v>
      </c>
      <c r="AF25" s="1056" t="s">
        <v>192</v>
      </c>
      <c r="AG25" s="1056"/>
    </row>
    <row r="26" spans="1:33" ht="20.100000000000001" customHeight="1">
      <c r="A26" s="1400" t="s">
        <v>71</v>
      </c>
      <c r="B26" s="1400"/>
      <c r="C26" s="679">
        <v>33</v>
      </c>
      <c r="D26" s="679">
        <v>15</v>
      </c>
      <c r="E26" s="679">
        <v>317</v>
      </c>
      <c r="F26" s="679">
        <v>134</v>
      </c>
      <c r="G26" s="679">
        <v>220</v>
      </c>
      <c r="H26" s="679">
        <v>79</v>
      </c>
      <c r="I26" s="679">
        <v>207</v>
      </c>
      <c r="J26" s="679">
        <v>79</v>
      </c>
      <c r="K26" s="679">
        <v>170</v>
      </c>
      <c r="L26" s="679">
        <v>61</v>
      </c>
      <c r="M26" s="679">
        <v>147</v>
      </c>
      <c r="N26" s="679">
        <v>55</v>
      </c>
      <c r="O26" s="679">
        <v>125</v>
      </c>
      <c r="P26" s="679">
        <v>45</v>
      </c>
      <c r="Q26" s="1056" t="s">
        <v>193</v>
      </c>
      <c r="R26" s="1056"/>
      <c r="S26" s="1406" t="s">
        <v>71</v>
      </c>
      <c r="T26" s="1406"/>
      <c r="U26" s="679">
        <v>52</v>
      </c>
      <c r="V26" s="679">
        <v>25</v>
      </c>
      <c r="W26" s="679">
        <v>17</v>
      </c>
      <c r="X26" s="679">
        <v>9</v>
      </c>
      <c r="Y26" s="679">
        <v>6</v>
      </c>
      <c r="Z26" s="679">
        <v>0</v>
      </c>
      <c r="AA26" s="679">
        <v>0</v>
      </c>
      <c r="AB26" s="679">
        <v>0</v>
      </c>
      <c r="AC26" s="679">
        <f t="shared" si="0"/>
        <v>1294</v>
      </c>
      <c r="AD26" s="679">
        <f t="shared" si="1"/>
        <v>502</v>
      </c>
      <c r="AE26" s="679">
        <f t="shared" si="2"/>
        <v>1796</v>
      </c>
      <c r="AF26" s="1056" t="s">
        <v>193</v>
      </c>
      <c r="AG26" s="1056"/>
    </row>
    <row r="27" spans="1:33" ht="20.100000000000001" customHeight="1" thickBot="1">
      <c r="A27" s="1401" t="s">
        <v>72</v>
      </c>
      <c r="B27" s="1401"/>
      <c r="C27" s="835">
        <v>537</v>
      </c>
      <c r="D27" s="835">
        <v>318</v>
      </c>
      <c r="E27" s="835">
        <v>6829</v>
      </c>
      <c r="F27" s="835">
        <v>3858</v>
      </c>
      <c r="G27" s="835">
        <v>5840</v>
      </c>
      <c r="H27" s="835">
        <v>3086</v>
      </c>
      <c r="I27" s="835">
        <v>5885</v>
      </c>
      <c r="J27" s="835">
        <v>3079</v>
      </c>
      <c r="K27" s="835">
        <v>5500</v>
      </c>
      <c r="L27" s="835">
        <v>2819</v>
      </c>
      <c r="M27" s="835">
        <v>5170</v>
      </c>
      <c r="N27" s="835">
        <v>2571</v>
      </c>
      <c r="O27" s="835">
        <v>5240</v>
      </c>
      <c r="P27" s="835">
        <v>2372</v>
      </c>
      <c r="Q27" s="1185" t="s">
        <v>298</v>
      </c>
      <c r="R27" s="1185"/>
      <c r="S27" s="1408" t="s">
        <v>72</v>
      </c>
      <c r="T27" s="1408"/>
      <c r="U27" s="835">
        <v>1350</v>
      </c>
      <c r="V27" s="835">
        <v>497</v>
      </c>
      <c r="W27" s="835">
        <v>317</v>
      </c>
      <c r="X27" s="835">
        <v>94</v>
      </c>
      <c r="Y27" s="835">
        <v>105</v>
      </c>
      <c r="Z27" s="835">
        <v>17</v>
      </c>
      <c r="AA27" s="835">
        <v>18</v>
      </c>
      <c r="AB27" s="835">
        <v>6</v>
      </c>
      <c r="AC27" s="835">
        <f t="shared" si="0"/>
        <v>36791</v>
      </c>
      <c r="AD27" s="835">
        <f t="shared" si="1"/>
        <v>18717</v>
      </c>
      <c r="AE27" s="835">
        <f t="shared" si="2"/>
        <v>55508</v>
      </c>
      <c r="AF27" s="1185" t="s">
        <v>298</v>
      </c>
      <c r="AG27" s="1185"/>
    </row>
    <row r="28" spans="1:33" ht="20.100000000000001" customHeight="1" thickBot="1">
      <c r="A28" s="1402" t="s">
        <v>32</v>
      </c>
      <c r="B28" s="1402"/>
      <c r="C28" s="385">
        <f>SUM(C8:C27)</f>
        <v>3325</v>
      </c>
      <c r="D28" s="385">
        <f t="shared" ref="D28:P28" si="3">SUM(D8:D27)</f>
        <v>2073</v>
      </c>
      <c r="E28" s="385">
        <f t="shared" si="3"/>
        <v>31888</v>
      </c>
      <c r="F28" s="385">
        <f t="shared" si="3"/>
        <v>18287</v>
      </c>
      <c r="G28" s="385">
        <f t="shared" si="3"/>
        <v>27244</v>
      </c>
      <c r="H28" s="385">
        <f t="shared" si="3"/>
        <v>15734</v>
      </c>
      <c r="I28" s="385">
        <f t="shared" si="3"/>
        <v>27310</v>
      </c>
      <c r="J28" s="385">
        <f t="shared" si="3"/>
        <v>15234</v>
      </c>
      <c r="K28" s="385">
        <f t="shared" si="3"/>
        <v>24022</v>
      </c>
      <c r="L28" s="385">
        <f t="shared" si="3"/>
        <v>13254</v>
      </c>
      <c r="M28" s="385">
        <f t="shared" si="3"/>
        <v>22995</v>
      </c>
      <c r="N28" s="385">
        <f t="shared" si="3"/>
        <v>11735</v>
      </c>
      <c r="O28" s="385">
        <f t="shared" si="3"/>
        <v>22064</v>
      </c>
      <c r="P28" s="385">
        <f t="shared" si="3"/>
        <v>11615</v>
      </c>
      <c r="Q28" s="1187" t="s">
        <v>175</v>
      </c>
      <c r="R28" s="1187"/>
      <c r="S28" s="1403" t="s">
        <v>32</v>
      </c>
      <c r="T28" s="1403"/>
      <c r="U28" s="385">
        <f>SUM(U8:U27)</f>
        <v>6876</v>
      </c>
      <c r="V28" s="385">
        <f t="shared" ref="V28:AE28" si="4">SUM(V8:V27)</f>
        <v>3741</v>
      </c>
      <c r="W28" s="385">
        <f t="shared" si="4"/>
        <v>2118</v>
      </c>
      <c r="X28" s="385">
        <f t="shared" si="4"/>
        <v>660</v>
      </c>
      <c r="Y28" s="385">
        <f t="shared" si="4"/>
        <v>873</v>
      </c>
      <c r="Z28" s="385">
        <f t="shared" si="4"/>
        <v>214</v>
      </c>
      <c r="AA28" s="385">
        <f t="shared" si="4"/>
        <v>199</v>
      </c>
      <c r="AB28" s="385">
        <f t="shared" si="4"/>
        <v>910</v>
      </c>
      <c r="AC28" s="385">
        <f t="shared" si="4"/>
        <v>168914</v>
      </c>
      <c r="AD28" s="385">
        <f t="shared" si="4"/>
        <v>93457</v>
      </c>
      <c r="AE28" s="385">
        <f t="shared" si="4"/>
        <v>262371</v>
      </c>
      <c r="AF28" s="1187" t="s">
        <v>175</v>
      </c>
      <c r="AG28" s="1187"/>
    </row>
    <row r="29" spans="1:33" ht="20.100000000000001" customHeight="1" thickTop="1">
      <c r="Q29" s="637"/>
      <c r="R29" s="637"/>
      <c r="U29" s="386"/>
      <c r="V29" s="386"/>
      <c r="W29" s="386"/>
      <c r="X29" s="386"/>
      <c r="Y29" s="386"/>
      <c r="Z29" s="386"/>
      <c r="AA29" s="386"/>
      <c r="AB29" s="386"/>
      <c r="AC29" s="386"/>
      <c r="AD29" s="386"/>
      <c r="AE29" s="386"/>
      <c r="AF29" s="637"/>
      <c r="AG29" s="637"/>
    </row>
    <row r="30" spans="1:33" ht="15.75">
      <c r="Q30" s="637"/>
      <c r="R30" s="637"/>
      <c r="AF30" s="637"/>
      <c r="AG30" s="637"/>
    </row>
  </sheetData>
  <mergeCells count="95">
    <mergeCell ref="AF28:AG28"/>
    <mergeCell ref="S22:T22"/>
    <mergeCell ref="S23:T23"/>
    <mergeCell ref="S24:T24"/>
    <mergeCell ref="S25:T25"/>
    <mergeCell ref="S26:T26"/>
    <mergeCell ref="S27:T27"/>
    <mergeCell ref="AF27:AG27"/>
    <mergeCell ref="AF26:AG26"/>
    <mergeCell ref="AG12:AG17"/>
    <mergeCell ref="S12:S17"/>
    <mergeCell ref="AF23:AG23"/>
    <mergeCell ref="AF24:AG24"/>
    <mergeCell ref="AF25:AG25"/>
    <mergeCell ref="S19:T19"/>
    <mergeCell ref="AC5:AE5"/>
    <mergeCell ref="U4:V4"/>
    <mergeCell ref="AF20:AG20"/>
    <mergeCell ref="AF21:AG21"/>
    <mergeCell ref="AF22:AG22"/>
    <mergeCell ref="AF9:AG9"/>
    <mergeCell ref="AF10:AG10"/>
    <mergeCell ref="AF19:AG19"/>
    <mergeCell ref="AF4:AG7"/>
    <mergeCell ref="AF18:AG18"/>
    <mergeCell ref="U5:V5"/>
    <mergeCell ref="W5:X5"/>
    <mergeCell ref="Y5:Z5"/>
    <mergeCell ref="AA5:AB5"/>
    <mergeCell ref="AC4:AE4"/>
    <mergeCell ref="AF11:AG11"/>
    <mergeCell ref="Y4:Z4"/>
    <mergeCell ref="AA4:AB4"/>
    <mergeCell ref="A24:B24"/>
    <mergeCell ref="Q24:R24"/>
    <mergeCell ref="A25:B25"/>
    <mergeCell ref="Q25:R25"/>
    <mergeCell ref="A21:B21"/>
    <mergeCell ref="Q21:R21"/>
    <mergeCell ref="S4:T7"/>
    <mergeCell ref="S20:T20"/>
    <mergeCell ref="S21:T21"/>
    <mergeCell ref="S9:T9"/>
    <mergeCell ref="S10:T10"/>
    <mergeCell ref="S11:T11"/>
    <mergeCell ref="A20:B20"/>
    <mergeCell ref="Q20:R20"/>
    <mergeCell ref="A27:B27"/>
    <mergeCell ref="Q27:R27"/>
    <mergeCell ref="A28:B28"/>
    <mergeCell ref="Q28:R28"/>
    <mergeCell ref="W4:X4"/>
    <mergeCell ref="A26:B26"/>
    <mergeCell ref="Q26:R26"/>
    <mergeCell ref="S28:T28"/>
    <mergeCell ref="A22:B22"/>
    <mergeCell ref="Q22:R22"/>
    <mergeCell ref="A23:B23"/>
    <mergeCell ref="Q23:R23"/>
    <mergeCell ref="A12:A17"/>
    <mergeCell ref="R12:R17"/>
    <mergeCell ref="A19:B19"/>
    <mergeCell ref="Q19:R19"/>
    <mergeCell ref="Q18:R18"/>
    <mergeCell ref="A9:B9"/>
    <mergeCell ref="Q9:R9"/>
    <mergeCell ref="A10:B10"/>
    <mergeCell ref="Q10:R10"/>
    <mergeCell ref="A11:B11"/>
    <mergeCell ref="Q11:R11"/>
    <mergeCell ref="O4:P4"/>
    <mergeCell ref="Q4:R7"/>
    <mergeCell ref="C5:D5"/>
    <mergeCell ref="E5:F5"/>
    <mergeCell ref="G5:H5"/>
    <mergeCell ref="I5:J5"/>
    <mergeCell ref="K5:L5"/>
    <mergeCell ref="M5:N5"/>
    <mergeCell ref="O5:P5"/>
    <mergeCell ref="A8:B8"/>
    <mergeCell ref="Q8:R8"/>
    <mergeCell ref="AF8:AG8"/>
    <mergeCell ref="A1:R1"/>
    <mergeCell ref="A2:R2"/>
    <mergeCell ref="AE3:AG3"/>
    <mergeCell ref="A3:B3"/>
    <mergeCell ref="Q3:R3"/>
    <mergeCell ref="S3:U3"/>
    <mergeCell ref="A4:B7"/>
    <mergeCell ref="C4:D4"/>
    <mergeCell ref="E4:F4"/>
    <mergeCell ref="G4:H4"/>
    <mergeCell ref="I4:J4"/>
    <mergeCell ref="K4:L4"/>
    <mergeCell ref="M4:N4"/>
  </mergeCells>
  <printOptions horizontalCentered="1"/>
  <pageMargins left="1" right="1" top="1" bottom="1" header="1" footer="1"/>
  <pageSetup paperSize="9" scale="80" firstPageNumber="89" orientation="landscape" useFirstPageNumber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36">
    <tabColor theme="5" tint="-0.249977111117893"/>
  </sheetPr>
  <dimension ref="A1:S120"/>
  <sheetViews>
    <sheetView rightToLeft="1" view="pageBreakPreview" zoomScale="80" zoomScaleSheetLayoutView="80" workbookViewId="0">
      <selection activeCell="A4" sqref="A4:B7"/>
    </sheetView>
  </sheetViews>
  <sheetFormatPr defaultRowHeight="12.75"/>
  <cols>
    <col min="1" max="1" width="4.28515625" style="159" customWidth="1"/>
    <col min="2" max="2" width="10" style="159" customWidth="1"/>
    <col min="3" max="3" width="7.5703125" style="159" customWidth="1"/>
    <col min="4" max="4" width="7.7109375" style="159" customWidth="1"/>
    <col min="5" max="5" width="10.5703125" style="159" customWidth="1"/>
    <col min="6" max="6" width="10.42578125" style="159" customWidth="1"/>
    <col min="7" max="7" width="8.42578125" style="159" customWidth="1"/>
    <col min="8" max="8" width="8.140625" style="159" customWidth="1"/>
    <col min="9" max="9" width="7.42578125" style="159" customWidth="1"/>
    <col min="10" max="10" width="7.5703125" style="159" customWidth="1"/>
    <col min="11" max="12" width="6.7109375" style="159" customWidth="1"/>
    <col min="13" max="13" width="7.42578125" style="159" customWidth="1"/>
    <col min="14" max="14" width="6.28515625" style="159" customWidth="1"/>
    <col min="15" max="15" width="8.7109375" style="159" customWidth="1"/>
    <col min="16" max="16" width="9" style="159" customWidth="1"/>
    <col min="17" max="17" width="8.5703125" style="159" customWidth="1"/>
    <col min="18" max="18" width="13.85546875" style="159" customWidth="1"/>
    <col min="19" max="19" width="4.7109375" style="159" customWidth="1"/>
    <col min="20" max="16384" width="9.140625" style="159"/>
  </cols>
  <sheetData>
    <row r="1" spans="1:19" ht="23.25" customHeight="1">
      <c r="A1" s="1179" t="s">
        <v>1374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</row>
    <row r="2" spans="1:19" ht="19.5" customHeight="1">
      <c r="A2" s="1198" t="s">
        <v>857</v>
      </c>
      <c r="B2" s="1198"/>
      <c r="C2" s="1198"/>
      <c r="D2" s="1198"/>
      <c r="E2" s="1198"/>
      <c r="F2" s="1198"/>
      <c r="G2" s="1198"/>
      <c r="H2" s="1198"/>
      <c r="I2" s="1198"/>
      <c r="J2" s="1198"/>
      <c r="K2" s="1198"/>
      <c r="L2" s="1198"/>
      <c r="M2" s="1198"/>
      <c r="N2" s="1198"/>
      <c r="O2" s="1198"/>
      <c r="P2" s="1198"/>
      <c r="Q2" s="1198"/>
      <c r="R2" s="1198"/>
      <c r="S2" s="1198"/>
    </row>
    <row r="3" spans="1:19" s="209" customFormat="1" ht="20.25" customHeight="1" thickBot="1">
      <c r="A3" s="1048" t="s">
        <v>1210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214"/>
      <c r="Q3" s="1409" t="s">
        <v>1211</v>
      </c>
      <c r="R3" s="1365"/>
      <c r="S3" s="1365"/>
    </row>
    <row r="4" spans="1:19" ht="20.25" customHeight="1" thickTop="1">
      <c r="A4" s="1334" t="s">
        <v>40</v>
      </c>
      <c r="B4" s="1334"/>
      <c r="C4" s="1334" t="s">
        <v>41</v>
      </c>
      <c r="D4" s="1334"/>
      <c r="E4" s="1334" t="s">
        <v>42</v>
      </c>
      <c r="F4" s="1334"/>
      <c r="G4" s="1334" t="s">
        <v>43</v>
      </c>
      <c r="H4" s="1334"/>
      <c r="I4" s="1334" t="s">
        <v>73</v>
      </c>
      <c r="J4" s="1334"/>
      <c r="K4" s="1334" t="s">
        <v>44</v>
      </c>
      <c r="L4" s="1334"/>
      <c r="M4" s="1334" t="s">
        <v>74</v>
      </c>
      <c r="N4" s="1334"/>
      <c r="O4" s="1334" t="s">
        <v>32</v>
      </c>
      <c r="P4" s="1334"/>
      <c r="Q4" s="1334"/>
      <c r="R4" s="1074" t="s">
        <v>174</v>
      </c>
      <c r="S4" s="1074"/>
    </row>
    <row r="5" spans="1:19" ht="19.5" customHeight="1">
      <c r="A5" s="1335"/>
      <c r="B5" s="1335"/>
      <c r="C5" s="1398" t="s">
        <v>238</v>
      </c>
      <c r="D5" s="1398"/>
      <c r="E5" s="1398" t="s">
        <v>237</v>
      </c>
      <c r="F5" s="1398"/>
      <c r="G5" s="1398" t="s">
        <v>211</v>
      </c>
      <c r="H5" s="1398"/>
      <c r="I5" s="1398" t="s">
        <v>236</v>
      </c>
      <c r="J5" s="1398"/>
      <c r="K5" s="1398" t="s">
        <v>235</v>
      </c>
      <c r="L5" s="1398"/>
      <c r="M5" s="1398" t="s">
        <v>228</v>
      </c>
      <c r="N5" s="1398"/>
      <c r="O5" s="1367" t="s">
        <v>175</v>
      </c>
      <c r="P5" s="1367"/>
      <c r="Q5" s="1367"/>
      <c r="R5" s="1096"/>
      <c r="S5" s="1096"/>
    </row>
    <row r="6" spans="1:19" ht="18.75" customHeight="1">
      <c r="A6" s="1335"/>
      <c r="B6" s="1335"/>
      <c r="C6" s="956" t="s">
        <v>128</v>
      </c>
      <c r="D6" s="943" t="s">
        <v>34</v>
      </c>
      <c r="E6" s="956" t="s">
        <v>128</v>
      </c>
      <c r="F6" s="943" t="s">
        <v>34</v>
      </c>
      <c r="G6" s="956" t="s">
        <v>128</v>
      </c>
      <c r="H6" s="943" t="s">
        <v>34</v>
      </c>
      <c r="I6" s="956" t="s">
        <v>128</v>
      </c>
      <c r="J6" s="943" t="s">
        <v>34</v>
      </c>
      <c r="K6" s="956" t="s">
        <v>128</v>
      </c>
      <c r="L6" s="943" t="s">
        <v>34</v>
      </c>
      <c r="M6" s="956" t="s">
        <v>128</v>
      </c>
      <c r="N6" s="943" t="s">
        <v>34</v>
      </c>
      <c r="O6" s="956" t="s">
        <v>128</v>
      </c>
      <c r="P6" s="943" t="s">
        <v>34</v>
      </c>
      <c r="Q6" s="943" t="s">
        <v>32</v>
      </c>
      <c r="R6" s="1096"/>
      <c r="S6" s="1096"/>
    </row>
    <row r="7" spans="1:19" ht="21" customHeight="1" thickBot="1">
      <c r="A7" s="1335"/>
      <c r="B7" s="1335"/>
      <c r="C7" s="954" t="s">
        <v>180</v>
      </c>
      <c r="D7" s="954" t="s">
        <v>179</v>
      </c>
      <c r="E7" s="954" t="s">
        <v>180</v>
      </c>
      <c r="F7" s="954" t="s">
        <v>179</v>
      </c>
      <c r="G7" s="954" t="s">
        <v>180</v>
      </c>
      <c r="H7" s="954" t="s">
        <v>179</v>
      </c>
      <c r="I7" s="954" t="s">
        <v>180</v>
      </c>
      <c r="J7" s="954" t="s">
        <v>179</v>
      </c>
      <c r="K7" s="954" t="s">
        <v>180</v>
      </c>
      <c r="L7" s="954" t="s">
        <v>179</v>
      </c>
      <c r="M7" s="954" t="s">
        <v>180</v>
      </c>
      <c r="N7" s="954" t="s">
        <v>179</v>
      </c>
      <c r="O7" s="954" t="s">
        <v>180</v>
      </c>
      <c r="P7" s="954" t="s">
        <v>179</v>
      </c>
      <c r="Q7" s="954" t="s">
        <v>175</v>
      </c>
      <c r="R7" s="1096"/>
      <c r="S7" s="1096"/>
    </row>
    <row r="8" spans="1:19" ht="20.100000000000001" customHeight="1">
      <c r="A8" s="1370" t="s">
        <v>52</v>
      </c>
      <c r="B8" s="1370"/>
      <c r="C8" s="478">
        <v>121</v>
      </c>
      <c r="D8" s="478">
        <v>99</v>
      </c>
      <c r="E8" s="478">
        <v>1168</v>
      </c>
      <c r="F8" s="478">
        <v>684</v>
      </c>
      <c r="G8" s="478">
        <v>100</v>
      </c>
      <c r="H8" s="654">
        <v>58</v>
      </c>
      <c r="I8" s="654">
        <v>14</v>
      </c>
      <c r="J8" s="654">
        <v>6</v>
      </c>
      <c r="K8" s="654">
        <v>5</v>
      </c>
      <c r="L8" s="654">
        <v>2</v>
      </c>
      <c r="M8" s="654">
        <v>0</v>
      </c>
      <c r="N8" s="654">
        <v>0</v>
      </c>
      <c r="O8" s="654">
        <f>SUM(C8,E8,G8,I8,K8,M8)</f>
        <v>1408</v>
      </c>
      <c r="P8" s="654">
        <f>SUM(D8,F8,H8,J8,L8,N8)</f>
        <v>849</v>
      </c>
      <c r="Q8" s="654">
        <f>SUM(O8:P8)</f>
        <v>2257</v>
      </c>
      <c r="R8" s="634"/>
      <c r="S8" s="634" t="s">
        <v>671</v>
      </c>
    </row>
    <row r="9" spans="1:19" ht="20.100000000000001" customHeight="1">
      <c r="A9" s="1331" t="s">
        <v>53</v>
      </c>
      <c r="B9" s="1331"/>
      <c r="C9" s="674">
        <v>44</v>
      </c>
      <c r="D9" s="674">
        <v>24</v>
      </c>
      <c r="E9" s="674">
        <v>490</v>
      </c>
      <c r="F9" s="674">
        <v>300</v>
      </c>
      <c r="G9" s="674">
        <v>68</v>
      </c>
      <c r="H9" s="674">
        <v>22</v>
      </c>
      <c r="I9" s="674">
        <v>12</v>
      </c>
      <c r="J9" s="674">
        <v>1</v>
      </c>
      <c r="K9" s="674">
        <v>1</v>
      </c>
      <c r="L9" s="674">
        <v>1</v>
      </c>
      <c r="M9" s="674">
        <v>0</v>
      </c>
      <c r="N9" s="674">
        <v>0</v>
      </c>
      <c r="O9" s="647">
        <f t="shared" ref="O9:O27" si="0">SUM(C9,E9,G9,I9,K9,M9)</f>
        <v>615</v>
      </c>
      <c r="P9" s="647">
        <f t="shared" ref="P9:P27" si="1">SUM(D9,F9,H9,J9,L9,N9)</f>
        <v>348</v>
      </c>
      <c r="Q9" s="647">
        <f t="shared" ref="Q9:Q27" si="2">SUM(O9:P9)</f>
        <v>963</v>
      </c>
      <c r="R9" s="1059" t="s">
        <v>302</v>
      </c>
      <c r="S9" s="1059"/>
    </row>
    <row r="10" spans="1:19" ht="20.100000000000001" customHeight="1">
      <c r="A10" s="1331" t="s">
        <v>54</v>
      </c>
      <c r="B10" s="1331"/>
      <c r="C10" s="674">
        <v>61</v>
      </c>
      <c r="D10" s="674">
        <v>50</v>
      </c>
      <c r="E10" s="674">
        <v>632</v>
      </c>
      <c r="F10" s="674">
        <v>484</v>
      </c>
      <c r="G10" s="674">
        <v>42</v>
      </c>
      <c r="H10" s="674">
        <v>26</v>
      </c>
      <c r="I10" s="674">
        <v>1</v>
      </c>
      <c r="J10" s="674">
        <v>6</v>
      </c>
      <c r="K10" s="674">
        <v>4</v>
      </c>
      <c r="L10" s="674">
        <v>0</v>
      </c>
      <c r="M10" s="674">
        <v>0</v>
      </c>
      <c r="N10" s="674">
        <v>0</v>
      </c>
      <c r="O10" s="647">
        <f t="shared" si="0"/>
        <v>740</v>
      </c>
      <c r="P10" s="647">
        <f t="shared" si="1"/>
        <v>566</v>
      </c>
      <c r="Q10" s="647">
        <f t="shared" si="2"/>
        <v>1306</v>
      </c>
      <c r="R10" s="1056" t="s">
        <v>184</v>
      </c>
      <c r="S10" s="1056"/>
    </row>
    <row r="11" spans="1:19" ht="20.100000000000001" customHeight="1">
      <c r="A11" s="1331" t="s">
        <v>55</v>
      </c>
      <c r="B11" s="1331"/>
      <c r="C11" s="674">
        <v>96</v>
      </c>
      <c r="D11" s="674">
        <v>44</v>
      </c>
      <c r="E11" s="674">
        <v>640</v>
      </c>
      <c r="F11" s="674">
        <v>304</v>
      </c>
      <c r="G11" s="674">
        <v>43</v>
      </c>
      <c r="H11" s="674">
        <v>20</v>
      </c>
      <c r="I11" s="674">
        <v>14</v>
      </c>
      <c r="J11" s="674">
        <v>3</v>
      </c>
      <c r="K11" s="674">
        <v>3</v>
      </c>
      <c r="L11" s="674">
        <v>0</v>
      </c>
      <c r="M11" s="674">
        <v>1</v>
      </c>
      <c r="N11" s="674">
        <v>1</v>
      </c>
      <c r="O11" s="647">
        <f t="shared" si="0"/>
        <v>797</v>
      </c>
      <c r="P11" s="647">
        <f t="shared" si="1"/>
        <v>372</v>
      </c>
      <c r="Q11" s="647">
        <f t="shared" si="2"/>
        <v>1169</v>
      </c>
      <c r="R11" s="1056" t="s">
        <v>185</v>
      </c>
      <c r="S11" s="1056"/>
    </row>
    <row r="12" spans="1:19" ht="20.100000000000001" customHeight="1">
      <c r="A12" s="1407" t="s">
        <v>294</v>
      </c>
      <c r="B12" s="655" t="s">
        <v>282</v>
      </c>
      <c r="C12" s="674">
        <v>135</v>
      </c>
      <c r="D12" s="674">
        <v>98</v>
      </c>
      <c r="E12" s="674">
        <v>1995</v>
      </c>
      <c r="F12" s="674">
        <v>1143</v>
      </c>
      <c r="G12" s="674">
        <v>139</v>
      </c>
      <c r="H12" s="674">
        <v>66</v>
      </c>
      <c r="I12" s="674">
        <v>19</v>
      </c>
      <c r="J12" s="674">
        <v>4</v>
      </c>
      <c r="K12" s="674">
        <v>6</v>
      </c>
      <c r="L12" s="674">
        <v>1</v>
      </c>
      <c r="M12" s="674">
        <v>1</v>
      </c>
      <c r="N12" s="674">
        <v>0</v>
      </c>
      <c r="O12" s="647">
        <f t="shared" si="0"/>
        <v>2295</v>
      </c>
      <c r="P12" s="647">
        <f t="shared" si="1"/>
        <v>1312</v>
      </c>
      <c r="Q12" s="647">
        <f t="shared" si="2"/>
        <v>3607</v>
      </c>
      <c r="R12" s="683" t="s">
        <v>306</v>
      </c>
      <c r="S12" s="1061" t="s">
        <v>173</v>
      </c>
    </row>
    <row r="13" spans="1:19" ht="20.100000000000001" customHeight="1">
      <c r="A13" s="1407"/>
      <c r="B13" s="655" t="s">
        <v>283</v>
      </c>
      <c r="C13" s="674">
        <v>590</v>
      </c>
      <c r="D13" s="674">
        <v>396</v>
      </c>
      <c r="E13" s="674">
        <v>3737</v>
      </c>
      <c r="F13" s="674">
        <v>2267</v>
      </c>
      <c r="G13" s="674">
        <v>463</v>
      </c>
      <c r="H13" s="674">
        <v>205</v>
      </c>
      <c r="I13" s="674">
        <v>174</v>
      </c>
      <c r="J13" s="674">
        <v>96</v>
      </c>
      <c r="K13" s="674">
        <v>21</v>
      </c>
      <c r="L13" s="674">
        <v>8</v>
      </c>
      <c r="M13" s="674">
        <v>22</v>
      </c>
      <c r="N13" s="674">
        <v>7</v>
      </c>
      <c r="O13" s="647">
        <f t="shared" si="0"/>
        <v>5007</v>
      </c>
      <c r="P13" s="647">
        <f t="shared" si="1"/>
        <v>2979</v>
      </c>
      <c r="Q13" s="647">
        <f t="shared" si="2"/>
        <v>7986</v>
      </c>
      <c r="R13" s="683" t="s">
        <v>307</v>
      </c>
      <c r="S13" s="1061"/>
    </row>
    <row r="14" spans="1:19" ht="20.100000000000001" customHeight="1">
      <c r="A14" s="1407"/>
      <c r="B14" s="655" t="s">
        <v>284</v>
      </c>
      <c r="C14" s="674">
        <v>23</v>
      </c>
      <c r="D14" s="674">
        <v>11</v>
      </c>
      <c r="E14" s="674">
        <v>316</v>
      </c>
      <c r="F14" s="674">
        <v>154</v>
      </c>
      <c r="G14" s="674">
        <v>55</v>
      </c>
      <c r="H14" s="674">
        <v>16</v>
      </c>
      <c r="I14" s="674">
        <v>3</v>
      </c>
      <c r="J14" s="674">
        <v>2</v>
      </c>
      <c r="K14" s="674">
        <v>0</v>
      </c>
      <c r="L14" s="674">
        <v>0</v>
      </c>
      <c r="M14" s="674">
        <v>0</v>
      </c>
      <c r="N14" s="674">
        <v>0</v>
      </c>
      <c r="O14" s="647">
        <f t="shared" si="0"/>
        <v>397</v>
      </c>
      <c r="P14" s="647">
        <f t="shared" si="1"/>
        <v>183</v>
      </c>
      <c r="Q14" s="647">
        <f t="shared" si="2"/>
        <v>580</v>
      </c>
      <c r="R14" s="683" t="s">
        <v>308</v>
      </c>
      <c r="S14" s="1061"/>
    </row>
    <row r="15" spans="1:19" ht="20.100000000000001" customHeight="1">
      <c r="A15" s="1407"/>
      <c r="B15" s="655" t="s">
        <v>279</v>
      </c>
      <c r="C15" s="674">
        <v>132</v>
      </c>
      <c r="D15" s="674">
        <v>145</v>
      </c>
      <c r="E15" s="674">
        <v>909</v>
      </c>
      <c r="F15" s="674">
        <v>729</v>
      </c>
      <c r="G15" s="674">
        <v>89</v>
      </c>
      <c r="H15" s="674">
        <v>65</v>
      </c>
      <c r="I15" s="674">
        <v>30</v>
      </c>
      <c r="J15" s="674">
        <v>27</v>
      </c>
      <c r="K15" s="674">
        <v>1</v>
      </c>
      <c r="L15" s="674">
        <v>2</v>
      </c>
      <c r="M15" s="674">
        <v>3</v>
      </c>
      <c r="N15" s="674">
        <v>1</v>
      </c>
      <c r="O15" s="647">
        <f t="shared" si="0"/>
        <v>1164</v>
      </c>
      <c r="P15" s="647">
        <f t="shared" si="1"/>
        <v>969</v>
      </c>
      <c r="Q15" s="647">
        <f t="shared" si="2"/>
        <v>2133</v>
      </c>
      <c r="R15" s="683" t="s">
        <v>309</v>
      </c>
      <c r="S15" s="1061"/>
    </row>
    <row r="16" spans="1:19" ht="20.100000000000001" customHeight="1">
      <c r="A16" s="1407"/>
      <c r="B16" s="655" t="s">
        <v>280</v>
      </c>
      <c r="C16" s="674">
        <v>217</v>
      </c>
      <c r="D16" s="674">
        <v>120</v>
      </c>
      <c r="E16" s="674">
        <v>1865</v>
      </c>
      <c r="F16" s="674">
        <v>1176</v>
      </c>
      <c r="G16" s="674">
        <v>71</v>
      </c>
      <c r="H16" s="674">
        <v>52</v>
      </c>
      <c r="I16" s="674">
        <v>12</v>
      </c>
      <c r="J16" s="674">
        <v>9</v>
      </c>
      <c r="K16" s="674">
        <v>4</v>
      </c>
      <c r="L16" s="674">
        <v>0</v>
      </c>
      <c r="M16" s="674">
        <v>0</v>
      </c>
      <c r="N16" s="674">
        <v>0</v>
      </c>
      <c r="O16" s="647">
        <f t="shared" si="0"/>
        <v>2169</v>
      </c>
      <c r="P16" s="647">
        <f t="shared" si="1"/>
        <v>1357</v>
      </c>
      <c r="Q16" s="647">
        <f t="shared" si="2"/>
        <v>3526</v>
      </c>
      <c r="R16" s="683" t="s">
        <v>310</v>
      </c>
      <c r="S16" s="1061"/>
    </row>
    <row r="17" spans="1:19" ht="20.100000000000001" customHeight="1">
      <c r="A17" s="1407"/>
      <c r="B17" s="655" t="s">
        <v>281</v>
      </c>
      <c r="C17" s="674">
        <v>138</v>
      </c>
      <c r="D17" s="674">
        <v>72</v>
      </c>
      <c r="E17" s="674">
        <v>1093</v>
      </c>
      <c r="F17" s="674">
        <v>694</v>
      </c>
      <c r="G17" s="674">
        <v>61</v>
      </c>
      <c r="H17" s="674">
        <v>40</v>
      </c>
      <c r="I17" s="674">
        <v>9</v>
      </c>
      <c r="J17" s="674">
        <v>1</v>
      </c>
      <c r="K17" s="674">
        <v>2</v>
      </c>
      <c r="L17" s="674">
        <v>1</v>
      </c>
      <c r="M17" s="674">
        <v>1</v>
      </c>
      <c r="N17" s="674">
        <v>0</v>
      </c>
      <c r="O17" s="647">
        <f t="shared" si="0"/>
        <v>1304</v>
      </c>
      <c r="P17" s="647">
        <f t="shared" si="1"/>
        <v>808</v>
      </c>
      <c r="Q17" s="647">
        <f t="shared" si="2"/>
        <v>2112</v>
      </c>
      <c r="R17" s="683" t="s">
        <v>311</v>
      </c>
      <c r="S17" s="1061"/>
    </row>
    <row r="18" spans="1:19" ht="20.100000000000001" customHeight="1">
      <c r="A18" s="294" t="s">
        <v>63</v>
      </c>
      <c r="B18" s="647"/>
      <c r="C18" s="661">
        <v>64</v>
      </c>
      <c r="D18" s="674">
        <v>43</v>
      </c>
      <c r="E18" s="674">
        <v>645</v>
      </c>
      <c r="F18" s="674">
        <v>332</v>
      </c>
      <c r="G18" s="674">
        <v>64</v>
      </c>
      <c r="H18" s="674">
        <v>29</v>
      </c>
      <c r="I18" s="674">
        <v>18</v>
      </c>
      <c r="J18" s="674">
        <v>11</v>
      </c>
      <c r="K18" s="674">
        <v>6</v>
      </c>
      <c r="L18" s="674">
        <v>3</v>
      </c>
      <c r="M18" s="674">
        <v>2</v>
      </c>
      <c r="N18" s="674">
        <v>1</v>
      </c>
      <c r="O18" s="647">
        <f t="shared" si="0"/>
        <v>799</v>
      </c>
      <c r="P18" s="647">
        <f t="shared" si="1"/>
        <v>419</v>
      </c>
      <c r="Q18" s="647">
        <f t="shared" si="2"/>
        <v>1218</v>
      </c>
      <c r="R18" s="1056" t="s">
        <v>297</v>
      </c>
      <c r="S18" s="1056"/>
    </row>
    <row r="19" spans="1:19" ht="20.100000000000001" customHeight="1">
      <c r="A19" s="1331" t="s">
        <v>64</v>
      </c>
      <c r="B19" s="1331"/>
      <c r="C19" s="674">
        <v>190</v>
      </c>
      <c r="D19" s="674">
        <v>96</v>
      </c>
      <c r="E19" s="674">
        <v>1398</v>
      </c>
      <c r="F19" s="388">
        <v>777</v>
      </c>
      <c r="G19" s="674">
        <v>188</v>
      </c>
      <c r="H19" s="674">
        <v>92</v>
      </c>
      <c r="I19" s="674">
        <v>22</v>
      </c>
      <c r="J19" s="674">
        <v>58</v>
      </c>
      <c r="K19" s="674">
        <v>9</v>
      </c>
      <c r="L19" s="674">
        <v>4</v>
      </c>
      <c r="M19" s="674">
        <v>5</v>
      </c>
      <c r="N19" s="674">
        <v>1</v>
      </c>
      <c r="O19" s="647">
        <f t="shared" si="0"/>
        <v>1812</v>
      </c>
      <c r="P19" s="647">
        <f t="shared" si="1"/>
        <v>1028</v>
      </c>
      <c r="Q19" s="647">
        <f t="shared" si="2"/>
        <v>2840</v>
      </c>
      <c r="R19" s="1056" t="s">
        <v>186</v>
      </c>
      <c r="S19" s="1056"/>
    </row>
    <row r="20" spans="1:19" ht="20.100000000000001" customHeight="1">
      <c r="A20" s="1400" t="s">
        <v>112</v>
      </c>
      <c r="B20" s="1400"/>
      <c r="C20" s="674">
        <v>171</v>
      </c>
      <c r="D20" s="674">
        <v>125</v>
      </c>
      <c r="E20" s="674">
        <v>1967</v>
      </c>
      <c r="F20" s="674">
        <v>1113</v>
      </c>
      <c r="G20" s="674">
        <v>140</v>
      </c>
      <c r="H20" s="674">
        <v>88</v>
      </c>
      <c r="I20" s="674">
        <v>22</v>
      </c>
      <c r="J20" s="674">
        <v>14</v>
      </c>
      <c r="K20" s="674">
        <v>3</v>
      </c>
      <c r="L20" s="674">
        <v>3</v>
      </c>
      <c r="M20" s="674">
        <v>3</v>
      </c>
      <c r="N20" s="674">
        <v>1</v>
      </c>
      <c r="O20" s="647">
        <f t="shared" si="0"/>
        <v>2306</v>
      </c>
      <c r="P20" s="647">
        <f t="shared" si="1"/>
        <v>1344</v>
      </c>
      <c r="Q20" s="647">
        <f t="shared" si="2"/>
        <v>3650</v>
      </c>
      <c r="R20" s="1056" t="s">
        <v>187</v>
      </c>
      <c r="S20" s="1056"/>
    </row>
    <row r="21" spans="1:19" ht="20.100000000000001" customHeight="1">
      <c r="A21" s="1400" t="s">
        <v>113</v>
      </c>
      <c r="B21" s="1400"/>
      <c r="C21" s="674">
        <v>307</v>
      </c>
      <c r="D21" s="674">
        <v>175</v>
      </c>
      <c r="E21" s="674">
        <v>3541</v>
      </c>
      <c r="F21" s="674">
        <v>1890</v>
      </c>
      <c r="G21" s="674">
        <v>477</v>
      </c>
      <c r="H21" s="674">
        <v>214</v>
      </c>
      <c r="I21" s="674">
        <v>99</v>
      </c>
      <c r="J21" s="674">
        <v>33</v>
      </c>
      <c r="K21" s="674">
        <v>20</v>
      </c>
      <c r="L21" s="674">
        <v>7</v>
      </c>
      <c r="M21" s="674">
        <v>7</v>
      </c>
      <c r="N21" s="674">
        <v>1</v>
      </c>
      <c r="O21" s="647">
        <f t="shared" si="0"/>
        <v>4451</v>
      </c>
      <c r="P21" s="647">
        <f t="shared" si="1"/>
        <v>2320</v>
      </c>
      <c r="Q21" s="647">
        <f t="shared" si="2"/>
        <v>6771</v>
      </c>
      <c r="R21" s="1056" t="s">
        <v>303</v>
      </c>
      <c r="S21" s="1056"/>
    </row>
    <row r="22" spans="1:19" ht="20.100000000000001" customHeight="1">
      <c r="A22" s="1331" t="s">
        <v>134</v>
      </c>
      <c r="B22" s="1331"/>
      <c r="C22" s="674">
        <v>62</v>
      </c>
      <c r="D22" s="674">
        <v>28</v>
      </c>
      <c r="E22" s="674">
        <v>951</v>
      </c>
      <c r="F22" s="674">
        <v>457</v>
      </c>
      <c r="G22" s="674">
        <v>104</v>
      </c>
      <c r="H22" s="674">
        <v>66</v>
      </c>
      <c r="I22" s="674">
        <v>14</v>
      </c>
      <c r="J22" s="674">
        <v>8</v>
      </c>
      <c r="K22" s="674">
        <v>1</v>
      </c>
      <c r="L22" s="674">
        <v>2</v>
      </c>
      <c r="M22" s="674">
        <v>10</v>
      </c>
      <c r="N22" s="674">
        <v>1</v>
      </c>
      <c r="O22" s="647">
        <f t="shared" si="0"/>
        <v>1142</v>
      </c>
      <c r="P22" s="647">
        <f t="shared" si="1"/>
        <v>562</v>
      </c>
      <c r="Q22" s="647">
        <f t="shared" si="2"/>
        <v>1704</v>
      </c>
      <c r="R22" s="1056" t="s">
        <v>304</v>
      </c>
      <c r="S22" s="1056"/>
    </row>
    <row r="23" spans="1:19" ht="20.100000000000001" customHeight="1">
      <c r="A23" s="1331" t="s">
        <v>68</v>
      </c>
      <c r="B23" s="1331"/>
      <c r="C23" s="674">
        <v>164</v>
      </c>
      <c r="D23" s="674">
        <v>59</v>
      </c>
      <c r="E23" s="674">
        <v>668</v>
      </c>
      <c r="F23" s="674">
        <v>340</v>
      </c>
      <c r="G23" s="674">
        <v>32</v>
      </c>
      <c r="H23" s="674">
        <v>18</v>
      </c>
      <c r="I23" s="674">
        <v>3</v>
      </c>
      <c r="J23" s="674">
        <v>3</v>
      </c>
      <c r="K23" s="674">
        <v>2</v>
      </c>
      <c r="L23" s="674">
        <v>0</v>
      </c>
      <c r="M23" s="674">
        <v>0</v>
      </c>
      <c r="N23" s="674">
        <v>0</v>
      </c>
      <c r="O23" s="647">
        <f t="shared" si="0"/>
        <v>869</v>
      </c>
      <c r="P23" s="647">
        <f t="shared" si="1"/>
        <v>420</v>
      </c>
      <c r="Q23" s="647">
        <f t="shared" si="2"/>
        <v>1289</v>
      </c>
      <c r="R23" s="1056" t="s">
        <v>305</v>
      </c>
      <c r="S23" s="1056"/>
    </row>
    <row r="24" spans="1:19" ht="20.100000000000001" customHeight="1">
      <c r="A24" s="1331" t="s">
        <v>69</v>
      </c>
      <c r="B24" s="1331"/>
      <c r="C24" s="674">
        <v>42</v>
      </c>
      <c r="D24" s="674">
        <v>27</v>
      </c>
      <c r="E24" s="674">
        <v>679</v>
      </c>
      <c r="F24" s="674">
        <v>303</v>
      </c>
      <c r="G24" s="674">
        <v>56</v>
      </c>
      <c r="H24" s="674">
        <v>23</v>
      </c>
      <c r="I24" s="674">
        <v>18</v>
      </c>
      <c r="J24" s="674">
        <v>4</v>
      </c>
      <c r="K24" s="674">
        <v>2</v>
      </c>
      <c r="L24" s="674">
        <v>0</v>
      </c>
      <c r="M24" s="674">
        <v>0</v>
      </c>
      <c r="N24" s="674">
        <v>0</v>
      </c>
      <c r="O24" s="647">
        <f t="shared" si="0"/>
        <v>797</v>
      </c>
      <c r="P24" s="647">
        <f t="shared" si="1"/>
        <v>357</v>
      </c>
      <c r="Q24" s="647">
        <f t="shared" si="2"/>
        <v>1154</v>
      </c>
      <c r="R24" s="1056" t="s">
        <v>191</v>
      </c>
      <c r="S24" s="1056"/>
    </row>
    <row r="25" spans="1:19" ht="20.100000000000001" customHeight="1">
      <c r="A25" s="1331" t="s">
        <v>70</v>
      </c>
      <c r="B25" s="1331"/>
      <c r="C25" s="674">
        <v>198</v>
      </c>
      <c r="D25" s="674">
        <v>128</v>
      </c>
      <c r="E25" s="674">
        <v>2048</v>
      </c>
      <c r="F25" s="674">
        <v>1148</v>
      </c>
      <c r="G25" s="674">
        <v>215</v>
      </c>
      <c r="H25" s="674">
        <v>96</v>
      </c>
      <c r="I25" s="674">
        <v>34</v>
      </c>
      <c r="J25" s="674">
        <v>11</v>
      </c>
      <c r="K25" s="674">
        <v>6</v>
      </c>
      <c r="L25" s="674">
        <v>2</v>
      </c>
      <c r="M25" s="674">
        <v>1</v>
      </c>
      <c r="N25" s="674">
        <v>1</v>
      </c>
      <c r="O25" s="647">
        <f t="shared" si="0"/>
        <v>2502</v>
      </c>
      <c r="P25" s="647">
        <f t="shared" si="1"/>
        <v>1386</v>
      </c>
      <c r="Q25" s="647">
        <f t="shared" si="2"/>
        <v>3888</v>
      </c>
      <c r="R25" s="1056" t="s">
        <v>192</v>
      </c>
      <c r="S25" s="1056"/>
    </row>
    <row r="26" spans="1:19" ht="20.100000000000001" customHeight="1">
      <c r="A26" s="1331" t="s">
        <v>71</v>
      </c>
      <c r="B26" s="1331"/>
      <c r="C26" s="674">
        <v>33</v>
      </c>
      <c r="D26" s="674">
        <v>15</v>
      </c>
      <c r="E26" s="674">
        <v>317</v>
      </c>
      <c r="F26" s="674">
        <v>134</v>
      </c>
      <c r="G26" s="674">
        <v>37</v>
      </c>
      <c r="H26" s="674">
        <v>13</v>
      </c>
      <c r="I26" s="674">
        <v>6</v>
      </c>
      <c r="J26" s="674">
        <v>0</v>
      </c>
      <c r="K26" s="674">
        <v>1</v>
      </c>
      <c r="L26" s="674">
        <v>0</v>
      </c>
      <c r="M26" s="674">
        <v>0</v>
      </c>
      <c r="N26" s="674">
        <v>0</v>
      </c>
      <c r="O26" s="647">
        <f t="shared" si="0"/>
        <v>394</v>
      </c>
      <c r="P26" s="647">
        <f t="shared" si="1"/>
        <v>162</v>
      </c>
      <c r="Q26" s="647">
        <f t="shared" si="2"/>
        <v>556</v>
      </c>
      <c r="R26" s="1056" t="s">
        <v>193</v>
      </c>
      <c r="S26" s="1056"/>
    </row>
    <row r="27" spans="1:19" ht="20.100000000000001" customHeight="1" thickBot="1">
      <c r="A27" s="1371" t="s">
        <v>72</v>
      </c>
      <c r="B27" s="1371"/>
      <c r="C27" s="677">
        <v>537</v>
      </c>
      <c r="D27" s="677">
        <v>318</v>
      </c>
      <c r="E27" s="677">
        <v>6829</v>
      </c>
      <c r="F27" s="677">
        <v>3858</v>
      </c>
      <c r="G27" s="677">
        <v>481</v>
      </c>
      <c r="H27" s="677">
        <v>222</v>
      </c>
      <c r="I27" s="677">
        <v>107</v>
      </c>
      <c r="J27" s="677">
        <v>41</v>
      </c>
      <c r="K27" s="677">
        <v>20</v>
      </c>
      <c r="L27" s="677">
        <v>4</v>
      </c>
      <c r="M27" s="677">
        <v>5</v>
      </c>
      <c r="N27" s="677">
        <v>1</v>
      </c>
      <c r="O27" s="669">
        <f t="shared" si="0"/>
        <v>7979</v>
      </c>
      <c r="P27" s="669">
        <f t="shared" si="1"/>
        <v>4444</v>
      </c>
      <c r="Q27" s="669">
        <f t="shared" si="2"/>
        <v>12423</v>
      </c>
      <c r="R27" s="1185" t="s">
        <v>298</v>
      </c>
      <c r="S27" s="1185"/>
    </row>
    <row r="28" spans="1:19" ht="20.100000000000001" customHeight="1" thickBot="1">
      <c r="A28" s="1372" t="s">
        <v>32</v>
      </c>
      <c r="B28" s="1372"/>
      <c r="C28" s="424">
        <f>SUM(C8:C27)</f>
        <v>3325</v>
      </c>
      <c r="D28" s="424">
        <f t="shared" ref="D28:Q28" si="3">SUM(D8:D27)</f>
        <v>2073</v>
      </c>
      <c r="E28" s="424">
        <f t="shared" si="3"/>
        <v>31888</v>
      </c>
      <c r="F28" s="424">
        <f t="shared" si="3"/>
        <v>18287</v>
      </c>
      <c r="G28" s="424">
        <f t="shared" si="3"/>
        <v>2925</v>
      </c>
      <c r="H28" s="424">
        <f t="shared" si="3"/>
        <v>1431</v>
      </c>
      <c r="I28" s="424">
        <f t="shared" si="3"/>
        <v>631</v>
      </c>
      <c r="J28" s="424">
        <f t="shared" si="3"/>
        <v>338</v>
      </c>
      <c r="K28" s="424">
        <f t="shared" si="3"/>
        <v>117</v>
      </c>
      <c r="L28" s="424">
        <f t="shared" si="3"/>
        <v>40</v>
      </c>
      <c r="M28" s="424">
        <f t="shared" si="3"/>
        <v>61</v>
      </c>
      <c r="N28" s="424">
        <f t="shared" si="3"/>
        <v>16</v>
      </c>
      <c r="O28" s="424">
        <f t="shared" si="3"/>
        <v>38947</v>
      </c>
      <c r="P28" s="424">
        <f t="shared" si="3"/>
        <v>22185</v>
      </c>
      <c r="Q28" s="424">
        <f t="shared" si="3"/>
        <v>61132</v>
      </c>
      <c r="R28" s="1187" t="s">
        <v>175</v>
      </c>
      <c r="S28" s="1187"/>
    </row>
    <row r="29" spans="1:19" ht="18.75" thickTop="1">
      <c r="A29" s="248"/>
      <c r="B29" s="248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248"/>
      <c r="S29" s="248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customSheetViews>
    <customSheetView guid="{95018BEE-3C9F-4B61-A7BF-FBFA21A07B6A}" showPageBreaks="1" printArea="1" view="pageBreakPreview">
      <selection activeCell="A2" sqref="A2:Q26"/>
      <rowBreaks count="7" manualBreakCount="7">
        <brk id="34" max="16" man="1"/>
        <brk id="67" max="16" man="1"/>
        <brk id="93" max="17" man="1"/>
        <brk id="122" max="16383" man="1"/>
        <brk id="155" max="16" man="1"/>
        <brk id="188" max="16" man="1"/>
        <brk id="220" max="16" man="1"/>
      </rowBreaks>
      <pageMargins left="0.59055118110236227" right="0.59055118110236227" top="0.98425196850393704" bottom="0.59055118110236227" header="0.98425196850393704" footer="0.59055118110236227"/>
      <printOptions horizontalCentered="1"/>
      <pageSetup paperSize="9" scale="87" firstPageNumber="70" orientation="landscape" useFirstPageNumber="1" r:id="rId1"/>
      <headerFooter alignWithMargins="0">
        <oddFooter>&amp;C &amp;P</oddFooter>
      </headerFooter>
    </customSheetView>
  </customSheetViews>
  <mergeCells count="50">
    <mergeCell ref="A1:S1"/>
    <mergeCell ref="A2:S2"/>
    <mergeCell ref="R18:S18"/>
    <mergeCell ref="R19:S19"/>
    <mergeCell ref="R20:S20"/>
    <mergeCell ref="C4:D4"/>
    <mergeCell ref="E4:F4"/>
    <mergeCell ref="G4:H4"/>
    <mergeCell ref="A19:B19"/>
    <mergeCell ref="I4:J4"/>
    <mergeCell ref="K4:L4"/>
    <mergeCell ref="M4:N4"/>
    <mergeCell ref="A3:B3"/>
    <mergeCell ref="Q3:S3"/>
    <mergeCell ref="C5:D5"/>
    <mergeCell ref="E5:F5"/>
    <mergeCell ref="A27:B27"/>
    <mergeCell ref="A28:B28"/>
    <mergeCell ref="A25:B25"/>
    <mergeCell ref="A26:B26"/>
    <mergeCell ref="R25:S25"/>
    <mergeCell ref="R28:S28"/>
    <mergeCell ref="R26:S26"/>
    <mergeCell ref="R27:S27"/>
    <mergeCell ref="R24:S24"/>
    <mergeCell ref="A20:B20"/>
    <mergeCell ref="A21:B21"/>
    <mergeCell ref="R21:S21"/>
    <mergeCell ref="R22:S22"/>
    <mergeCell ref="R23:S23"/>
    <mergeCell ref="A22:B22"/>
    <mergeCell ref="A23:B23"/>
    <mergeCell ref="A24:B24"/>
    <mergeCell ref="R10:S10"/>
    <mergeCell ref="R11:S11"/>
    <mergeCell ref="S12:S17"/>
    <mergeCell ref="R4:S7"/>
    <mergeCell ref="R9:S9"/>
    <mergeCell ref="A12:A17"/>
    <mergeCell ref="A10:B10"/>
    <mergeCell ref="A11:B11"/>
    <mergeCell ref="O5:Q5"/>
    <mergeCell ref="A4:B7"/>
    <mergeCell ref="M5:N5"/>
    <mergeCell ref="K5:L5"/>
    <mergeCell ref="A9:B9"/>
    <mergeCell ref="O4:Q4"/>
    <mergeCell ref="A8:B8"/>
    <mergeCell ref="G5:H5"/>
    <mergeCell ref="I5:J5"/>
  </mergeCells>
  <phoneticPr fontId="2" type="noConversion"/>
  <printOptions horizontalCentered="1"/>
  <pageMargins left="1" right="1" top="1" bottom="1" header="1" footer="1"/>
  <pageSetup paperSize="9" scale="80" firstPageNumber="83" orientation="landscape" useFirstPageNumber="1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-0.249977111117893"/>
  </sheetPr>
  <dimension ref="A1:Q148"/>
  <sheetViews>
    <sheetView rightToLeft="1" view="pageBreakPreview" zoomScale="90" zoomScaleSheetLayoutView="90" workbookViewId="0">
      <selection activeCell="A4" sqref="A4:B7"/>
    </sheetView>
  </sheetViews>
  <sheetFormatPr defaultRowHeight="12.75"/>
  <cols>
    <col min="1" max="1" width="3.5703125" style="159" customWidth="1"/>
    <col min="2" max="2" width="11.140625" style="159" customWidth="1"/>
    <col min="3" max="15" width="9" style="159" customWidth="1"/>
    <col min="16" max="16" width="15.140625" style="159" customWidth="1"/>
    <col min="17" max="17" width="5.7109375" style="159" customWidth="1"/>
    <col min="18" max="16384" width="9.140625" style="159"/>
  </cols>
  <sheetData>
    <row r="1" spans="1:17" ht="24.75" customHeight="1">
      <c r="A1" s="1179" t="s">
        <v>858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</row>
    <row r="2" spans="1:17" ht="18.75" customHeight="1">
      <c r="A2" s="1413" t="s">
        <v>863</v>
      </c>
      <c r="B2" s="1413"/>
      <c r="C2" s="1413"/>
      <c r="D2" s="1413"/>
      <c r="E2" s="1413"/>
      <c r="F2" s="1413"/>
      <c r="G2" s="1413"/>
      <c r="H2" s="1413"/>
      <c r="I2" s="1413"/>
      <c r="J2" s="1413"/>
      <c r="K2" s="1413"/>
      <c r="L2" s="1413"/>
      <c r="M2" s="1413"/>
      <c r="N2" s="1413"/>
      <c r="O2" s="1413"/>
      <c r="P2" s="1413"/>
      <c r="Q2" s="1413"/>
    </row>
    <row r="3" spans="1:17" s="209" customFormat="1" ht="19.5" customHeight="1" thickBot="1">
      <c r="A3" s="1048" t="s">
        <v>1212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1365" t="s">
        <v>716</v>
      </c>
      <c r="Q3" s="1365"/>
    </row>
    <row r="4" spans="1:17" ht="21" customHeight="1" thickTop="1">
      <c r="A4" s="1231" t="s">
        <v>114</v>
      </c>
      <c r="B4" s="1231"/>
      <c r="C4" s="1397" t="s">
        <v>43</v>
      </c>
      <c r="D4" s="1397"/>
      <c r="E4" s="1397" t="s">
        <v>73</v>
      </c>
      <c r="F4" s="1397"/>
      <c r="G4" s="1397" t="s">
        <v>44</v>
      </c>
      <c r="H4" s="1397"/>
      <c r="I4" s="1397" t="s">
        <v>74</v>
      </c>
      <c r="J4" s="1397"/>
      <c r="K4" s="1397" t="s">
        <v>77</v>
      </c>
      <c r="L4" s="1397"/>
      <c r="M4" s="1397" t="s">
        <v>170</v>
      </c>
      <c r="N4" s="1397"/>
      <c r="O4" s="1397"/>
      <c r="P4" s="1074" t="s">
        <v>174</v>
      </c>
      <c r="Q4" s="1074"/>
    </row>
    <row r="5" spans="1:17" ht="21" customHeight="1">
      <c r="A5" s="1138"/>
      <c r="B5" s="1138"/>
      <c r="C5" s="1398" t="s">
        <v>211</v>
      </c>
      <c r="D5" s="1398"/>
      <c r="E5" s="1398" t="s">
        <v>236</v>
      </c>
      <c r="F5" s="1398"/>
      <c r="G5" s="1398" t="s">
        <v>235</v>
      </c>
      <c r="H5" s="1398"/>
      <c r="I5" s="1398" t="s">
        <v>228</v>
      </c>
      <c r="J5" s="1398"/>
      <c r="K5" s="1398" t="s">
        <v>229</v>
      </c>
      <c r="L5" s="1398"/>
      <c r="M5" s="1398" t="s">
        <v>175</v>
      </c>
      <c r="N5" s="1398"/>
      <c r="O5" s="1398"/>
      <c r="P5" s="1096"/>
      <c r="Q5" s="1096"/>
    </row>
    <row r="6" spans="1:17" ht="18" customHeight="1">
      <c r="A6" s="1138"/>
      <c r="B6" s="1138"/>
      <c r="C6" s="956" t="s">
        <v>128</v>
      </c>
      <c r="D6" s="943" t="s">
        <v>34</v>
      </c>
      <c r="E6" s="956" t="s">
        <v>128</v>
      </c>
      <c r="F6" s="943" t="s">
        <v>34</v>
      </c>
      <c r="G6" s="956" t="s">
        <v>128</v>
      </c>
      <c r="H6" s="943" t="s">
        <v>34</v>
      </c>
      <c r="I6" s="956" t="s">
        <v>128</v>
      </c>
      <c r="J6" s="943" t="s">
        <v>34</v>
      </c>
      <c r="K6" s="956" t="s">
        <v>128</v>
      </c>
      <c r="L6" s="943" t="s">
        <v>34</v>
      </c>
      <c r="M6" s="934" t="s">
        <v>128</v>
      </c>
      <c r="N6" s="935" t="s">
        <v>34</v>
      </c>
      <c r="O6" s="958" t="s">
        <v>32</v>
      </c>
      <c r="P6" s="1096"/>
      <c r="Q6" s="1096"/>
    </row>
    <row r="7" spans="1:17" ht="21.75" customHeight="1" thickBot="1">
      <c r="A7" s="1138"/>
      <c r="B7" s="1138"/>
      <c r="C7" s="954" t="s">
        <v>180</v>
      </c>
      <c r="D7" s="954" t="s">
        <v>179</v>
      </c>
      <c r="E7" s="954" t="s">
        <v>180</v>
      </c>
      <c r="F7" s="954" t="s">
        <v>179</v>
      </c>
      <c r="G7" s="954" t="s">
        <v>180</v>
      </c>
      <c r="H7" s="954" t="s">
        <v>179</v>
      </c>
      <c r="I7" s="954" t="s">
        <v>180</v>
      </c>
      <c r="J7" s="954" t="s">
        <v>179</v>
      </c>
      <c r="K7" s="954" t="s">
        <v>180</v>
      </c>
      <c r="L7" s="954" t="s">
        <v>179</v>
      </c>
      <c r="M7" s="954" t="s">
        <v>180</v>
      </c>
      <c r="N7" s="954" t="s">
        <v>179</v>
      </c>
      <c r="O7" s="954" t="s">
        <v>175</v>
      </c>
      <c r="P7" s="1096"/>
      <c r="Q7" s="1096"/>
    </row>
    <row r="8" spans="1:17" ht="18.95" customHeight="1">
      <c r="A8" s="1370" t="s">
        <v>52</v>
      </c>
      <c r="B8" s="1370"/>
      <c r="C8" s="478">
        <v>967</v>
      </c>
      <c r="D8" s="478">
        <v>672</v>
      </c>
      <c r="E8" s="478">
        <v>168</v>
      </c>
      <c r="F8" s="478">
        <v>101</v>
      </c>
      <c r="G8" s="478">
        <v>44</v>
      </c>
      <c r="H8" s="478">
        <v>19</v>
      </c>
      <c r="I8" s="654">
        <v>10</v>
      </c>
      <c r="J8" s="654">
        <v>5</v>
      </c>
      <c r="K8" s="654">
        <v>0</v>
      </c>
      <c r="L8" s="654">
        <v>0</v>
      </c>
      <c r="M8" s="654">
        <f>SUM(C8,E8,G8,I8,K8)</f>
        <v>1189</v>
      </c>
      <c r="N8" s="654">
        <f>SUM(D8,F8,H8,J8,L8)</f>
        <v>797</v>
      </c>
      <c r="O8" s="654">
        <f>SUM(M8:N8)</f>
        <v>1986</v>
      </c>
      <c r="P8" s="633"/>
      <c r="Q8" s="643" t="s">
        <v>671</v>
      </c>
    </row>
    <row r="9" spans="1:17" ht="18.95" customHeight="1">
      <c r="A9" s="1400" t="s">
        <v>53</v>
      </c>
      <c r="B9" s="1400"/>
      <c r="C9" s="679">
        <v>277</v>
      </c>
      <c r="D9" s="679">
        <v>181</v>
      </c>
      <c r="E9" s="679">
        <v>199</v>
      </c>
      <c r="F9" s="679">
        <v>95</v>
      </c>
      <c r="G9" s="679">
        <v>25</v>
      </c>
      <c r="H9" s="679">
        <v>10</v>
      </c>
      <c r="I9" s="679">
        <v>7</v>
      </c>
      <c r="J9" s="679">
        <v>2</v>
      </c>
      <c r="K9" s="679">
        <v>0</v>
      </c>
      <c r="L9" s="679">
        <v>0</v>
      </c>
      <c r="M9" s="647">
        <f t="shared" ref="M9:M27" si="0">SUM(C9,E9,G9,I9,K9)</f>
        <v>508</v>
      </c>
      <c r="N9" s="647">
        <f t="shared" ref="N9:N27" si="1">SUM(D9,F9,H9,J9,L9)</f>
        <v>288</v>
      </c>
      <c r="O9" s="647">
        <f t="shared" ref="O9:O27" si="2">SUM(M9:N9)</f>
        <v>796</v>
      </c>
      <c r="P9" s="1059" t="s">
        <v>302</v>
      </c>
      <c r="Q9" s="1059"/>
    </row>
    <row r="10" spans="1:17" ht="18.95" customHeight="1">
      <c r="A10" s="1400" t="s">
        <v>54</v>
      </c>
      <c r="B10" s="1400"/>
      <c r="C10" s="679">
        <v>469</v>
      </c>
      <c r="D10" s="679">
        <v>383</v>
      </c>
      <c r="E10" s="679">
        <v>116</v>
      </c>
      <c r="F10" s="679">
        <v>86</v>
      </c>
      <c r="G10" s="679">
        <v>12</v>
      </c>
      <c r="H10" s="679">
        <v>5</v>
      </c>
      <c r="I10" s="679">
        <v>0</v>
      </c>
      <c r="J10" s="679">
        <v>0</v>
      </c>
      <c r="K10" s="679">
        <v>1</v>
      </c>
      <c r="L10" s="679">
        <v>0</v>
      </c>
      <c r="M10" s="647">
        <f t="shared" si="0"/>
        <v>598</v>
      </c>
      <c r="N10" s="647">
        <f t="shared" si="1"/>
        <v>474</v>
      </c>
      <c r="O10" s="647">
        <f t="shared" si="2"/>
        <v>1072</v>
      </c>
      <c r="P10" s="1056" t="s">
        <v>184</v>
      </c>
      <c r="Q10" s="1056"/>
    </row>
    <row r="11" spans="1:17" ht="18.95" customHeight="1">
      <c r="A11" s="1400" t="s">
        <v>55</v>
      </c>
      <c r="B11" s="1400"/>
      <c r="C11" s="679">
        <v>505</v>
      </c>
      <c r="D11" s="679">
        <v>252</v>
      </c>
      <c r="E11" s="679">
        <v>90</v>
      </c>
      <c r="F11" s="679">
        <v>38</v>
      </c>
      <c r="G11" s="679">
        <v>11</v>
      </c>
      <c r="H11" s="679">
        <v>7</v>
      </c>
      <c r="I11" s="679">
        <v>0</v>
      </c>
      <c r="J11" s="679">
        <v>1</v>
      </c>
      <c r="K11" s="679">
        <v>1</v>
      </c>
      <c r="L11" s="679">
        <v>1</v>
      </c>
      <c r="M11" s="647">
        <f t="shared" si="0"/>
        <v>607</v>
      </c>
      <c r="N11" s="647">
        <f t="shared" si="1"/>
        <v>299</v>
      </c>
      <c r="O11" s="647">
        <f t="shared" si="2"/>
        <v>906</v>
      </c>
      <c r="P11" s="1056" t="s">
        <v>185</v>
      </c>
      <c r="Q11" s="1056"/>
    </row>
    <row r="12" spans="1:17" ht="18.95" customHeight="1">
      <c r="A12" s="1411" t="s">
        <v>312</v>
      </c>
      <c r="B12" s="655" t="s">
        <v>282</v>
      </c>
      <c r="C12" s="679">
        <v>1794</v>
      </c>
      <c r="D12" s="679">
        <v>993</v>
      </c>
      <c r="E12" s="679">
        <v>144</v>
      </c>
      <c r="F12" s="679">
        <v>59</v>
      </c>
      <c r="G12" s="679">
        <v>33</v>
      </c>
      <c r="H12" s="679">
        <v>12</v>
      </c>
      <c r="I12" s="679">
        <v>8</v>
      </c>
      <c r="J12" s="679">
        <v>3</v>
      </c>
      <c r="K12" s="679">
        <v>1</v>
      </c>
      <c r="L12" s="679">
        <v>0</v>
      </c>
      <c r="M12" s="647">
        <f t="shared" si="0"/>
        <v>1980</v>
      </c>
      <c r="N12" s="647">
        <f t="shared" si="1"/>
        <v>1067</v>
      </c>
      <c r="O12" s="647">
        <f t="shared" si="2"/>
        <v>3047</v>
      </c>
      <c r="P12" s="683" t="s">
        <v>306</v>
      </c>
      <c r="Q12" s="1087" t="s">
        <v>173</v>
      </c>
    </row>
    <row r="13" spans="1:17" ht="18.95" customHeight="1">
      <c r="A13" s="1404"/>
      <c r="B13" s="655" t="s">
        <v>283</v>
      </c>
      <c r="C13" s="679">
        <v>2791</v>
      </c>
      <c r="D13" s="679">
        <v>1923</v>
      </c>
      <c r="E13" s="679">
        <v>594</v>
      </c>
      <c r="F13" s="679">
        <v>351</v>
      </c>
      <c r="G13" s="679">
        <v>119</v>
      </c>
      <c r="H13" s="679">
        <v>45</v>
      </c>
      <c r="I13" s="679">
        <v>41</v>
      </c>
      <c r="J13" s="679">
        <v>14</v>
      </c>
      <c r="K13" s="679">
        <v>34</v>
      </c>
      <c r="L13" s="679">
        <v>7</v>
      </c>
      <c r="M13" s="647">
        <f t="shared" si="0"/>
        <v>3579</v>
      </c>
      <c r="N13" s="647">
        <f t="shared" si="1"/>
        <v>2340</v>
      </c>
      <c r="O13" s="647">
        <f t="shared" si="2"/>
        <v>5919</v>
      </c>
      <c r="P13" s="683" t="s">
        <v>307</v>
      </c>
      <c r="Q13" s="1088"/>
    </row>
    <row r="14" spans="1:17" ht="18.95" customHeight="1">
      <c r="A14" s="1404"/>
      <c r="B14" s="655" t="s">
        <v>284</v>
      </c>
      <c r="C14" s="679">
        <v>260</v>
      </c>
      <c r="D14" s="679">
        <v>117</v>
      </c>
      <c r="E14" s="679">
        <v>46</v>
      </c>
      <c r="F14" s="679">
        <v>19</v>
      </c>
      <c r="G14" s="679">
        <v>12</v>
      </c>
      <c r="H14" s="679">
        <v>7</v>
      </c>
      <c r="I14" s="679">
        <v>1</v>
      </c>
      <c r="J14" s="679">
        <v>2</v>
      </c>
      <c r="K14" s="679">
        <v>1</v>
      </c>
      <c r="L14" s="679">
        <v>1</v>
      </c>
      <c r="M14" s="647">
        <f t="shared" si="0"/>
        <v>320</v>
      </c>
      <c r="N14" s="647">
        <f t="shared" si="1"/>
        <v>146</v>
      </c>
      <c r="O14" s="647">
        <f t="shared" si="2"/>
        <v>466</v>
      </c>
      <c r="P14" s="683" t="s">
        <v>308</v>
      </c>
      <c r="Q14" s="1088"/>
    </row>
    <row r="15" spans="1:17" ht="18.95" customHeight="1">
      <c r="A15" s="1404"/>
      <c r="B15" s="655" t="s">
        <v>279</v>
      </c>
      <c r="C15" s="679">
        <v>737</v>
      </c>
      <c r="D15" s="679">
        <v>622</v>
      </c>
      <c r="E15" s="679">
        <v>219</v>
      </c>
      <c r="F15" s="679">
        <v>162</v>
      </c>
      <c r="G15" s="679">
        <v>29</v>
      </c>
      <c r="H15" s="679">
        <v>29</v>
      </c>
      <c r="I15" s="679">
        <v>5</v>
      </c>
      <c r="J15" s="679">
        <v>0</v>
      </c>
      <c r="K15" s="679">
        <v>2</v>
      </c>
      <c r="L15" s="679">
        <v>2</v>
      </c>
      <c r="M15" s="647">
        <f t="shared" si="0"/>
        <v>992</v>
      </c>
      <c r="N15" s="647">
        <f t="shared" si="1"/>
        <v>815</v>
      </c>
      <c r="O15" s="647">
        <f t="shared" si="2"/>
        <v>1807</v>
      </c>
      <c r="P15" s="683" t="s">
        <v>309</v>
      </c>
      <c r="Q15" s="1088"/>
    </row>
    <row r="16" spans="1:17" ht="18.95" customHeight="1">
      <c r="A16" s="1404"/>
      <c r="B16" s="655" t="s">
        <v>280</v>
      </c>
      <c r="C16" s="679">
        <v>1622</v>
      </c>
      <c r="D16" s="679">
        <v>1076</v>
      </c>
      <c r="E16" s="679">
        <v>67</v>
      </c>
      <c r="F16" s="679">
        <v>38</v>
      </c>
      <c r="G16" s="679">
        <v>10</v>
      </c>
      <c r="H16" s="679">
        <v>5</v>
      </c>
      <c r="I16" s="679">
        <v>3</v>
      </c>
      <c r="J16" s="679">
        <v>1</v>
      </c>
      <c r="K16" s="679">
        <v>2</v>
      </c>
      <c r="L16" s="679">
        <v>1</v>
      </c>
      <c r="M16" s="647">
        <f t="shared" si="0"/>
        <v>1704</v>
      </c>
      <c r="N16" s="647">
        <f t="shared" si="1"/>
        <v>1121</v>
      </c>
      <c r="O16" s="647">
        <f t="shared" si="2"/>
        <v>2825</v>
      </c>
      <c r="P16" s="683" t="s">
        <v>310</v>
      </c>
      <c r="Q16" s="1088"/>
    </row>
    <row r="17" spans="1:17" ht="18.95" customHeight="1">
      <c r="A17" s="1405"/>
      <c r="B17" s="184" t="s">
        <v>281</v>
      </c>
      <c r="C17" s="679">
        <v>940</v>
      </c>
      <c r="D17" s="679">
        <v>623</v>
      </c>
      <c r="E17" s="679">
        <v>148</v>
      </c>
      <c r="F17" s="679">
        <v>70</v>
      </c>
      <c r="G17" s="679">
        <v>17</v>
      </c>
      <c r="H17" s="679">
        <v>11</v>
      </c>
      <c r="I17" s="679">
        <v>0</v>
      </c>
      <c r="J17" s="679">
        <v>1</v>
      </c>
      <c r="K17" s="679">
        <v>0</v>
      </c>
      <c r="L17" s="679">
        <v>2</v>
      </c>
      <c r="M17" s="647">
        <f t="shared" si="0"/>
        <v>1105</v>
      </c>
      <c r="N17" s="647">
        <f t="shared" si="1"/>
        <v>707</v>
      </c>
      <c r="O17" s="647">
        <f t="shared" si="2"/>
        <v>1812</v>
      </c>
      <c r="P17" s="683" t="s">
        <v>311</v>
      </c>
      <c r="Q17" s="1088"/>
    </row>
    <row r="18" spans="1:17" ht="18.95" customHeight="1">
      <c r="A18" s="294" t="s">
        <v>63</v>
      </c>
      <c r="B18" s="652"/>
      <c r="C18" s="661">
        <v>459</v>
      </c>
      <c r="D18" s="674">
        <v>268</v>
      </c>
      <c r="E18" s="674">
        <v>173</v>
      </c>
      <c r="F18" s="674">
        <v>90</v>
      </c>
      <c r="G18" s="674">
        <v>25</v>
      </c>
      <c r="H18" s="674">
        <v>18</v>
      </c>
      <c r="I18" s="674">
        <v>7</v>
      </c>
      <c r="J18" s="674">
        <v>3</v>
      </c>
      <c r="K18" s="674">
        <v>1</v>
      </c>
      <c r="L18" s="674">
        <v>0</v>
      </c>
      <c r="M18" s="647">
        <f t="shared" si="0"/>
        <v>665</v>
      </c>
      <c r="N18" s="647">
        <f t="shared" si="1"/>
        <v>379</v>
      </c>
      <c r="O18" s="647">
        <f t="shared" si="2"/>
        <v>1044</v>
      </c>
      <c r="P18" s="1056" t="s">
        <v>297</v>
      </c>
      <c r="Q18" s="1056"/>
    </row>
    <row r="19" spans="1:17" ht="18.95" customHeight="1">
      <c r="A19" s="1400" t="s">
        <v>64</v>
      </c>
      <c r="B19" s="1400"/>
      <c r="C19" s="679">
        <v>1115</v>
      </c>
      <c r="D19" s="679">
        <v>653</v>
      </c>
      <c r="E19" s="679">
        <v>430</v>
      </c>
      <c r="F19" s="679">
        <v>141</v>
      </c>
      <c r="G19" s="679">
        <v>39</v>
      </c>
      <c r="H19" s="679">
        <v>19</v>
      </c>
      <c r="I19" s="679">
        <v>15</v>
      </c>
      <c r="J19" s="679">
        <v>5</v>
      </c>
      <c r="K19" s="679">
        <v>15</v>
      </c>
      <c r="L19" s="679">
        <v>14</v>
      </c>
      <c r="M19" s="647">
        <f t="shared" si="0"/>
        <v>1614</v>
      </c>
      <c r="N19" s="647">
        <f t="shared" si="1"/>
        <v>832</v>
      </c>
      <c r="O19" s="647">
        <f t="shared" si="2"/>
        <v>2446</v>
      </c>
      <c r="P19" s="1056" t="s">
        <v>186</v>
      </c>
      <c r="Q19" s="1056"/>
    </row>
    <row r="20" spans="1:17" ht="18.95" customHeight="1">
      <c r="A20" s="1400" t="s">
        <v>65</v>
      </c>
      <c r="B20" s="1400"/>
      <c r="C20" s="679">
        <v>1568</v>
      </c>
      <c r="D20" s="679">
        <v>968</v>
      </c>
      <c r="E20" s="679">
        <v>257</v>
      </c>
      <c r="F20" s="679">
        <v>91</v>
      </c>
      <c r="G20" s="679">
        <v>34</v>
      </c>
      <c r="H20" s="679">
        <v>29</v>
      </c>
      <c r="I20" s="679">
        <v>4</v>
      </c>
      <c r="J20" s="679">
        <v>9</v>
      </c>
      <c r="K20" s="679">
        <v>1</v>
      </c>
      <c r="L20" s="679">
        <v>4</v>
      </c>
      <c r="M20" s="647">
        <f t="shared" si="0"/>
        <v>1864</v>
      </c>
      <c r="N20" s="647">
        <f t="shared" si="1"/>
        <v>1101</v>
      </c>
      <c r="O20" s="647">
        <f t="shared" si="2"/>
        <v>2965</v>
      </c>
      <c r="P20" s="1056" t="s">
        <v>187</v>
      </c>
      <c r="Q20" s="1056"/>
    </row>
    <row r="21" spans="1:17" ht="18.95" customHeight="1">
      <c r="A21" s="1400" t="s">
        <v>66</v>
      </c>
      <c r="B21" s="1400"/>
      <c r="C21" s="679">
        <v>2157</v>
      </c>
      <c r="D21" s="679">
        <v>1173</v>
      </c>
      <c r="E21" s="679">
        <v>1333</v>
      </c>
      <c r="F21" s="679">
        <v>656</v>
      </c>
      <c r="G21" s="679">
        <v>180</v>
      </c>
      <c r="H21" s="679">
        <v>77</v>
      </c>
      <c r="I21" s="679">
        <v>34</v>
      </c>
      <c r="J21" s="679">
        <v>12</v>
      </c>
      <c r="K21" s="679">
        <v>12</v>
      </c>
      <c r="L21" s="679">
        <v>13</v>
      </c>
      <c r="M21" s="647">
        <f t="shared" si="0"/>
        <v>3716</v>
      </c>
      <c r="N21" s="647">
        <f t="shared" si="1"/>
        <v>1931</v>
      </c>
      <c r="O21" s="647">
        <f t="shared" si="2"/>
        <v>5647</v>
      </c>
      <c r="P21" s="1056" t="s">
        <v>303</v>
      </c>
      <c r="Q21" s="1056"/>
    </row>
    <row r="22" spans="1:17" ht="18.95" customHeight="1">
      <c r="A22" s="1400" t="s">
        <v>134</v>
      </c>
      <c r="B22" s="1400"/>
      <c r="C22" s="679">
        <v>649</v>
      </c>
      <c r="D22" s="679">
        <v>355</v>
      </c>
      <c r="E22" s="679">
        <v>218</v>
      </c>
      <c r="F22" s="679">
        <v>91</v>
      </c>
      <c r="G22" s="679">
        <v>16</v>
      </c>
      <c r="H22" s="679">
        <v>8</v>
      </c>
      <c r="I22" s="679">
        <v>8</v>
      </c>
      <c r="J22" s="679">
        <v>6</v>
      </c>
      <c r="K22" s="679">
        <v>4</v>
      </c>
      <c r="L22" s="679">
        <v>0</v>
      </c>
      <c r="M22" s="647">
        <f t="shared" si="0"/>
        <v>895</v>
      </c>
      <c r="N22" s="647">
        <f t="shared" si="1"/>
        <v>460</v>
      </c>
      <c r="O22" s="647">
        <f t="shared" si="2"/>
        <v>1355</v>
      </c>
      <c r="P22" s="1056" t="s">
        <v>304</v>
      </c>
      <c r="Q22" s="1056"/>
    </row>
    <row r="23" spans="1:17" ht="18.95" customHeight="1">
      <c r="A23" s="1400" t="s">
        <v>68</v>
      </c>
      <c r="B23" s="1400"/>
      <c r="C23" s="679">
        <v>564</v>
      </c>
      <c r="D23" s="679">
        <v>190</v>
      </c>
      <c r="E23" s="679">
        <v>109</v>
      </c>
      <c r="F23" s="679">
        <v>110</v>
      </c>
      <c r="G23" s="679">
        <v>14</v>
      </c>
      <c r="H23" s="679">
        <v>6</v>
      </c>
      <c r="I23" s="679">
        <v>5</v>
      </c>
      <c r="J23" s="679">
        <v>2</v>
      </c>
      <c r="K23" s="679">
        <v>1</v>
      </c>
      <c r="L23" s="679">
        <v>988</v>
      </c>
      <c r="M23" s="647">
        <f t="shared" si="0"/>
        <v>693</v>
      </c>
      <c r="N23" s="647">
        <f t="shared" si="1"/>
        <v>1296</v>
      </c>
      <c r="O23" s="647">
        <f t="shared" si="2"/>
        <v>1989</v>
      </c>
      <c r="P23" s="1056" t="s">
        <v>305</v>
      </c>
      <c r="Q23" s="1056"/>
    </row>
    <row r="24" spans="1:17" ht="18.95" customHeight="1">
      <c r="A24" s="1400" t="s">
        <v>69</v>
      </c>
      <c r="B24" s="1400"/>
      <c r="C24" s="679">
        <v>469</v>
      </c>
      <c r="D24" s="679">
        <v>188</v>
      </c>
      <c r="E24" s="679">
        <v>120</v>
      </c>
      <c r="F24" s="679">
        <v>93</v>
      </c>
      <c r="G24" s="679">
        <v>14</v>
      </c>
      <c r="H24" s="679">
        <v>3</v>
      </c>
      <c r="I24" s="679">
        <v>2</v>
      </c>
      <c r="J24" s="679">
        <v>1</v>
      </c>
      <c r="K24" s="679">
        <v>0</v>
      </c>
      <c r="L24" s="679">
        <v>1</v>
      </c>
      <c r="M24" s="647">
        <f t="shared" si="0"/>
        <v>605</v>
      </c>
      <c r="N24" s="647">
        <f t="shared" si="1"/>
        <v>286</v>
      </c>
      <c r="O24" s="647">
        <f t="shared" si="2"/>
        <v>891</v>
      </c>
      <c r="P24" s="1056" t="s">
        <v>191</v>
      </c>
      <c r="Q24" s="1056"/>
    </row>
    <row r="25" spans="1:17" ht="18.95" customHeight="1">
      <c r="A25" s="1400" t="s">
        <v>70</v>
      </c>
      <c r="B25" s="1400"/>
      <c r="C25" s="679">
        <v>1434</v>
      </c>
      <c r="D25" s="679">
        <v>736</v>
      </c>
      <c r="E25" s="679">
        <v>475</v>
      </c>
      <c r="F25" s="679">
        <v>221</v>
      </c>
      <c r="G25" s="679">
        <v>96</v>
      </c>
      <c r="H25" s="679">
        <v>54</v>
      </c>
      <c r="I25" s="679">
        <v>21</v>
      </c>
      <c r="J25" s="679">
        <v>6</v>
      </c>
      <c r="K25" s="679">
        <v>3</v>
      </c>
      <c r="L25" s="679">
        <v>2</v>
      </c>
      <c r="M25" s="647">
        <f t="shared" si="0"/>
        <v>2029</v>
      </c>
      <c r="N25" s="647">
        <f t="shared" si="1"/>
        <v>1019</v>
      </c>
      <c r="O25" s="647">
        <f t="shared" si="2"/>
        <v>3048</v>
      </c>
      <c r="P25" s="1056" t="s">
        <v>192</v>
      </c>
      <c r="Q25" s="1056"/>
    </row>
    <row r="26" spans="1:17" ht="18.95" customHeight="1">
      <c r="A26" s="1400" t="s">
        <v>71</v>
      </c>
      <c r="B26" s="1400"/>
      <c r="C26" s="679">
        <v>183</v>
      </c>
      <c r="D26" s="679">
        <v>66</v>
      </c>
      <c r="E26" s="679">
        <v>75</v>
      </c>
      <c r="F26" s="679">
        <v>29</v>
      </c>
      <c r="G26" s="679">
        <v>15</v>
      </c>
      <c r="H26" s="679">
        <v>3</v>
      </c>
      <c r="I26" s="679">
        <v>0</v>
      </c>
      <c r="J26" s="679">
        <v>1</v>
      </c>
      <c r="K26" s="679">
        <v>1</v>
      </c>
      <c r="L26" s="679">
        <v>0</v>
      </c>
      <c r="M26" s="647">
        <f t="shared" si="0"/>
        <v>274</v>
      </c>
      <c r="N26" s="647">
        <f t="shared" si="1"/>
        <v>99</v>
      </c>
      <c r="O26" s="647">
        <f t="shared" si="2"/>
        <v>373</v>
      </c>
      <c r="P26" s="1056" t="s">
        <v>193</v>
      </c>
      <c r="Q26" s="1056"/>
    </row>
    <row r="27" spans="1:17" ht="18.95" customHeight="1" thickBot="1">
      <c r="A27" s="1414" t="s">
        <v>72</v>
      </c>
      <c r="B27" s="1414"/>
      <c r="C27" s="835">
        <v>5359</v>
      </c>
      <c r="D27" s="835">
        <v>2864</v>
      </c>
      <c r="E27" s="835">
        <v>1185</v>
      </c>
      <c r="F27" s="835">
        <v>563</v>
      </c>
      <c r="G27" s="835">
        <v>177</v>
      </c>
      <c r="H27" s="835">
        <v>86</v>
      </c>
      <c r="I27" s="835">
        <v>23</v>
      </c>
      <c r="J27" s="835">
        <v>11</v>
      </c>
      <c r="K27" s="835">
        <v>9</v>
      </c>
      <c r="L27" s="835">
        <v>1</v>
      </c>
      <c r="M27" s="668">
        <f t="shared" si="0"/>
        <v>6753</v>
      </c>
      <c r="N27" s="668">
        <f t="shared" si="1"/>
        <v>3525</v>
      </c>
      <c r="O27" s="668">
        <f t="shared" si="2"/>
        <v>10278</v>
      </c>
      <c r="P27" s="1193" t="s">
        <v>298</v>
      </c>
      <c r="Q27" s="1193"/>
    </row>
    <row r="28" spans="1:17" ht="18.95" customHeight="1" thickBot="1">
      <c r="A28" s="1402" t="s">
        <v>32</v>
      </c>
      <c r="B28" s="1402"/>
      <c r="C28" s="385">
        <f>SUM(C8:C27)</f>
        <v>24319</v>
      </c>
      <c r="D28" s="385">
        <f t="shared" ref="D28:O28" si="3">SUM(D8:D27)</f>
        <v>14303</v>
      </c>
      <c r="E28" s="385">
        <f t="shared" si="3"/>
        <v>6166</v>
      </c>
      <c r="F28" s="385">
        <f t="shared" si="3"/>
        <v>3104</v>
      </c>
      <c r="G28" s="385">
        <f t="shared" si="3"/>
        <v>922</v>
      </c>
      <c r="H28" s="385">
        <f t="shared" si="3"/>
        <v>453</v>
      </c>
      <c r="I28" s="385">
        <f t="shared" si="3"/>
        <v>194</v>
      </c>
      <c r="J28" s="385">
        <f t="shared" si="3"/>
        <v>85</v>
      </c>
      <c r="K28" s="385">
        <f t="shared" si="3"/>
        <v>89</v>
      </c>
      <c r="L28" s="385">
        <f t="shared" si="3"/>
        <v>1037</v>
      </c>
      <c r="M28" s="385">
        <f t="shared" si="3"/>
        <v>31690</v>
      </c>
      <c r="N28" s="385">
        <f t="shared" si="3"/>
        <v>18982</v>
      </c>
      <c r="O28" s="385">
        <f t="shared" si="3"/>
        <v>50672</v>
      </c>
      <c r="P28" s="1187" t="s">
        <v>175</v>
      </c>
      <c r="Q28" s="1187"/>
    </row>
    <row r="29" spans="1:17" ht="11.25" customHeight="1" thickTop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</row>
    <row r="30" spans="1:17" ht="11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</row>
    <row r="31" spans="1:17" ht="24" customHeight="1">
      <c r="A31" s="1179" t="s">
        <v>859</v>
      </c>
      <c r="B31" s="1179"/>
      <c r="C31" s="1179"/>
      <c r="D31" s="1179"/>
      <c r="E31" s="1179"/>
      <c r="F31" s="1179"/>
      <c r="G31" s="1179"/>
      <c r="H31" s="1179"/>
      <c r="I31" s="1179"/>
      <c r="J31" s="1179"/>
      <c r="K31" s="1179"/>
      <c r="L31" s="1179"/>
      <c r="M31" s="1179"/>
      <c r="N31" s="1179"/>
      <c r="O31" s="1179"/>
      <c r="P31" s="1179"/>
      <c r="Q31" s="1179"/>
    </row>
    <row r="32" spans="1:17" ht="21" customHeight="1">
      <c r="A32" s="1180" t="s">
        <v>864</v>
      </c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</row>
    <row r="33" spans="1:17" s="209" customFormat="1" ht="17.25" customHeight="1" thickBot="1">
      <c r="A33" s="1048" t="s">
        <v>1213</v>
      </c>
      <c r="B33" s="1048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14"/>
      <c r="O33" s="214"/>
      <c r="P33" s="1365" t="s">
        <v>717</v>
      </c>
      <c r="Q33" s="1365"/>
    </row>
    <row r="34" spans="1:17" ht="19.5" customHeight="1" thickTop="1">
      <c r="A34" s="1231" t="s">
        <v>114</v>
      </c>
      <c r="B34" s="1231"/>
      <c r="C34" s="1397" t="s">
        <v>73</v>
      </c>
      <c r="D34" s="1397"/>
      <c r="E34" s="1397" t="s">
        <v>44</v>
      </c>
      <c r="F34" s="1397"/>
      <c r="G34" s="1397" t="s">
        <v>74</v>
      </c>
      <c r="H34" s="1397"/>
      <c r="I34" s="1397" t="s">
        <v>77</v>
      </c>
      <c r="J34" s="1397"/>
      <c r="K34" s="1397" t="s">
        <v>79</v>
      </c>
      <c r="L34" s="1397"/>
      <c r="M34" s="1397" t="s">
        <v>170</v>
      </c>
      <c r="N34" s="1397"/>
      <c r="O34" s="1397"/>
      <c r="P34" s="1415" t="s">
        <v>174</v>
      </c>
      <c r="Q34" s="1415"/>
    </row>
    <row r="35" spans="1:17" ht="19.5" customHeight="1">
      <c r="A35" s="1138"/>
      <c r="B35" s="1138"/>
      <c r="C35" s="1398" t="s">
        <v>236</v>
      </c>
      <c r="D35" s="1398"/>
      <c r="E35" s="1398" t="s">
        <v>235</v>
      </c>
      <c r="F35" s="1398"/>
      <c r="G35" s="1398" t="s">
        <v>228</v>
      </c>
      <c r="H35" s="1398"/>
      <c r="I35" s="1398" t="s">
        <v>229</v>
      </c>
      <c r="J35" s="1398"/>
      <c r="K35" s="1398" t="s">
        <v>230</v>
      </c>
      <c r="L35" s="1398"/>
      <c r="M35" s="1398" t="s">
        <v>175</v>
      </c>
      <c r="N35" s="1398"/>
      <c r="O35" s="1398"/>
      <c r="P35" s="1139"/>
      <c r="Q35" s="1139"/>
    </row>
    <row r="36" spans="1:17" ht="19.5" customHeight="1">
      <c r="A36" s="1138"/>
      <c r="B36" s="1138"/>
      <c r="C36" s="390" t="s">
        <v>128</v>
      </c>
      <c r="D36" s="391" t="s">
        <v>34</v>
      </c>
      <c r="E36" s="390" t="s">
        <v>128</v>
      </c>
      <c r="F36" s="391" t="s">
        <v>34</v>
      </c>
      <c r="G36" s="390" t="s">
        <v>128</v>
      </c>
      <c r="H36" s="391" t="s">
        <v>34</v>
      </c>
      <c r="I36" s="390" t="s">
        <v>128</v>
      </c>
      <c r="J36" s="391" t="s">
        <v>34</v>
      </c>
      <c r="K36" s="390" t="s">
        <v>128</v>
      </c>
      <c r="L36" s="391" t="s">
        <v>34</v>
      </c>
      <c r="M36" s="84" t="s">
        <v>128</v>
      </c>
      <c r="N36" s="85" t="s">
        <v>34</v>
      </c>
      <c r="O36" s="841" t="s">
        <v>32</v>
      </c>
      <c r="P36" s="1139"/>
      <c r="Q36" s="1139"/>
    </row>
    <row r="37" spans="1:17" ht="19.5" customHeight="1" thickBot="1">
      <c r="A37" s="1138"/>
      <c r="B37" s="1138"/>
      <c r="C37" s="840" t="s">
        <v>180</v>
      </c>
      <c r="D37" s="840" t="s">
        <v>179</v>
      </c>
      <c r="E37" s="840" t="s">
        <v>180</v>
      </c>
      <c r="F37" s="840" t="s">
        <v>179</v>
      </c>
      <c r="G37" s="840" t="s">
        <v>180</v>
      </c>
      <c r="H37" s="840" t="s">
        <v>179</v>
      </c>
      <c r="I37" s="840" t="s">
        <v>180</v>
      </c>
      <c r="J37" s="840" t="s">
        <v>179</v>
      </c>
      <c r="K37" s="840" t="s">
        <v>180</v>
      </c>
      <c r="L37" s="840" t="s">
        <v>179</v>
      </c>
      <c r="M37" s="840" t="s">
        <v>180</v>
      </c>
      <c r="N37" s="840" t="s">
        <v>179</v>
      </c>
      <c r="O37" s="840" t="s">
        <v>175</v>
      </c>
      <c r="P37" s="1139"/>
      <c r="Q37" s="1139"/>
    </row>
    <row r="38" spans="1:17" ht="19.5" customHeight="1">
      <c r="A38" s="619" t="s">
        <v>52</v>
      </c>
      <c r="B38" s="619"/>
      <c r="C38" s="837">
        <v>776</v>
      </c>
      <c r="D38" s="837">
        <v>504</v>
      </c>
      <c r="E38" s="837">
        <v>206</v>
      </c>
      <c r="F38" s="837">
        <v>73</v>
      </c>
      <c r="G38" s="837">
        <v>34</v>
      </c>
      <c r="H38" s="837">
        <v>16</v>
      </c>
      <c r="I38" s="456">
        <v>10</v>
      </c>
      <c r="J38" s="456">
        <v>2</v>
      </c>
      <c r="K38" s="456">
        <v>2</v>
      </c>
      <c r="L38" s="456">
        <v>3</v>
      </c>
      <c r="M38" s="456">
        <f>SUM(C38,E38,G38,I38,K38)</f>
        <v>1028</v>
      </c>
      <c r="N38" s="456">
        <f>SUM(D38,F38,H38,J38,L38)</f>
        <v>598</v>
      </c>
      <c r="O38" s="456">
        <f>SUM(M38:N38)</f>
        <v>1626</v>
      </c>
      <c r="P38" s="1058" t="s">
        <v>671</v>
      </c>
      <c r="Q38" s="1058"/>
    </row>
    <row r="39" spans="1:17" ht="19.5" customHeight="1">
      <c r="A39" s="1410" t="s">
        <v>53</v>
      </c>
      <c r="B39" s="1410"/>
      <c r="C39" s="111">
        <v>268</v>
      </c>
      <c r="D39" s="111">
        <v>161</v>
      </c>
      <c r="E39" s="111">
        <v>157</v>
      </c>
      <c r="F39" s="111">
        <v>105</v>
      </c>
      <c r="G39" s="111">
        <v>20</v>
      </c>
      <c r="H39" s="111">
        <v>6</v>
      </c>
      <c r="I39" s="111">
        <v>3</v>
      </c>
      <c r="J39" s="111">
        <v>4</v>
      </c>
      <c r="K39" s="111">
        <v>0</v>
      </c>
      <c r="L39" s="111">
        <v>1</v>
      </c>
      <c r="M39" s="102">
        <f t="shared" ref="M39:M57" si="4">SUM(C39,E39,G39,I39,K39)</f>
        <v>448</v>
      </c>
      <c r="N39" s="102">
        <f t="shared" ref="N39:N57" si="5">SUM(D39,F39,H39,J39,L39)</f>
        <v>277</v>
      </c>
      <c r="O39" s="102">
        <f t="shared" ref="O39:O57" si="6">SUM(M39:N39)</f>
        <v>725</v>
      </c>
      <c r="P39" s="1059" t="s">
        <v>302</v>
      </c>
      <c r="Q39" s="1059"/>
    </row>
    <row r="40" spans="1:17" ht="19.5" customHeight="1">
      <c r="A40" s="1410" t="s">
        <v>54</v>
      </c>
      <c r="B40" s="1410"/>
      <c r="C40" s="111">
        <v>402</v>
      </c>
      <c r="D40" s="111">
        <v>327</v>
      </c>
      <c r="E40" s="111">
        <v>113</v>
      </c>
      <c r="F40" s="111">
        <v>91</v>
      </c>
      <c r="G40" s="111">
        <v>16</v>
      </c>
      <c r="H40" s="111">
        <v>8</v>
      </c>
      <c r="I40" s="111">
        <v>0</v>
      </c>
      <c r="J40" s="111">
        <v>3</v>
      </c>
      <c r="K40" s="111">
        <v>0</v>
      </c>
      <c r="L40" s="111">
        <v>0</v>
      </c>
      <c r="M40" s="102">
        <f t="shared" si="4"/>
        <v>531</v>
      </c>
      <c r="N40" s="102">
        <f t="shared" si="5"/>
        <v>429</v>
      </c>
      <c r="O40" s="102">
        <f t="shared" si="6"/>
        <v>960</v>
      </c>
      <c r="P40" s="1056" t="s">
        <v>184</v>
      </c>
      <c r="Q40" s="1056"/>
    </row>
    <row r="41" spans="1:17" ht="19.5" customHeight="1">
      <c r="A41" s="1410" t="s">
        <v>55</v>
      </c>
      <c r="B41" s="1410"/>
      <c r="C41" s="111">
        <v>414</v>
      </c>
      <c r="D41" s="111">
        <v>206</v>
      </c>
      <c r="E41" s="111">
        <v>82</v>
      </c>
      <c r="F41" s="111">
        <v>52</v>
      </c>
      <c r="G41" s="111">
        <v>20</v>
      </c>
      <c r="H41" s="111">
        <v>9</v>
      </c>
      <c r="I41" s="111">
        <v>9</v>
      </c>
      <c r="J41" s="111">
        <v>3</v>
      </c>
      <c r="K41" s="111">
        <v>5</v>
      </c>
      <c r="L41" s="111">
        <v>1</v>
      </c>
      <c r="M41" s="102">
        <f t="shared" si="4"/>
        <v>530</v>
      </c>
      <c r="N41" s="102">
        <f t="shared" si="5"/>
        <v>271</v>
      </c>
      <c r="O41" s="102">
        <f t="shared" si="6"/>
        <v>801</v>
      </c>
      <c r="P41" s="1056" t="s">
        <v>185</v>
      </c>
      <c r="Q41" s="1056"/>
    </row>
    <row r="42" spans="1:17" ht="19.5" customHeight="1">
      <c r="A42" s="1411" t="s">
        <v>312</v>
      </c>
      <c r="B42" s="655" t="s">
        <v>282</v>
      </c>
      <c r="C42" s="111">
        <v>1582</v>
      </c>
      <c r="D42" s="111">
        <v>866</v>
      </c>
      <c r="E42" s="111">
        <v>113</v>
      </c>
      <c r="F42" s="111">
        <v>37</v>
      </c>
      <c r="G42" s="111">
        <v>44</v>
      </c>
      <c r="H42" s="111">
        <v>5</v>
      </c>
      <c r="I42" s="111">
        <v>3</v>
      </c>
      <c r="J42" s="111">
        <v>0</v>
      </c>
      <c r="K42" s="111">
        <v>0</v>
      </c>
      <c r="L42" s="111">
        <v>0</v>
      </c>
      <c r="M42" s="102">
        <f t="shared" si="4"/>
        <v>1742</v>
      </c>
      <c r="N42" s="102">
        <f t="shared" si="5"/>
        <v>908</v>
      </c>
      <c r="O42" s="102">
        <f t="shared" si="6"/>
        <v>2650</v>
      </c>
      <c r="P42" s="474" t="s">
        <v>306</v>
      </c>
      <c r="Q42" s="1087" t="s">
        <v>173</v>
      </c>
    </row>
    <row r="43" spans="1:17" ht="19.5" customHeight="1">
      <c r="A43" s="1404"/>
      <c r="B43" s="655" t="s">
        <v>283</v>
      </c>
      <c r="C43" s="111">
        <v>2594</v>
      </c>
      <c r="D43" s="111">
        <v>1661</v>
      </c>
      <c r="E43" s="111">
        <v>524</v>
      </c>
      <c r="F43" s="111">
        <v>260</v>
      </c>
      <c r="G43" s="111">
        <v>123</v>
      </c>
      <c r="H43" s="111">
        <v>62</v>
      </c>
      <c r="I43" s="111">
        <v>41</v>
      </c>
      <c r="J43" s="111">
        <v>7</v>
      </c>
      <c r="K43" s="111">
        <v>12</v>
      </c>
      <c r="L43" s="111">
        <v>3</v>
      </c>
      <c r="M43" s="102">
        <f t="shared" si="4"/>
        <v>3294</v>
      </c>
      <c r="N43" s="102">
        <f t="shared" si="5"/>
        <v>1993</v>
      </c>
      <c r="O43" s="102">
        <f t="shared" si="6"/>
        <v>5287</v>
      </c>
      <c r="P43" s="474" t="s">
        <v>307</v>
      </c>
      <c r="Q43" s="1088"/>
    </row>
    <row r="44" spans="1:17" ht="19.5" customHeight="1">
      <c r="A44" s="1404"/>
      <c r="B44" s="655" t="s">
        <v>284</v>
      </c>
      <c r="C44" s="111">
        <v>198</v>
      </c>
      <c r="D44" s="111">
        <v>98</v>
      </c>
      <c r="E44" s="111">
        <v>54</v>
      </c>
      <c r="F44" s="111">
        <v>16</v>
      </c>
      <c r="G44" s="111">
        <v>19</v>
      </c>
      <c r="H44" s="111">
        <v>5</v>
      </c>
      <c r="I44" s="111">
        <v>10</v>
      </c>
      <c r="J44" s="111">
        <v>2</v>
      </c>
      <c r="K44" s="111">
        <v>3</v>
      </c>
      <c r="L44" s="111">
        <v>1</v>
      </c>
      <c r="M44" s="102">
        <f t="shared" si="4"/>
        <v>284</v>
      </c>
      <c r="N44" s="102">
        <f t="shared" si="5"/>
        <v>122</v>
      </c>
      <c r="O44" s="102">
        <f t="shared" si="6"/>
        <v>406</v>
      </c>
      <c r="P44" s="474" t="s">
        <v>308</v>
      </c>
      <c r="Q44" s="1088"/>
    </row>
    <row r="45" spans="1:17" ht="19.5" customHeight="1">
      <c r="A45" s="1404"/>
      <c r="B45" s="655" t="s">
        <v>279</v>
      </c>
      <c r="C45" s="111">
        <v>677</v>
      </c>
      <c r="D45" s="111">
        <v>543</v>
      </c>
      <c r="E45" s="111">
        <v>231</v>
      </c>
      <c r="F45" s="111">
        <v>128</v>
      </c>
      <c r="G45" s="111">
        <v>43</v>
      </c>
      <c r="H45" s="111">
        <v>28</v>
      </c>
      <c r="I45" s="111">
        <v>5</v>
      </c>
      <c r="J45" s="111">
        <v>5</v>
      </c>
      <c r="K45" s="111">
        <v>3</v>
      </c>
      <c r="L45" s="111">
        <v>0</v>
      </c>
      <c r="M45" s="102">
        <f t="shared" si="4"/>
        <v>959</v>
      </c>
      <c r="N45" s="102">
        <f t="shared" si="5"/>
        <v>704</v>
      </c>
      <c r="O45" s="102">
        <f t="shared" si="6"/>
        <v>1663</v>
      </c>
      <c r="P45" s="474" t="s">
        <v>309</v>
      </c>
      <c r="Q45" s="1088"/>
    </row>
    <row r="46" spans="1:17" ht="19.5" customHeight="1">
      <c r="A46" s="1404"/>
      <c r="B46" s="655" t="s">
        <v>280</v>
      </c>
      <c r="C46" s="111">
        <v>1366</v>
      </c>
      <c r="D46" s="111">
        <v>855</v>
      </c>
      <c r="E46" s="111">
        <v>80</v>
      </c>
      <c r="F46" s="111">
        <v>91</v>
      </c>
      <c r="G46" s="111">
        <v>7</v>
      </c>
      <c r="H46" s="111">
        <v>10</v>
      </c>
      <c r="I46" s="111">
        <v>7</v>
      </c>
      <c r="J46" s="111">
        <v>0</v>
      </c>
      <c r="K46" s="111">
        <v>0</v>
      </c>
      <c r="L46" s="111">
        <v>1</v>
      </c>
      <c r="M46" s="102">
        <f t="shared" si="4"/>
        <v>1460</v>
      </c>
      <c r="N46" s="102">
        <f t="shared" si="5"/>
        <v>957</v>
      </c>
      <c r="O46" s="102">
        <f t="shared" si="6"/>
        <v>2417</v>
      </c>
      <c r="P46" s="474" t="s">
        <v>310</v>
      </c>
      <c r="Q46" s="1088"/>
    </row>
    <row r="47" spans="1:17" ht="19.5" customHeight="1">
      <c r="A47" s="1405"/>
      <c r="B47" s="184" t="s">
        <v>281</v>
      </c>
      <c r="C47" s="111">
        <v>760</v>
      </c>
      <c r="D47" s="111">
        <v>523</v>
      </c>
      <c r="E47" s="111">
        <v>182</v>
      </c>
      <c r="F47" s="111">
        <v>62</v>
      </c>
      <c r="G47" s="111">
        <v>32</v>
      </c>
      <c r="H47" s="111">
        <v>10</v>
      </c>
      <c r="I47" s="111">
        <v>1</v>
      </c>
      <c r="J47" s="111">
        <v>0</v>
      </c>
      <c r="K47" s="111">
        <v>2</v>
      </c>
      <c r="L47" s="111">
        <v>1</v>
      </c>
      <c r="M47" s="102">
        <f t="shared" si="4"/>
        <v>977</v>
      </c>
      <c r="N47" s="102">
        <f t="shared" si="5"/>
        <v>596</v>
      </c>
      <c r="O47" s="102">
        <f t="shared" si="6"/>
        <v>1573</v>
      </c>
      <c r="P47" s="474" t="s">
        <v>311</v>
      </c>
      <c r="Q47" s="1088"/>
    </row>
    <row r="48" spans="1:17" ht="19.5" customHeight="1">
      <c r="A48" s="174" t="s">
        <v>63</v>
      </c>
      <c r="B48" s="652"/>
      <c r="C48" s="105">
        <v>396</v>
      </c>
      <c r="D48" s="109">
        <v>207</v>
      </c>
      <c r="E48" s="109">
        <v>126</v>
      </c>
      <c r="F48" s="109">
        <v>85</v>
      </c>
      <c r="G48" s="109">
        <v>22</v>
      </c>
      <c r="H48" s="109">
        <v>15</v>
      </c>
      <c r="I48" s="109">
        <v>7</v>
      </c>
      <c r="J48" s="109">
        <v>3</v>
      </c>
      <c r="K48" s="109">
        <v>7</v>
      </c>
      <c r="L48" s="109">
        <v>0</v>
      </c>
      <c r="M48" s="102">
        <f t="shared" si="4"/>
        <v>558</v>
      </c>
      <c r="N48" s="102">
        <f t="shared" si="5"/>
        <v>310</v>
      </c>
      <c r="O48" s="102">
        <f t="shared" si="6"/>
        <v>868</v>
      </c>
      <c r="P48" s="1056" t="s">
        <v>297</v>
      </c>
      <c r="Q48" s="1056"/>
    </row>
    <row r="49" spans="1:17" ht="19.5" customHeight="1">
      <c r="A49" s="1410" t="s">
        <v>64</v>
      </c>
      <c r="B49" s="1410"/>
      <c r="C49" s="111">
        <v>834</v>
      </c>
      <c r="D49" s="111">
        <v>443</v>
      </c>
      <c r="E49" s="111">
        <v>334</v>
      </c>
      <c r="F49" s="111">
        <v>145</v>
      </c>
      <c r="G49" s="111">
        <v>36</v>
      </c>
      <c r="H49" s="111">
        <v>10</v>
      </c>
      <c r="I49" s="111">
        <v>19</v>
      </c>
      <c r="J49" s="111">
        <v>12</v>
      </c>
      <c r="K49" s="111">
        <v>4</v>
      </c>
      <c r="L49" s="111">
        <v>1</v>
      </c>
      <c r="M49" s="102">
        <f t="shared" si="4"/>
        <v>1227</v>
      </c>
      <c r="N49" s="102">
        <f t="shared" si="5"/>
        <v>611</v>
      </c>
      <c r="O49" s="102">
        <f t="shared" si="6"/>
        <v>1838</v>
      </c>
      <c r="P49" s="1056" t="s">
        <v>186</v>
      </c>
      <c r="Q49" s="1056"/>
    </row>
    <row r="50" spans="1:17" ht="19.5" customHeight="1">
      <c r="A50" s="1410" t="s">
        <v>112</v>
      </c>
      <c r="B50" s="1410"/>
      <c r="C50" s="111">
        <v>1381</v>
      </c>
      <c r="D50" s="111">
        <v>877</v>
      </c>
      <c r="E50" s="111">
        <v>175</v>
      </c>
      <c r="F50" s="111">
        <v>65</v>
      </c>
      <c r="G50" s="111">
        <v>32</v>
      </c>
      <c r="H50" s="111">
        <v>29</v>
      </c>
      <c r="I50" s="111">
        <v>8</v>
      </c>
      <c r="J50" s="111">
        <v>9</v>
      </c>
      <c r="K50" s="111">
        <v>3</v>
      </c>
      <c r="L50" s="111">
        <v>2</v>
      </c>
      <c r="M50" s="102">
        <f t="shared" si="4"/>
        <v>1599</v>
      </c>
      <c r="N50" s="102">
        <f t="shared" si="5"/>
        <v>982</v>
      </c>
      <c r="O50" s="102">
        <f t="shared" si="6"/>
        <v>2581</v>
      </c>
      <c r="P50" s="1056" t="s">
        <v>187</v>
      </c>
      <c r="Q50" s="1056"/>
    </row>
    <row r="51" spans="1:17" ht="19.5" customHeight="1">
      <c r="A51" s="1410" t="s">
        <v>113</v>
      </c>
      <c r="B51" s="1410"/>
      <c r="C51" s="111">
        <v>1684</v>
      </c>
      <c r="D51" s="111">
        <v>875</v>
      </c>
      <c r="E51" s="111">
        <v>1130</v>
      </c>
      <c r="F51" s="111">
        <v>441</v>
      </c>
      <c r="G51" s="111">
        <v>156</v>
      </c>
      <c r="H51" s="111">
        <v>166</v>
      </c>
      <c r="I51" s="111">
        <v>49</v>
      </c>
      <c r="J51" s="111">
        <v>25</v>
      </c>
      <c r="K51" s="111">
        <v>13</v>
      </c>
      <c r="L51" s="111">
        <v>5</v>
      </c>
      <c r="M51" s="102">
        <f t="shared" si="4"/>
        <v>3032</v>
      </c>
      <c r="N51" s="102">
        <f t="shared" si="5"/>
        <v>1512</v>
      </c>
      <c r="O51" s="102">
        <f t="shared" si="6"/>
        <v>4544</v>
      </c>
      <c r="P51" s="1056" t="s">
        <v>303</v>
      </c>
      <c r="Q51" s="1056"/>
    </row>
    <row r="52" spans="1:17" ht="19.5" customHeight="1">
      <c r="A52" s="1410" t="s">
        <v>134</v>
      </c>
      <c r="B52" s="1410"/>
      <c r="C52" s="111">
        <v>479</v>
      </c>
      <c r="D52" s="111">
        <v>298</v>
      </c>
      <c r="E52" s="111">
        <v>226</v>
      </c>
      <c r="F52" s="111">
        <v>82</v>
      </c>
      <c r="G52" s="111">
        <v>25</v>
      </c>
      <c r="H52" s="111">
        <v>8</v>
      </c>
      <c r="I52" s="111">
        <v>9</v>
      </c>
      <c r="J52" s="111">
        <v>3</v>
      </c>
      <c r="K52" s="111">
        <v>2</v>
      </c>
      <c r="L52" s="111">
        <v>0</v>
      </c>
      <c r="M52" s="102">
        <f t="shared" si="4"/>
        <v>741</v>
      </c>
      <c r="N52" s="102">
        <f t="shared" si="5"/>
        <v>391</v>
      </c>
      <c r="O52" s="102">
        <f t="shared" si="6"/>
        <v>1132</v>
      </c>
      <c r="P52" s="1056" t="s">
        <v>304</v>
      </c>
      <c r="Q52" s="1056"/>
    </row>
    <row r="53" spans="1:17" ht="19.5" customHeight="1">
      <c r="A53" s="1410" t="s">
        <v>68</v>
      </c>
      <c r="B53" s="1410"/>
      <c r="C53" s="111">
        <v>467</v>
      </c>
      <c r="D53" s="111">
        <v>166</v>
      </c>
      <c r="E53" s="111">
        <v>167</v>
      </c>
      <c r="F53" s="111">
        <v>107</v>
      </c>
      <c r="G53" s="111">
        <v>19</v>
      </c>
      <c r="H53" s="111">
        <v>13</v>
      </c>
      <c r="I53" s="111">
        <v>2</v>
      </c>
      <c r="J53" s="111">
        <v>4</v>
      </c>
      <c r="K53" s="111">
        <v>1</v>
      </c>
      <c r="L53" s="111">
        <v>925</v>
      </c>
      <c r="M53" s="102">
        <f t="shared" si="4"/>
        <v>656</v>
      </c>
      <c r="N53" s="102">
        <f t="shared" si="5"/>
        <v>1215</v>
      </c>
      <c r="O53" s="102">
        <f t="shared" si="6"/>
        <v>1871</v>
      </c>
      <c r="P53" s="1056" t="s">
        <v>305</v>
      </c>
      <c r="Q53" s="1056"/>
    </row>
    <row r="54" spans="1:17" ht="19.5" customHeight="1">
      <c r="A54" s="1410" t="s">
        <v>69</v>
      </c>
      <c r="B54" s="1410"/>
      <c r="C54" s="111">
        <v>378</v>
      </c>
      <c r="D54" s="111">
        <v>142</v>
      </c>
      <c r="E54" s="111">
        <v>72</v>
      </c>
      <c r="F54" s="111">
        <v>75</v>
      </c>
      <c r="G54" s="111">
        <v>15</v>
      </c>
      <c r="H54" s="111">
        <v>7</v>
      </c>
      <c r="I54" s="111">
        <v>24</v>
      </c>
      <c r="J54" s="111">
        <v>6</v>
      </c>
      <c r="K54" s="111">
        <v>8</v>
      </c>
      <c r="L54" s="111">
        <v>1</v>
      </c>
      <c r="M54" s="102">
        <f t="shared" si="4"/>
        <v>497</v>
      </c>
      <c r="N54" s="102">
        <f t="shared" si="5"/>
        <v>231</v>
      </c>
      <c r="O54" s="102">
        <f t="shared" si="6"/>
        <v>728</v>
      </c>
      <c r="P54" s="1056" t="s">
        <v>191</v>
      </c>
      <c r="Q54" s="1056"/>
    </row>
    <row r="55" spans="1:17" ht="19.5" customHeight="1">
      <c r="A55" s="1410" t="s">
        <v>70</v>
      </c>
      <c r="B55" s="1410"/>
      <c r="C55" s="111">
        <v>1138</v>
      </c>
      <c r="D55" s="111">
        <v>515</v>
      </c>
      <c r="E55" s="111">
        <v>361</v>
      </c>
      <c r="F55" s="111">
        <v>183</v>
      </c>
      <c r="G55" s="111">
        <v>127</v>
      </c>
      <c r="H55" s="111">
        <v>40</v>
      </c>
      <c r="I55" s="111">
        <v>36</v>
      </c>
      <c r="J55" s="111">
        <v>5</v>
      </c>
      <c r="K55" s="111">
        <v>14</v>
      </c>
      <c r="L55" s="111">
        <v>2</v>
      </c>
      <c r="M55" s="102">
        <f t="shared" si="4"/>
        <v>1676</v>
      </c>
      <c r="N55" s="102">
        <f t="shared" si="5"/>
        <v>745</v>
      </c>
      <c r="O55" s="102">
        <f t="shared" si="6"/>
        <v>2421</v>
      </c>
      <c r="P55" s="1056" t="s">
        <v>192</v>
      </c>
      <c r="Q55" s="1056"/>
    </row>
    <row r="56" spans="1:17" ht="19.5" customHeight="1">
      <c r="A56" s="1410" t="s">
        <v>71</v>
      </c>
      <c r="B56" s="1410"/>
      <c r="C56" s="111">
        <v>126</v>
      </c>
      <c r="D56" s="111">
        <v>50</v>
      </c>
      <c r="E56" s="111">
        <v>44</v>
      </c>
      <c r="F56" s="111">
        <v>19</v>
      </c>
      <c r="G56" s="111">
        <v>13</v>
      </c>
      <c r="H56" s="111">
        <v>1</v>
      </c>
      <c r="I56" s="111">
        <v>2</v>
      </c>
      <c r="J56" s="111">
        <v>0</v>
      </c>
      <c r="K56" s="111">
        <v>4</v>
      </c>
      <c r="L56" s="111">
        <v>0</v>
      </c>
      <c r="M56" s="102">
        <f t="shared" si="4"/>
        <v>189</v>
      </c>
      <c r="N56" s="102">
        <f t="shared" si="5"/>
        <v>70</v>
      </c>
      <c r="O56" s="102">
        <f t="shared" si="6"/>
        <v>259</v>
      </c>
      <c r="P56" s="1056" t="s">
        <v>193</v>
      </c>
      <c r="Q56" s="1056"/>
    </row>
    <row r="57" spans="1:17" ht="19.5" customHeight="1" thickBot="1">
      <c r="A57" s="1412" t="s">
        <v>72</v>
      </c>
      <c r="B57" s="1412"/>
      <c r="C57" s="838">
        <v>4593</v>
      </c>
      <c r="D57" s="838">
        <v>2475</v>
      </c>
      <c r="E57" s="838">
        <v>1129</v>
      </c>
      <c r="F57" s="838">
        <v>503</v>
      </c>
      <c r="G57" s="838">
        <v>149</v>
      </c>
      <c r="H57" s="838">
        <v>61</v>
      </c>
      <c r="I57" s="838">
        <v>28</v>
      </c>
      <c r="J57" s="838">
        <v>17</v>
      </c>
      <c r="K57" s="838">
        <v>10</v>
      </c>
      <c r="L57" s="838">
        <v>5</v>
      </c>
      <c r="M57" s="646">
        <f t="shared" si="4"/>
        <v>5909</v>
      </c>
      <c r="N57" s="646">
        <f t="shared" si="5"/>
        <v>3061</v>
      </c>
      <c r="O57" s="646">
        <f t="shared" si="6"/>
        <v>8970</v>
      </c>
      <c r="P57" s="1193" t="s">
        <v>298</v>
      </c>
      <c r="Q57" s="1193"/>
    </row>
    <row r="58" spans="1:17" ht="20.25" customHeight="1" thickBot="1">
      <c r="A58" s="1416" t="s">
        <v>32</v>
      </c>
      <c r="B58" s="1416"/>
      <c r="C58" s="680">
        <f>SUM(C38:C57)</f>
        <v>20513</v>
      </c>
      <c r="D58" s="680">
        <f t="shared" ref="D58:O58" si="7">SUM(D38:D57)</f>
        <v>11792</v>
      </c>
      <c r="E58" s="680">
        <f t="shared" si="7"/>
        <v>5506</v>
      </c>
      <c r="F58" s="680">
        <f t="shared" si="7"/>
        <v>2620</v>
      </c>
      <c r="G58" s="680">
        <f t="shared" si="7"/>
        <v>952</v>
      </c>
      <c r="H58" s="680">
        <f t="shared" si="7"/>
        <v>509</v>
      </c>
      <c r="I58" s="680">
        <f t="shared" si="7"/>
        <v>273</v>
      </c>
      <c r="J58" s="680">
        <f t="shared" si="7"/>
        <v>110</v>
      </c>
      <c r="K58" s="680">
        <f t="shared" si="7"/>
        <v>93</v>
      </c>
      <c r="L58" s="680">
        <f t="shared" si="7"/>
        <v>952</v>
      </c>
      <c r="M58" s="680">
        <f t="shared" si="7"/>
        <v>27337</v>
      </c>
      <c r="N58" s="680">
        <f t="shared" si="7"/>
        <v>15983</v>
      </c>
      <c r="O58" s="680">
        <f t="shared" si="7"/>
        <v>43320</v>
      </c>
      <c r="P58" s="1187" t="s">
        <v>175</v>
      </c>
      <c r="Q58" s="1187"/>
    </row>
    <row r="59" spans="1:17" ht="20.25" customHeight="1" thickTop="1">
      <c r="A59" s="279"/>
      <c r="B59" s="279"/>
      <c r="C59" s="917"/>
      <c r="D59" s="917"/>
      <c r="E59" s="917"/>
      <c r="F59" s="917"/>
      <c r="G59" s="917"/>
      <c r="H59" s="917"/>
      <c r="I59" s="917"/>
      <c r="J59" s="917"/>
      <c r="K59" s="917"/>
      <c r="L59" s="917"/>
      <c r="M59" s="917"/>
      <c r="N59" s="917"/>
      <c r="O59" s="917"/>
      <c r="P59" s="914"/>
      <c r="Q59" s="914"/>
    </row>
    <row r="60" spans="1:17" ht="21.75" customHeight="1">
      <c r="A60" s="1179" t="s">
        <v>860</v>
      </c>
      <c r="B60" s="1179"/>
      <c r="C60" s="1179"/>
      <c r="D60" s="1179"/>
      <c r="E60" s="1179"/>
      <c r="F60" s="1179"/>
      <c r="G60" s="1179"/>
      <c r="H60" s="1179"/>
      <c r="I60" s="1179"/>
      <c r="J60" s="1179"/>
      <c r="K60" s="1179"/>
      <c r="L60" s="1179"/>
      <c r="M60" s="1179"/>
      <c r="N60" s="1179"/>
      <c r="O60" s="1179"/>
      <c r="P60" s="1179"/>
      <c r="Q60" s="1179"/>
    </row>
    <row r="61" spans="1:17" ht="21" customHeight="1">
      <c r="A61" s="1180" t="s">
        <v>865</v>
      </c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</row>
    <row r="62" spans="1:17" ht="21.75" customHeight="1" thickBot="1">
      <c r="A62" s="1048" t="s">
        <v>1214</v>
      </c>
      <c r="B62" s="1048"/>
      <c r="C62" s="273"/>
      <c r="D62" s="273"/>
      <c r="E62" s="273"/>
      <c r="F62" s="273"/>
      <c r="G62" s="273"/>
      <c r="H62" s="273"/>
      <c r="I62" s="273"/>
      <c r="J62" s="273"/>
      <c r="K62" s="273"/>
      <c r="L62" s="273"/>
      <c r="M62" s="273"/>
      <c r="N62" s="214"/>
      <c r="O62" s="214"/>
      <c r="P62" s="1365" t="s">
        <v>698</v>
      </c>
      <c r="Q62" s="1365"/>
    </row>
    <row r="63" spans="1:17" ht="20.25" customHeight="1" thickTop="1">
      <c r="A63" s="1231" t="s">
        <v>114</v>
      </c>
      <c r="B63" s="1231"/>
      <c r="C63" s="1397" t="s">
        <v>44</v>
      </c>
      <c r="D63" s="1397"/>
      <c r="E63" s="1397" t="s">
        <v>74</v>
      </c>
      <c r="F63" s="1397"/>
      <c r="G63" s="1397" t="s">
        <v>77</v>
      </c>
      <c r="H63" s="1397"/>
      <c r="I63" s="1397" t="s">
        <v>140</v>
      </c>
      <c r="J63" s="1397"/>
      <c r="K63" s="1397" t="s">
        <v>82</v>
      </c>
      <c r="L63" s="1397"/>
      <c r="M63" s="1397" t="s">
        <v>170</v>
      </c>
      <c r="N63" s="1397"/>
      <c r="O63" s="1397"/>
      <c r="P63" s="1415" t="s">
        <v>174</v>
      </c>
      <c r="Q63" s="1415"/>
    </row>
    <row r="64" spans="1:17" ht="20.25" customHeight="1">
      <c r="A64" s="1138"/>
      <c r="B64" s="1138"/>
      <c r="C64" s="1398" t="s">
        <v>235</v>
      </c>
      <c r="D64" s="1398"/>
      <c r="E64" s="1398" t="s">
        <v>228</v>
      </c>
      <c r="F64" s="1398"/>
      <c r="G64" s="1398" t="s">
        <v>229</v>
      </c>
      <c r="H64" s="1398"/>
      <c r="I64" s="1398" t="s">
        <v>230</v>
      </c>
      <c r="J64" s="1398"/>
      <c r="K64" s="1398" t="s">
        <v>231</v>
      </c>
      <c r="L64" s="1398"/>
      <c r="M64" s="1398" t="s">
        <v>175</v>
      </c>
      <c r="N64" s="1398"/>
      <c r="O64" s="1398"/>
      <c r="P64" s="1139"/>
      <c r="Q64" s="1139"/>
    </row>
    <row r="65" spans="1:17" s="922" customFormat="1" ht="20.25" customHeight="1">
      <c r="A65" s="1138"/>
      <c r="B65" s="1138"/>
      <c r="C65" s="916" t="s">
        <v>128</v>
      </c>
      <c r="D65" s="915" t="s">
        <v>34</v>
      </c>
      <c r="E65" s="916" t="s">
        <v>128</v>
      </c>
      <c r="F65" s="915" t="s">
        <v>34</v>
      </c>
      <c r="G65" s="916" t="s">
        <v>128</v>
      </c>
      <c r="H65" s="915" t="s">
        <v>34</v>
      </c>
      <c r="I65" s="916" t="s">
        <v>128</v>
      </c>
      <c r="J65" s="915" t="s">
        <v>34</v>
      </c>
      <c r="K65" s="916" t="s">
        <v>128</v>
      </c>
      <c r="L65" s="915" t="s">
        <v>34</v>
      </c>
      <c r="M65" s="912" t="s">
        <v>128</v>
      </c>
      <c r="N65" s="913" t="s">
        <v>34</v>
      </c>
      <c r="O65" s="841" t="s">
        <v>32</v>
      </c>
      <c r="P65" s="1139"/>
      <c r="Q65" s="1139"/>
    </row>
    <row r="66" spans="1:17" ht="20.25" customHeight="1" thickBot="1">
      <c r="A66" s="1138"/>
      <c r="B66" s="1138"/>
      <c r="C66" s="840" t="s">
        <v>180</v>
      </c>
      <c r="D66" s="840" t="s">
        <v>179</v>
      </c>
      <c r="E66" s="840" t="s">
        <v>180</v>
      </c>
      <c r="F66" s="840" t="s">
        <v>179</v>
      </c>
      <c r="G66" s="840" t="s">
        <v>180</v>
      </c>
      <c r="H66" s="840" t="s">
        <v>179</v>
      </c>
      <c r="I66" s="840" t="s">
        <v>180</v>
      </c>
      <c r="J66" s="840" t="s">
        <v>179</v>
      </c>
      <c r="K66" s="840" t="s">
        <v>180</v>
      </c>
      <c r="L66" s="840" t="s">
        <v>179</v>
      </c>
      <c r="M66" s="840" t="s">
        <v>180</v>
      </c>
      <c r="N66" s="840" t="s">
        <v>179</v>
      </c>
      <c r="O66" s="840" t="s">
        <v>175</v>
      </c>
      <c r="P66" s="1139"/>
      <c r="Q66" s="1139"/>
    </row>
    <row r="67" spans="1:17" ht="18.95" customHeight="1">
      <c r="A67" s="619" t="s">
        <v>52</v>
      </c>
      <c r="B67" s="619"/>
      <c r="C67" s="837">
        <v>627</v>
      </c>
      <c r="D67" s="837">
        <v>406</v>
      </c>
      <c r="E67" s="837">
        <v>151</v>
      </c>
      <c r="F67" s="837">
        <v>94</v>
      </c>
      <c r="G67" s="837">
        <v>33</v>
      </c>
      <c r="H67" s="837">
        <v>11</v>
      </c>
      <c r="I67" s="456">
        <v>10</v>
      </c>
      <c r="J67" s="456">
        <v>1</v>
      </c>
      <c r="K67" s="456">
        <v>4</v>
      </c>
      <c r="L67" s="456">
        <v>0</v>
      </c>
      <c r="M67" s="456">
        <f>SUM(C67,E67,G67,I67,K67)</f>
        <v>825</v>
      </c>
      <c r="N67" s="456">
        <f>SUM(D67,F67,H67,J67,L67)</f>
        <v>512</v>
      </c>
      <c r="O67" s="456">
        <f>SUM(M67:N67)</f>
        <v>1337</v>
      </c>
      <c r="P67" s="1058" t="s">
        <v>671</v>
      </c>
      <c r="Q67" s="1058"/>
    </row>
    <row r="68" spans="1:17" ht="18.95" customHeight="1">
      <c r="A68" s="1410" t="s">
        <v>53</v>
      </c>
      <c r="B68" s="1410"/>
      <c r="C68" s="111">
        <v>201</v>
      </c>
      <c r="D68" s="111">
        <v>96</v>
      </c>
      <c r="E68" s="111">
        <v>154</v>
      </c>
      <c r="F68" s="111">
        <v>89</v>
      </c>
      <c r="G68" s="111">
        <v>18</v>
      </c>
      <c r="H68" s="111">
        <v>6</v>
      </c>
      <c r="I68" s="111">
        <v>4</v>
      </c>
      <c r="J68" s="111">
        <v>0</v>
      </c>
      <c r="K68" s="111">
        <v>0</v>
      </c>
      <c r="L68" s="111">
        <v>0</v>
      </c>
      <c r="M68" s="102">
        <f t="shared" ref="M68:M86" si="8">SUM(C68,E68,G68,I68,K68)</f>
        <v>377</v>
      </c>
      <c r="N68" s="102">
        <f t="shared" ref="N68:N86" si="9">SUM(D68,F68,H68,J68,L68)</f>
        <v>191</v>
      </c>
      <c r="O68" s="102">
        <f t="shared" ref="O68:O86" si="10">SUM(M68:N68)</f>
        <v>568</v>
      </c>
      <c r="P68" s="1059" t="s">
        <v>302</v>
      </c>
      <c r="Q68" s="1059"/>
    </row>
    <row r="69" spans="1:17" ht="18.95" customHeight="1">
      <c r="A69" s="1410" t="s">
        <v>54</v>
      </c>
      <c r="B69" s="1410"/>
      <c r="C69" s="111">
        <v>374</v>
      </c>
      <c r="D69" s="111">
        <v>322</v>
      </c>
      <c r="E69" s="111">
        <v>69</v>
      </c>
      <c r="F69" s="111">
        <v>41</v>
      </c>
      <c r="G69" s="111">
        <v>14</v>
      </c>
      <c r="H69" s="111">
        <v>5</v>
      </c>
      <c r="I69" s="111">
        <v>2</v>
      </c>
      <c r="J69" s="111">
        <v>1</v>
      </c>
      <c r="K69" s="111">
        <v>1</v>
      </c>
      <c r="L69" s="111">
        <v>0</v>
      </c>
      <c r="M69" s="102">
        <f t="shared" si="8"/>
        <v>460</v>
      </c>
      <c r="N69" s="102">
        <f t="shared" si="9"/>
        <v>369</v>
      </c>
      <c r="O69" s="102">
        <f t="shared" si="10"/>
        <v>829</v>
      </c>
      <c r="P69" s="1056" t="s">
        <v>184</v>
      </c>
      <c r="Q69" s="1056"/>
    </row>
    <row r="70" spans="1:17" ht="18.95" customHeight="1">
      <c r="A70" s="1410" t="s">
        <v>55</v>
      </c>
      <c r="B70" s="1410"/>
      <c r="C70" s="111">
        <v>399</v>
      </c>
      <c r="D70" s="111">
        <v>189</v>
      </c>
      <c r="E70" s="111">
        <v>93</v>
      </c>
      <c r="F70" s="111">
        <v>31</v>
      </c>
      <c r="G70" s="111">
        <v>23</v>
      </c>
      <c r="H70" s="111">
        <v>11</v>
      </c>
      <c r="I70" s="111">
        <v>14</v>
      </c>
      <c r="J70" s="111">
        <v>5</v>
      </c>
      <c r="K70" s="111">
        <v>8</v>
      </c>
      <c r="L70" s="111">
        <v>0</v>
      </c>
      <c r="M70" s="102">
        <f t="shared" si="8"/>
        <v>537</v>
      </c>
      <c r="N70" s="102">
        <f t="shared" si="9"/>
        <v>236</v>
      </c>
      <c r="O70" s="102">
        <f t="shared" si="10"/>
        <v>773</v>
      </c>
      <c r="P70" s="1056" t="s">
        <v>185</v>
      </c>
      <c r="Q70" s="1056"/>
    </row>
    <row r="71" spans="1:17" ht="18.95" customHeight="1">
      <c r="A71" s="1407" t="s">
        <v>312</v>
      </c>
      <c r="B71" s="655" t="s">
        <v>282</v>
      </c>
      <c r="C71" s="111">
        <v>1265</v>
      </c>
      <c r="D71" s="111">
        <v>694</v>
      </c>
      <c r="E71" s="111">
        <v>95</v>
      </c>
      <c r="F71" s="111">
        <v>26</v>
      </c>
      <c r="G71" s="111">
        <v>43</v>
      </c>
      <c r="H71" s="111">
        <v>8</v>
      </c>
      <c r="I71" s="111">
        <v>10</v>
      </c>
      <c r="J71" s="111">
        <v>1</v>
      </c>
      <c r="K71" s="111">
        <v>0</v>
      </c>
      <c r="L71" s="111">
        <v>0</v>
      </c>
      <c r="M71" s="102">
        <f t="shared" si="8"/>
        <v>1413</v>
      </c>
      <c r="N71" s="102">
        <f t="shared" si="9"/>
        <v>729</v>
      </c>
      <c r="O71" s="102">
        <f t="shared" si="10"/>
        <v>2142</v>
      </c>
      <c r="P71" s="683" t="s">
        <v>306</v>
      </c>
      <c r="Q71" s="1061" t="s">
        <v>173</v>
      </c>
    </row>
    <row r="72" spans="1:17" ht="18.95" customHeight="1">
      <c r="A72" s="1407"/>
      <c r="B72" s="655" t="s">
        <v>283</v>
      </c>
      <c r="C72" s="111">
        <v>2207</v>
      </c>
      <c r="D72" s="111">
        <v>1445</v>
      </c>
      <c r="E72" s="111">
        <v>588</v>
      </c>
      <c r="F72" s="111">
        <v>324</v>
      </c>
      <c r="G72" s="111">
        <v>113</v>
      </c>
      <c r="H72" s="111">
        <v>44</v>
      </c>
      <c r="I72" s="111">
        <v>57</v>
      </c>
      <c r="J72" s="111">
        <v>10</v>
      </c>
      <c r="K72" s="111">
        <v>31</v>
      </c>
      <c r="L72" s="111">
        <v>1</v>
      </c>
      <c r="M72" s="102">
        <f t="shared" si="8"/>
        <v>2996</v>
      </c>
      <c r="N72" s="102">
        <f t="shared" si="9"/>
        <v>1824</v>
      </c>
      <c r="O72" s="102">
        <f t="shared" si="10"/>
        <v>4820</v>
      </c>
      <c r="P72" s="683" t="s">
        <v>307</v>
      </c>
      <c r="Q72" s="1061"/>
    </row>
    <row r="73" spans="1:17" ht="18.95" customHeight="1">
      <c r="A73" s="1407"/>
      <c r="B73" s="655" t="s">
        <v>284</v>
      </c>
      <c r="C73" s="111">
        <v>138</v>
      </c>
      <c r="D73" s="111">
        <v>44</v>
      </c>
      <c r="E73" s="111">
        <v>59</v>
      </c>
      <c r="F73" s="111">
        <v>34</v>
      </c>
      <c r="G73" s="111">
        <v>10</v>
      </c>
      <c r="H73" s="111">
        <v>3</v>
      </c>
      <c r="I73" s="111">
        <v>6</v>
      </c>
      <c r="J73" s="111">
        <v>1</v>
      </c>
      <c r="K73" s="111">
        <v>4</v>
      </c>
      <c r="L73" s="111">
        <v>2</v>
      </c>
      <c r="M73" s="102">
        <f t="shared" si="8"/>
        <v>217</v>
      </c>
      <c r="N73" s="102">
        <f t="shared" si="9"/>
        <v>84</v>
      </c>
      <c r="O73" s="102">
        <f t="shared" si="10"/>
        <v>301</v>
      </c>
      <c r="P73" s="683" t="s">
        <v>308</v>
      </c>
      <c r="Q73" s="1061"/>
    </row>
    <row r="74" spans="1:17" ht="18.95" customHeight="1">
      <c r="A74" s="1407"/>
      <c r="B74" s="655" t="s">
        <v>279</v>
      </c>
      <c r="C74" s="111">
        <v>595</v>
      </c>
      <c r="D74" s="111">
        <v>482</v>
      </c>
      <c r="E74" s="111">
        <v>148</v>
      </c>
      <c r="F74" s="111">
        <v>95</v>
      </c>
      <c r="G74" s="111">
        <v>37</v>
      </c>
      <c r="H74" s="111">
        <v>29</v>
      </c>
      <c r="I74" s="111">
        <v>8</v>
      </c>
      <c r="J74" s="111">
        <v>1</v>
      </c>
      <c r="K74" s="111">
        <v>3</v>
      </c>
      <c r="L74" s="111">
        <v>0</v>
      </c>
      <c r="M74" s="102">
        <f t="shared" si="8"/>
        <v>791</v>
      </c>
      <c r="N74" s="102">
        <f t="shared" si="9"/>
        <v>607</v>
      </c>
      <c r="O74" s="102">
        <f t="shared" si="10"/>
        <v>1398</v>
      </c>
      <c r="P74" s="683" t="s">
        <v>309</v>
      </c>
      <c r="Q74" s="1061"/>
    </row>
    <row r="75" spans="1:17" ht="18.95" customHeight="1">
      <c r="A75" s="1407"/>
      <c r="B75" s="655" t="s">
        <v>280</v>
      </c>
      <c r="C75" s="111">
        <v>1105</v>
      </c>
      <c r="D75" s="111">
        <v>724</v>
      </c>
      <c r="E75" s="111">
        <v>86</v>
      </c>
      <c r="F75" s="111">
        <v>40</v>
      </c>
      <c r="G75" s="111">
        <v>16</v>
      </c>
      <c r="H75" s="111">
        <v>5</v>
      </c>
      <c r="I75" s="111">
        <v>5</v>
      </c>
      <c r="J75" s="111">
        <v>2</v>
      </c>
      <c r="K75" s="111">
        <v>2</v>
      </c>
      <c r="L75" s="111">
        <v>0</v>
      </c>
      <c r="M75" s="102">
        <f t="shared" si="8"/>
        <v>1214</v>
      </c>
      <c r="N75" s="102">
        <f t="shared" si="9"/>
        <v>771</v>
      </c>
      <c r="O75" s="102">
        <f t="shared" si="10"/>
        <v>1985</v>
      </c>
      <c r="P75" s="683" t="s">
        <v>310</v>
      </c>
      <c r="Q75" s="1061"/>
    </row>
    <row r="76" spans="1:17" ht="18.95" customHeight="1">
      <c r="A76" s="1407"/>
      <c r="B76" s="655" t="s">
        <v>281</v>
      </c>
      <c r="C76" s="111">
        <v>642</v>
      </c>
      <c r="D76" s="111">
        <v>475</v>
      </c>
      <c r="E76" s="111">
        <v>144</v>
      </c>
      <c r="F76" s="111">
        <v>54</v>
      </c>
      <c r="G76" s="111">
        <v>34</v>
      </c>
      <c r="H76" s="111">
        <v>13</v>
      </c>
      <c r="I76" s="111">
        <v>14</v>
      </c>
      <c r="J76" s="111">
        <v>1</v>
      </c>
      <c r="K76" s="111">
        <v>2</v>
      </c>
      <c r="L76" s="111">
        <v>0</v>
      </c>
      <c r="M76" s="102">
        <f t="shared" si="8"/>
        <v>836</v>
      </c>
      <c r="N76" s="102">
        <f t="shared" si="9"/>
        <v>543</v>
      </c>
      <c r="O76" s="102">
        <f t="shared" si="10"/>
        <v>1379</v>
      </c>
      <c r="P76" s="683" t="s">
        <v>311</v>
      </c>
      <c r="Q76" s="1061"/>
    </row>
    <row r="77" spans="1:17" ht="18.95" customHeight="1">
      <c r="A77" s="174" t="s">
        <v>63</v>
      </c>
      <c r="B77" s="647"/>
      <c r="C77" s="105">
        <v>267</v>
      </c>
      <c r="D77" s="109">
        <v>167</v>
      </c>
      <c r="E77" s="109">
        <v>131</v>
      </c>
      <c r="F77" s="109">
        <v>66</v>
      </c>
      <c r="G77" s="109">
        <v>20</v>
      </c>
      <c r="H77" s="109">
        <v>6</v>
      </c>
      <c r="I77" s="109">
        <v>4</v>
      </c>
      <c r="J77" s="109">
        <v>2</v>
      </c>
      <c r="K77" s="109">
        <v>7</v>
      </c>
      <c r="L77" s="109">
        <v>2</v>
      </c>
      <c r="M77" s="102">
        <f t="shared" si="8"/>
        <v>429</v>
      </c>
      <c r="N77" s="102">
        <f t="shared" si="9"/>
        <v>243</v>
      </c>
      <c r="O77" s="102">
        <f t="shared" si="10"/>
        <v>672</v>
      </c>
      <c r="P77" s="1056" t="s">
        <v>297</v>
      </c>
      <c r="Q77" s="1056"/>
    </row>
    <row r="78" spans="1:17" ht="18.95" customHeight="1">
      <c r="A78" s="1410" t="s">
        <v>64</v>
      </c>
      <c r="B78" s="1410"/>
      <c r="C78" s="111">
        <v>698</v>
      </c>
      <c r="D78" s="111">
        <v>416</v>
      </c>
      <c r="E78" s="111">
        <v>342</v>
      </c>
      <c r="F78" s="111">
        <v>92</v>
      </c>
      <c r="G78" s="111">
        <v>46</v>
      </c>
      <c r="H78" s="111">
        <v>18</v>
      </c>
      <c r="I78" s="111">
        <v>12</v>
      </c>
      <c r="J78" s="111">
        <v>2</v>
      </c>
      <c r="K78" s="111">
        <v>10</v>
      </c>
      <c r="L78" s="111">
        <v>2</v>
      </c>
      <c r="M78" s="102">
        <f t="shared" si="8"/>
        <v>1108</v>
      </c>
      <c r="N78" s="102">
        <f t="shared" si="9"/>
        <v>530</v>
      </c>
      <c r="O78" s="102">
        <f t="shared" si="10"/>
        <v>1638</v>
      </c>
      <c r="P78" s="1056" t="s">
        <v>186</v>
      </c>
      <c r="Q78" s="1056"/>
    </row>
    <row r="79" spans="1:17" ht="18.95" customHeight="1">
      <c r="A79" s="1410" t="s">
        <v>112</v>
      </c>
      <c r="B79" s="1410"/>
      <c r="C79" s="111">
        <v>1242</v>
      </c>
      <c r="D79" s="111">
        <v>732</v>
      </c>
      <c r="E79" s="111">
        <v>138</v>
      </c>
      <c r="F79" s="111">
        <v>89</v>
      </c>
      <c r="G79" s="111">
        <v>32</v>
      </c>
      <c r="H79" s="111">
        <v>37</v>
      </c>
      <c r="I79" s="111">
        <v>7</v>
      </c>
      <c r="J79" s="111">
        <v>16</v>
      </c>
      <c r="K79" s="111">
        <v>3</v>
      </c>
      <c r="L79" s="111">
        <v>9</v>
      </c>
      <c r="M79" s="102">
        <f t="shared" si="8"/>
        <v>1422</v>
      </c>
      <c r="N79" s="102">
        <f t="shared" si="9"/>
        <v>883</v>
      </c>
      <c r="O79" s="102">
        <f t="shared" si="10"/>
        <v>2305</v>
      </c>
      <c r="P79" s="1056" t="s">
        <v>187</v>
      </c>
      <c r="Q79" s="1056"/>
    </row>
    <row r="80" spans="1:17" ht="18.95" customHeight="1">
      <c r="A80" s="1410" t="s">
        <v>113</v>
      </c>
      <c r="B80" s="1410"/>
      <c r="C80" s="111">
        <v>1433</v>
      </c>
      <c r="D80" s="111">
        <v>782</v>
      </c>
      <c r="E80" s="111">
        <v>1025</v>
      </c>
      <c r="F80" s="111">
        <v>398</v>
      </c>
      <c r="G80" s="111">
        <v>206</v>
      </c>
      <c r="H80" s="111">
        <v>80</v>
      </c>
      <c r="I80" s="111">
        <v>49</v>
      </c>
      <c r="J80" s="111">
        <v>22</v>
      </c>
      <c r="K80" s="111">
        <v>22</v>
      </c>
      <c r="L80" s="111">
        <v>10</v>
      </c>
      <c r="M80" s="102">
        <f t="shared" si="8"/>
        <v>2735</v>
      </c>
      <c r="N80" s="102">
        <f t="shared" si="9"/>
        <v>1292</v>
      </c>
      <c r="O80" s="102">
        <f t="shared" si="10"/>
        <v>4027</v>
      </c>
      <c r="P80" s="1056" t="s">
        <v>303</v>
      </c>
      <c r="Q80" s="1056"/>
    </row>
    <row r="81" spans="1:17" ht="18.95" customHeight="1">
      <c r="A81" s="1410" t="s">
        <v>134</v>
      </c>
      <c r="B81" s="1410"/>
      <c r="C81" s="111">
        <v>521</v>
      </c>
      <c r="D81" s="111">
        <v>232</v>
      </c>
      <c r="E81" s="111">
        <v>138</v>
      </c>
      <c r="F81" s="111">
        <v>79</v>
      </c>
      <c r="G81" s="111">
        <v>25</v>
      </c>
      <c r="H81" s="111">
        <v>6</v>
      </c>
      <c r="I81" s="111">
        <v>11</v>
      </c>
      <c r="J81" s="111">
        <v>4</v>
      </c>
      <c r="K81" s="111">
        <v>5</v>
      </c>
      <c r="L81" s="111">
        <v>2</v>
      </c>
      <c r="M81" s="102">
        <f t="shared" si="8"/>
        <v>700</v>
      </c>
      <c r="N81" s="102">
        <f t="shared" si="9"/>
        <v>323</v>
      </c>
      <c r="O81" s="102">
        <f t="shared" si="10"/>
        <v>1023</v>
      </c>
      <c r="P81" s="1056" t="s">
        <v>304</v>
      </c>
      <c r="Q81" s="1056"/>
    </row>
    <row r="82" spans="1:17" ht="18.95" customHeight="1">
      <c r="A82" s="1410" t="s">
        <v>68</v>
      </c>
      <c r="B82" s="1410"/>
      <c r="C82" s="111">
        <v>370</v>
      </c>
      <c r="D82" s="111">
        <v>140</v>
      </c>
      <c r="E82" s="111">
        <v>149</v>
      </c>
      <c r="F82" s="111">
        <v>101</v>
      </c>
      <c r="G82" s="111">
        <v>30</v>
      </c>
      <c r="H82" s="111">
        <v>13</v>
      </c>
      <c r="I82" s="111">
        <v>8</v>
      </c>
      <c r="J82" s="111">
        <v>6</v>
      </c>
      <c r="K82" s="111">
        <v>3</v>
      </c>
      <c r="L82" s="111">
        <v>1</v>
      </c>
      <c r="M82" s="102">
        <f t="shared" si="8"/>
        <v>560</v>
      </c>
      <c r="N82" s="102">
        <f t="shared" si="9"/>
        <v>261</v>
      </c>
      <c r="O82" s="102">
        <f t="shared" si="10"/>
        <v>821</v>
      </c>
      <c r="P82" s="1056" t="s">
        <v>305</v>
      </c>
      <c r="Q82" s="1056"/>
    </row>
    <row r="83" spans="1:17" ht="18.95" customHeight="1">
      <c r="A83" s="1410" t="s">
        <v>69</v>
      </c>
      <c r="B83" s="1410"/>
      <c r="C83" s="111">
        <v>238</v>
      </c>
      <c r="D83" s="111">
        <v>71</v>
      </c>
      <c r="E83" s="111">
        <v>62</v>
      </c>
      <c r="F83" s="111">
        <v>76</v>
      </c>
      <c r="G83" s="111">
        <v>35</v>
      </c>
      <c r="H83" s="111">
        <v>13</v>
      </c>
      <c r="I83" s="111">
        <v>12</v>
      </c>
      <c r="J83" s="111">
        <v>10</v>
      </c>
      <c r="K83" s="111">
        <v>10</v>
      </c>
      <c r="L83" s="111">
        <v>4</v>
      </c>
      <c r="M83" s="102">
        <f t="shared" si="8"/>
        <v>357</v>
      </c>
      <c r="N83" s="102">
        <f t="shared" si="9"/>
        <v>174</v>
      </c>
      <c r="O83" s="102">
        <f t="shared" si="10"/>
        <v>531</v>
      </c>
      <c r="P83" s="1056" t="s">
        <v>191</v>
      </c>
      <c r="Q83" s="1056"/>
    </row>
    <row r="84" spans="1:17" ht="18.95" customHeight="1">
      <c r="A84" s="1410" t="s">
        <v>70</v>
      </c>
      <c r="B84" s="1410"/>
      <c r="C84" s="111">
        <v>871</v>
      </c>
      <c r="D84" s="111">
        <v>459</v>
      </c>
      <c r="E84" s="111">
        <v>359</v>
      </c>
      <c r="F84" s="111">
        <v>194</v>
      </c>
      <c r="G84" s="111">
        <v>119</v>
      </c>
      <c r="H84" s="111">
        <v>39</v>
      </c>
      <c r="I84" s="111">
        <v>45</v>
      </c>
      <c r="J84" s="111">
        <v>9</v>
      </c>
      <c r="K84" s="111">
        <v>17</v>
      </c>
      <c r="L84" s="111">
        <v>3</v>
      </c>
      <c r="M84" s="102">
        <f t="shared" si="8"/>
        <v>1411</v>
      </c>
      <c r="N84" s="102">
        <f t="shared" si="9"/>
        <v>704</v>
      </c>
      <c r="O84" s="102">
        <f t="shared" si="10"/>
        <v>2115</v>
      </c>
      <c r="P84" s="1056" t="s">
        <v>192</v>
      </c>
      <c r="Q84" s="1056"/>
    </row>
    <row r="85" spans="1:17" ht="18.95" customHeight="1">
      <c r="A85" s="1410" t="s">
        <v>71</v>
      </c>
      <c r="B85" s="1410"/>
      <c r="C85" s="111">
        <v>110</v>
      </c>
      <c r="D85" s="111">
        <v>39</v>
      </c>
      <c r="E85" s="111">
        <v>43</v>
      </c>
      <c r="F85" s="111">
        <v>18</v>
      </c>
      <c r="G85" s="111">
        <v>14</v>
      </c>
      <c r="H85" s="111">
        <v>1</v>
      </c>
      <c r="I85" s="111">
        <v>1</v>
      </c>
      <c r="J85" s="111">
        <v>0</v>
      </c>
      <c r="K85" s="111">
        <v>1</v>
      </c>
      <c r="L85" s="111">
        <v>1</v>
      </c>
      <c r="M85" s="102">
        <f t="shared" si="8"/>
        <v>169</v>
      </c>
      <c r="N85" s="102">
        <f t="shared" si="9"/>
        <v>59</v>
      </c>
      <c r="O85" s="102">
        <f t="shared" si="10"/>
        <v>228</v>
      </c>
      <c r="P85" s="1056" t="s">
        <v>193</v>
      </c>
      <c r="Q85" s="1056"/>
    </row>
    <row r="86" spans="1:17" ht="18.95" customHeight="1" thickBot="1">
      <c r="A86" s="1412" t="s">
        <v>72</v>
      </c>
      <c r="B86" s="1412"/>
      <c r="C86" s="838">
        <v>4174</v>
      </c>
      <c r="D86" s="838">
        <v>2226</v>
      </c>
      <c r="E86" s="838">
        <v>947</v>
      </c>
      <c r="F86" s="838">
        <v>500</v>
      </c>
      <c r="G86" s="838">
        <v>133</v>
      </c>
      <c r="H86" s="838">
        <v>47</v>
      </c>
      <c r="I86" s="838">
        <v>33</v>
      </c>
      <c r="J86" s="838">
        <v>7</v>
      </c>
      <c r="K86" s="838">
        <v>11</v>
      </c>
      <c r="L86" s="838">
        <v>5</v>
      </c>
      <c r="M86" s="646">
        <f t="shared" si="8"/>
        <v>5298</v>
      </c>
      <c r="N86" s="646">
        <f t="shared" si="9"/>
        <v>2785</v>
      </c>
      <c r="O86" s="646">
        <f t="shared" si="10"/>
        <v>8083</v>
      </c>
      <c r="P86" s="1185" t="s">
        <v>298</v>
      </c>
      <c r="Q86" s="1185"/>
    </row>
    <row r="87" spans="1:17" ht="18.95" customHeight="1" thickBot="1">
      <c r="A87" s="1416" t="s">
        <v>32</v>
      </c>
      <c r="B87" s="1416"/>
      <c r="C87" s="680">
        <f>SUM(C67:C86)</f>
        <v>17477</v>
      </c>
      <c r="D87" s="680">
        <f t="shared" ref="D87:O87" si="11">SUM(D67:D86)</f>
        <v>10141</v>
      </c>
      <c r="E87" s="680">
        <f t="shared" si="11"/>
        <v>4921</v>
      </c>
      <c r="F87" s="680">
        <f t="shared" si="11"/>
        <v>2441</v>
      </c>
      <c r="G87" s="680">
        <f t="shared" si="11"/>
        <v>1001</v>
      </c>
      <c r="H87" s="680">
        <f t="shared" si="11"/>
        <v>395</v>
      </c>
      <c r="I87" s="680">
        <f t="shared" si="11"/>
        <v>312</v>
      </c>
      <c r="J87" s="680">
        <f t="shared" si="11"/>
        <v>101</v>
      </c>
      <c r="K87" s="680">
        <f t="shared" si="11"/>
        <v>144</v>
      </c>
      <c r="L87" s="680">
        <f t="shared" si="11"/>
        <v>42</v>
      </c>
      <c r="M87" s="680">
        <f t="shared" si="11"/>
        <v>23855</v>
      </c>
      <c r="N87" s="680">
        <f t="shared" si="11"/>
        <v>13120</v>
      </c>
      <c r="O87" s="680">
        <f t="shared" si="11"/>
        <v>36975</v>
      </c>
      <c r="P87" s="1187" t="s">
        <v>175</v>
      </c>
      <c r="Q87" s="1187"/>
    </row>
    <row r="88" spans="1:17" ht="9.75" customHeight="1" thickTop="1">
      <c r="A88" s="279"/>
      <c r="B88" s="279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277"/>
      <c r="Q88" s="277"/>
    </row>
    <row r="89" spans="1:17" ht="5.25" customHeight="1">
      <c r="A89" s="279"/>
      <c r="B89" s="279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277"/>
      <c r="Q89" s="277"/>
    </row>
    <row r="90" spans="1:17" ht="5.25" customHeight="1">
      <c r="A90" s="279"/>
      <c r="B90" s="279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277"/>
      <c r="Q90" s="277"/>
    </row>
    <row r="91" spans="1:17" ht="22.5" customHeight="1">
      <c r="A91" s="1179" t="s">
        <v>861</v>
      </c>
      <c r="B91" s="1179"/>
      <c r="C91" s="1179"/>
      <c r="D91" s="1179"/>
      <c r="E91" s="1179"/>
      <c r="F91" s="1179"/>
      <c r="G91" s="1179"/>
      <c r="H91" s="1179"/>
      <c r="I91" s="1179"/>
      <c r="J91" s="1179"/>
      <c r="K91" s="1179"/>
      <c r="L91" s="1179"/>
      <c r="M91" s="1179"/>
      <c r="N91" s="1179"/>
      <c r="O91" s="1179"/>
      <c r="P91" s="1179"/>
      <c r="Q91" s="1179"/>
    </row>
    <row r="92" spans="1:17" ht="18.75" customHeight="1">
      <c r="A92" s="1180" t="s">
        <v>866</v>
      </c>
      <c r="B92" s="1180"/>
      <c r="C92" s="1180"/>
      <c r="D92" s="1180"/>
      <c r="E92" s="1180"/>
      <c r="F92" s="1180"/>
      <c r="G92" s="1180"/>
      <c r="H92" s="1180"/>
      <c r="I92" s="1180"/>
      <c r="J92" s="1180"/>
      <c r="K92" s="1180"/>
      <c r="L92" s="1180"/>
      <c r="M92" s="1180"/>
      <c r="N92" s="1180"/>
      <c r="O92" s="1180"/>
      <c r="P92" s="1180"/>
      <c r="Q92" s="1180"/>
    </row>
    <row r="93" spans="1:17" s="209" customFormat="1" ht="22.5" customHeight="1" thickBot="1">
      <c r="A93" s="1048" t="s">
        <v>1215</v>
      </c>
      <c r="B93" s="1048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14"/>
      <c r="O93" s="214"/>
      <c r="P93" s="1365" t="s">
        <v>1216</v>
      </c>
      <c r="Q93" s="1365"/>
    </row>
    <row r="94" spans="1:17" ht="20.25" customHeight="1" thickTop="1">
      <c r="A94" s="1231" t="s">
        <v>114</v>
      </c>
      <c r="B94" s="1231"/>
      <c r="C94" s="1397" t="s">
        <v>74</v>
      </c>
      <c r="D94" s="1397"/>
      <c r="E94" s="1397" t="s">
        <v>77</v>
      </c>
      <c r="F94" s="1397"/>
      <c r="G94" s="1397" t="s">
        <v>79</v>
      </c>
      <c r="H94" s="1397"/>
      <c r="I94" s="1397" t="s">
        <v>82</v>
      </c>
      <c r="J94" s="1397"/>
      <c r="K94" s="1397" t="s">
        <v>84</v>
      </c>
      <c r="L94" s="1397"/>
      <c r="M94" s="1397" t="s">
        <v>170</v>
      </c>
      <c r="N94" s="1397"/>
      <c r="O94" s="1397"/>
      <c r="P94" s="1415" t="s">
        <v>174</v>
      </c>
      <c r="Q94" s="1415"/>
    </row>
    <row r="95" spans="1:17" ht="20.25" customHeight="1">
      <c r="A95" s="1138"/>
      <c r="B95" s="1138"/>
      <c r="C95" s="1398" t="s">
        <v>228</v>
      </c>
      <c r="D95" s="1398"/>
      <c r="E95" s="1398" t="s">
        <v>229</v>
      </c>
      <c r="F95" s="1398"/>
      <c r="G95" s="1398" t="s">
        <v>230</v>
      </c>
      <c r="H95" s="1398"/>
      <c r="I95" s="1398" t="s">
        <v>231</v>
      </c>
      <c r="J95" s="1398"/>
      <c r="K95" s="1398" t="s">
        <v>227</v>
      </c>
      <c r="L95" s="1398"/>
      <c r="M95" s="1398" t="s">
        <v>175</v>
      </c>
      <c r="N95" s="1398"/>
      <c r="O95" s="1398"/>
      <c r="P95" s="1139"/>
      <c r="Q95" s="1139"/>
    </row>
    <row r="96" spans="1:17" ht="17.25" customHeight="1">
      <c r="A96" s="1138"/>
      <c r="B96" s="1138"/>
      <c r="C96" s="673" t="s">
        <v>128</v>
      </c>
      <c r="D96" s="666" t="s">
        <v>34</v>
      </c>
      <c r="E96" s="673" t="s">
        <v>128</v>
      </c>
      <c r="F96" s="666" t="s">
        <v>34</v>
      </c>
      <c r="G96" s="673" t="s">
        <v>128</v>
      </c>
      <c r="H96" s="666" t="s">
        <v>34</v>
      </c>
      <c r="I96" s="673" t="s">
        <v>128</v>
      </c>
      <c r="J96" s="666" t="s">
        <v>34</v>
      </c>
      <c r="K96" s="673" t="s">
        <v>128</v>
      </c>
      <c r="L96" s="666" t="s">
        <v>34</v>
      </c>
      <c r="M96" s="640" t="s">
        <v>128</v>
      </c>
      <c r="N96" s="641" t="s">
        <v>34</v>
      </c>
      <c r="O96" s="841" t="s">
        <v>32</v>
      </c>
      <c r="P96" s="1139"/>
      <c r="Q96" s="1139"/>
    </row>
    <row r="97" spans="1:17" ht="20.25" customHeight="1" thickBot="1">
      <c r="A97" s="1138"/>
      <c r="B97" s="1138"/>
      <c r="C97" s="840" t="s">
        <v>180</v>
      </c>
      <c r="D97" s="840" t="s">
        <v>179</v>
      </c>
      <c r="E97" s="840" t="s">
        <v>180</v>
      </c>
      <c r="F97" s="840" t="s">
        <v>179</v>
      </c>
      <c r="G97" s="840" t="s">
        <v>180</v>
      </c>
      <c r="H97" s="840" t="s">
        <v>179</v>
      </c>
      <c r="I97" s="840" t="s">
        <v>180</v>
      </c>
      <c r="J97" s="840" t="s">
        <v>179</v>
      </c>
      <c r="K97" s="840" t="s">
        <v>180</v>
      </c>
      <c r="L97" s="840" t="s">
        <v>179</v>
      </c>
      <c r="M97" s="840" t="s">
        <v>180</v>
      </c>
      <c r="N97" s="840" t="s">
        <v>179</v>
      </c>
      <c r="O97" s="840" t="s">
        <v>175</v>
      </c>
      <c r="P97" s="1139"/>
      <c r="Q97" s="1139"/>
    </row>
    <row r="98" spans="1:17" ht="19.5" customHeight="1">
      <c r="A98" s="1370" t="s">
        <v>52</v>
      </c>
      <c r="B98" s="1370"/>
      <c r="C98" s="837">
        <v>680</v>
      </c>
      <c r="D98" s="837">
        <v>391</v>
      </c>
      <c r="E98" s="837">
        <v>169</v>
      </c>
      <c r="F98" s="837">
        <v>67</v>
      </c>
      <c r="G98" s="837">
        <v>58</v>
      </c>
      <c r="H98" s="837">
        <v>13</v>
      </c>
      <c r="I98" s="456">
        <v>8</v>
      </c>
      <c r="J98" s="456">
        <v>4</v>
      </c>
      <c r="K98" s="456">
        <v>5</v>
      </c>
      <c r="L98" s="456">
        <v>1</v>
      </c>
      <c r="M98" s="456">
        <f>SUM(C98,E98,G98,I98,K98)</f>
        <v>920</v>
      </c>
      <c r="N98" s="456">
        <f>SUM(D98,F98,H98,J98,L98)</f>
        <v>476</v>
      </c>
      <c r="O98" s="456">
        <f>SUM(M98:N98)</f>
        <v>1396</v>
      </c>
      <c r="P98" s="633"/>
      <c r="Q98" s="643" t="s">
        <v>671</v>
      </c>
    </row>
    <row r="99" spans="1:17" ht="19.5" customHeight="1">
      <c r="A99" s="1400" t="s">
        <v>53</v>
      </c>
      <c r="B99" s="1400"/>
      <c r="C99" s="111">
        <v>192</v>
      </c>
      <c r="D99" s="111">
        <v>76</v>
      </c>
      <c r="E99" s="111">
        <v>149</v>
      </c>
      <c r="F99" s="111">
        <v>73</v>
      </c>
      <c r="G99" s="111">
        <v>12</v>
      </c>
      <c r="H99" s="111">
        <v>5</v>
      </c>
      <c r="I99" s="111">
        <v>1</v>
      </c>
      <c r="J99" s="111">
        <v>1</v>
      </c>
      <c r="K99" s="111">
        <v>1</v>
      </c>
      <c r="L99" s="111">
        <v>0</v>
      </c>
      <c r="M99" s="102">
        <f t="shared" ref="M99:M117" si="12">SUM(C99,E99,G99,I99,K99)</f>
        <v>355</v>
      </c>
      <c r="N99" s="102">
        <f t="shared" ref="N99:N117" si="13">SUM(D99,F99,H99,J99,L99)</f>
        <v>155</v>
      </c>
      <c r="O99" s="102">
        <f t="shared" ref="O99:O117" si="14">SUM(M99:N99)</f>
        <v>510</v>
      </c>
      <c r="P99" s="1059" t="s">
        <v>302</v>
      </c>
      <c r="Q99" s="1059"/>
    </row>
    <row r="100" spans="1:17" ht="19.5" customHeight="1">
      <c r="A100" s="1400" t="s">
        <v>54</v>
      </c>
      <c r="B100" s="1400"/>
      <c r="C100" s="111">
        <v>357</v>
      </c>
      <c r="D100" s="111">
        <v>278</v>
      </c>
      <c r="E100" s="111">
        <v>110</v>
      </c>
      <c r="F100" s="111">
        <v>54</v>
      </c>
      <c r="G100" s="111">
        <v>15</v>
      </c>
      <c r="H100" s="111">
        <v>10</v>
      </c>
      <c r="I100" s="111">
        <v>8</v>
      </c>
      <c r="J100" s="111">
        <v>0</v>
      </c>
      <c r="K100" s="111">
        <v>0</v>
      </c>
      <c r="L100" s="111">
        <v>0</v>
      </c>
      <c r="M100" s="102">
        <f t="shared" si="12"/>
        <v>490</v>
      </c>
      <c r="N100" s="102">
        <f t="shared" si="13"/>
        <v>342</v>
      </c>
      <c r="O100" s="102">
        <f t="shared" si="14"/>
        <v>832</v>
      </c>
      <c r="P100" s="1056" t="s">
        <v>184</v>
      </c>
      <c r="Q100" s="1056"/>
    </row>
    <row r="101" spans="1:17" ht="19.5" customHeight="1">
      <c r="A101" s="1400" t="s">
        <v>55</v>
      </c>
      <c r="B101" s="1400"/>
      <c r="C101" s="111">
        <v>410</v>
      </c>
      <c r="D101" s="111">
        <v>206</v>
      </c>
      <c r="E101" s="111">
        <v>94</v>
      </c>
      <c r="F101" s="111">
        <v>40</v>
      </c>
      <c r="G101" s="111">
        <v>94</v>
      </c>
      <c r="H101" s="111">
        <v>22</v>
      </c>
      <c r="I101" s="111">
        <v>23</v>
      </c>
      <c r="J101" s="111">
        <v>2</v>
      </c>
      <c r="K101" s="111">
        <v>12</v>
      </c>
      <c r="L101" s="111">
        <v>3</v>
      </c>
      <c r="M101" s="102">
        <f t="shared" si="12"/>
        <v>633</v>
      </c>
      <c r="N101" s="102">
        <f t="shared" si="13"/>
        <v>273</v>
      </c>
      <c r="O101" s="102">
        <f t="shared" si="14"/>
        <v>906</v>
      </c>
      <c r="P101" s="1056" t="s">
        <v>185</v>
      </c>
      <c r="Q101" s="1056"/>
    </row>
    <row r="102" spans="1:17" ht="19.5" customHeight="1">
      <c r="A102" s="1407" t="s">
        <v>312</v>
      </c>
      <c r="B102" s="655" t="s">
        <v>282</v>
      </c>
      <c r="C102" s="111">
        <v>1215</v>
      </c>
      <c r="D102" s="111">
        <v>607</v>
      </c>
      <c r="E102" s="111">
        <v>150</v>
      </c>
      <c r="F102" s="111">
        <v>43</v>
      </c>
      <c r="G102" s="111">
        <v>44</v>
      </c>
      <c r="H102" s="111">
        <v>11</v>
      </c>
      <c r="I102" s="111">
        <v>14</v>
      </c>
      <c r="J102" s="111">
        <v>1</v>
      </c>
      <c r="K102" s="111">
        <v>2</v>
      </c>
      <c r="L102" s="111">
        <v>1</v>
      </c>
      <c r="M102" s="102">
        <f t="shared" si="12"/>
        <v>1425</v>
      </c>
      <c r="N102" s="102">
        <f t="shared" si="13"/>
        <v>663</v>
      </c>
      <c r="O102" s="102">
        <f t="shared" si="14"/>
        <v>2088</v>
      </c>
      <c r="P102" s="683" t="s">
        <v>306</v>
      </c>
      <c r="Q102" s="1061" t="s">
        <v>173</v>
      </c>
    </row>
    <row r="103" spans="1:17" ht="19.5" customHeight="1">
      <c r="A103" s="1407"/>
      <c r="B103" s="655" t="s">
        <v>283</v>
      </c>
      <c r="C103" s="111">
        <v>2198</v>
      </c>
      <c r="D103" s="111">
        <v>1235</v>
      </c>
      <c r="E103" s="111">
        <v>622</v>
      </c>
      <c r="F103" s="111">
        <v>299</v>
      </c>
      <c r="G103" s="111">
        <v>225</v>
      </c>
      <c r="H103" s="111">
        <v>39</v>
      </c>
      <c r="I103" s="111">
        <v>98</v>
      </c>
      <c r="J103" s="111">
        <v>27</v>
      </c>
      <c r="K103" s="111">
        <v>39</v>
      </c>
      <c r="L103" s="111">
        <v>15</v>
      </c>
      <c r="M103" s="102">
        <f t="shared" si="12"/>
        <v>3182</v>
      </c>
      <c r="N103" s="102">
        <f t="shared" si="13"/>
        <v>1615</v>
      </c>
      <c r="O103" s="102">
        <f t="shared" si="14"/>
        <v>4797</v>
      </c>
      <c r="P103" s="683" t="s">
        <v>307</v>
      </c>
      <c r="Q103" s="1061"/>
    </row>
    <row r="104" spans="1:17" ht="19.5" customHeight="1">
      <c r="A104" s="1407"/>
      <c r="B104" s="655" t="s">
        <v>284</v>
      </c>
      <c r="C104" s="111">
        <v>156</v>
      </c>
      <c r="D104" s="111">
        <v>67</v>
      </c>
      <c r="E104" s="111">
        <v>56</v>
      </c>
      <c r="F104" s="111">
        <v>21</v>
      </c>
      <c r="G104" s="111">
        <v>18</v>
      </c>
      <c r="H104" s="111">
        <v>5</v>
      </c>
      <c r="I104" s="111">
        <v>12</v>
      </c>
      <c r="J104" s="111">
        <v>1</v>
      </c>
      <c r="K104" s="111">
        <v>3</v>
      </c>
      <c r="L104" s="111">
        <v>2</v>
      </c>
      <c r="M104" s="102">
        <f t="shared" si="12"/>
        <v>245</v>
      </c>
      <c r="N104" s="102">
        <f t="shared" si="13"/>
        <v>96</v>
      </c>
      <c r="O104" s="102">
        <f t="shared" si="14"/>
        <v>341</v>
      </c>
      <c r="P104" s="683" t="s">
        <v>308</v>
      </c>
      <c r="Q104" s="1061"/>
    </row>
    <row r="105" spans="1:17" ht="19.5" customHeight="1">
      <c r="A105" s="1407"/>
      <c r="B105" s="655" t="s">
        <v>279</v>
      </c>
      <c r="C105" s="111">
        <v>537</v>
      </c>
      <c r="D105" s="111">
        <v>357</v>
      </c>
      <c r="E105" s="111">
        <v>200</v>
      </c>
      <c r="F105" s="111">
        <v>96</v>
      </c>
      <c r="G105" s="111">
        <v>58</v>
      </c>
      <c r="H105" s="111">
        <v>23</v>
      </c>
      <c r="I105" s="111">
        <v>7</v>
      </c>
      <c r="J105" s="111">
        <v>0</v>
      </c>
      <c r="K105" s="111">
        <v>5</v>
      </c>
      <c r="L105" s="111">
        <v>1</v>
      </c>
      <c r="M105" s="102">
        <f t="shared" si="12"/>
        <v>807</v>
      </c>
      <c r="N105" s="102">
        <f t="shared" si="13"/>
        <v>477</v>
      </c>
      <c r="O105" s="102">
        <f t="shared" si="14"/>
        <v>1284</v>
      </c>
      <c r="P105" s="683" t="s">
        <v>309</v>
      </c>
      <c r="Q105" s="1061"/>
    </row>
    <row r="106" spans="1:17" ht="19.5" customHeight="1">
      <c r="A106" s="1407"/>
      <c r="B106" s="655" t="s">
        <v>280</v>
      </c>
      <c r="C106" s="111">
        <v>968</v>
      </c>
      <c r="D106" s="111">
        <v>581</v>
      </c>
      <c r="E106" s="111">
        <v>121</v>
      </c>
      <c r="F106" s="111">
        <v>45</v>
      </c>
      <c r="G106" s="111">
        <v>33</v>
      </c>
      <c r="H106" s="111">
        <v>12</v>
      </c>
      <c r="I106" s="111">
        <v>12</v>
      </c>
      <c r="J106" s="111">
        <v>2</v>
      </c>
      <c r="K106" s="111">
        <v>7</v>
      </c>
      <c r="L106" s="111">
        <v>1</v>
      </c>
      <c r="M106" s="102">
        <f t="shared" si="12"/>
        <v>1141</v>
      </c>
      <c r="N106" s="102">
        <f t="shared" si="13"/>
        <v>641</v>
      </c>
      <c r="O106" s="102">
        <f t="shared" si="14"/>
        <v>1782</v>
      </c>
      <c r="P106" s="683" t="s">
        <v>310</v>
      </c>
      <c r="Q106" s="1061"/>
    </row>
    <row r="107" spans="1:17" ht="19.5" customHeight="1">
      <c r="A107" s="1407"/>
      <c r="B107" s="655" t="s">
        <v>281</v>
      </c>
      <c r="C107" s="111">
        <v>596</v>
      </c>
      <c r="D107" s="111">
        <v>409</v>
      </c>
      <c r="E107" s="111">
        <v>167</v>
      </c>
      <c r="F107" s="111">
        <v>76</v>
      </c>
      <c r="G107" s="111">
        <v>42</v>
      </c>
      <c r="H107" s="111">
        <v>11</v>
      </c>
      <c r="I107" s="111">
        <v>13</v>
      </c>
      <c r="J107" s="111">
        <v>6</v>
      </c>
      <c r="K107" s="111">
        <v>6</v>
      </c>
      <c r="L107" s="111">
        <v>0</v>
      </c>
      <c r="M107" s="102">
        <f t="shared" si="12"/>
        <v>824</v>
      </c>
      <c r="N107" s="102">
        <f t="shared" si="13"/>
        <v>502</v>
      </c>
      <c r="O107" s="102">
        <f t="shared" si="14"/>
        <v>1326</v>
      </c>
      <c r="P107" s="683" t="s">
        <v>311</v>
      </c>
      <c r="Q107" s="1061"/>
    </row>
    <row r="108" spans="1:17" ht="19.5" customHeight="1">
      <c r="A108" s="294" t="s">
        <v>63</v>
      </c>
      <c r="B108" s="647"/>
      <c r="C108" s="111">
        <v>204</v>
      </c>
      <c r="D108" s="111">
        <v>105</v>
      </c>
      <c r="E108" s="111">
        <v>112</v>
      </c>
      <c r="F108" s="111">
        <v>69</v>
      </c>
      <c r="G108" s="111">
        <v>28</v>
      </c>
      <c r="H108" s="111">
        <v>7</v>
      </c>
      <c r="I108" s="111">
        <v>19</v>
      </c>
      <c r="J108" s="111">
        <v>3</v>
      </c>
      <c r="K108" s="111">
        <v>10</v>
      </c>
      <c r="L108" s="111">
        <v>3</v>
      </c>
      <c r="M108" s="102">
        <f t="shared" si="12"/>
        <v>373</v>
      </c>
      <c r="N108" s="102">
        <f t="shared" si="13"/>
        <v>187</v>
      </c>
      <c r="O108" s="102">
        <f t="shared" si="14"/>
        <v>560</v>
      </c>
      <c r="P108" s="1056" t="s">
        <v>297</v>
      </c>
      <c r="Q108" s="1056"/>
    </row>
    <row r="109" spans="1:17" ht="19.5" customHeight="1">
      <c r="A109" s="1400" t="s">
        <v>64</v>
      </c>
      <c r="B109" s="1400"/>
      <c r="C109" s="111">
        <v>751</v>
      </c>
      <c r="D109" s="111">
        <v>319</v>
      </c>
      <c r="E109" s="111">
        <v>277</v>
      </c>
      <c r="F109" s="111">
        <v>121</v>
      </c>
      <c r="G109" s="111">
        <v>66</v>
      </c>
      <c r="H109" s="111">
        <v>35</v>
      </c>
      <c r="I109" s="111">
        <v>31</v>
      </c>
      <c r="J109" s="111">
        <v>7</v>
      </c>
      <c r="K109" s="111">
        <v>13</v>
      </c>
      <c r="L109" s="111">
        <v>3</v>
      </c>
      <c r="M109" s="102">
        <f t="shared" si="12"/>
        <v>1138</v>
      </c>
      <c r="N109" s="102">
        <f t="shared" si="13"/>
        <v>485</v>
      </c>
      <c r="O109" s="102">
        <f t="shared" si="14"/>
        <v>1623</v>
      </c>
      <c r="P109" s="1056" t="s">
        <v>186</v>
      </c>
      <c r="Q109" s="1056"/>
    </row>
    <row r="110" spans="1:17" ht="19.5" customHeight="1">
      <c r="A110" s="1400" t="s">
        <v>112</v>
      </c>
      <c r="B110" s="1400"/>
      <c r="C110" s="111">
        <v>1180</v>
      </c>
      <c r="D110" s="111">
        <v>614</v>
      </c>
      <c r="E110" s="111">
        <v>157</v>
      </c>
      <c r="F110" s="111">
        <v>115</v>
      </c>
      <c r="G110" s="111">
        <v>67</v>
      </c>
      <c r="H110" s="111">
        <v>43</v>
      </c>
      <c r="I110" s="111">
        <v>29</v>
      </c>
      <c r="J110" s="111">
        <v>14</v>
      </c>
      <c r="K110" s="111">
        <v>16</v>
      </c>
      <c r="L110" s="111">
        <v>9</v>
      </c>
      <c r="M110" s="102">
        <f t="shared" si="12"/>
        <v>1449</v>
      </c>
      <c r="N110" s="102">
        <f t="shared" si="13"/>
        <v>795</v>
      </c>
      <c r="O110" s="102">
        <f t="shared" si="14"/>
        <v>2244</v>
      </c>
      <c r="P110" s="1056" t="s">
        <v>187</v>
      </c>
      <c r="Q110" s="1056"/>
    </row>
    <row r="111" spans="1:17" ht="19.5" customHeight="1">
      <c r="A111" s="1400" t="s">
        <v>113</v>
      </c>
      <c r="B111" s="1400"/>
      <c r="C111" s="111">
        <v>1312</v>
      </c>
      <c r="D111" s="111">
        <v>613</v>
      </c>
      <c r="E111" s="111">
        <v>1065</v>
      </c>
      <c r="F111" s="111">
        <v>481</v>
      </c>
      <c r="G111" s="111">
        <v>263</v>
      </c>
      <c r="H111" s="111">
        <v>120</v>
      </c>
      <c r="I111" s="111">
        <v>79</v>
      </c>
      <c r="J111" s="111">
        <v>33</v>
      </c>
      <c r="K111" s="111">
        <v>30</v>
      </c>
      <c r="L111" s="111">
        <v>7</v>
      </c>
      <c r="M111" s="102">
        <f t="shared" si="12"/>
        <v>2749</v>
      </c>
      <c r="N111" s="102">
        <f t="shared" si="13"/>
        <v>1254</v>
      </c>
      <c r="O111" s="102">
        <f t="shared" si="14"/>
        <v>4003</v>
      </c>
      <c r="P111" s="1056" t="s">
        <v>303</v>
      </c>
      <c r="Q111" s="1056"/>
    </row>
    <row r="112" spans="1:17" ht="19.5" customHeight="1">
      <c r="A112" s="1400" t="s">
        <v>134</v>
      </c>
      <c r="B112" s="1400"/>
      <c r="C112" s="111">
        <v>466</v>
      </c>
      <c r="D112" s="111">
        <v>205</v>
      </c>
      <c r="E112" s="111">
        <v>128</v>
      </c>
      <c r="F112" s="111">
        <v>68</v>
      </c>
      <c r="G112" s="111">
        <v>63</v>
      </c>
      <c r="H112" s="111">
        <v>21</v>
      </c>
      <c r="I112" s="111">
        <v>19</v>
      </c>
      <c r="J112" s="111">
        <v>3</v>
      </c>
      <c r="K112" s="111">
        <v>15</v>
      </c>
      <c r="L112" s="111">
        <v>2</v>
      </c>
      <c r="M112" s="102">
        <f t="shared" si="12"/>
        <v>691</v>
      </c>
      <c r="N112" s="102">
        <f t="shared" si="13"/>
        <v>299</v>
      </c>
      <c r="O112" s="102">
        <f t="shared" si="14"/>
        <v>990</v>
      </c>
      <c r="P112" s="1056" t="s">
        <v>304</v>
      </c>
      <c r="Q112" s="1056"/>
    </row>
    <row r="113" spans="1:17" ht="19.5" customHeight="1">
      <c r="A113" s="1400" t="s">
        <v>68</v>
      </c>
      <c r="B113" s="1400"/>
      <c r="C113" s="111">
        <v>389</v>
      </c>
      <c r="D113" s="111">
        <v>122</v>
      </c>
      <c r="E113" s="111">
        <v>193</v>
      </c>
      <c r="F113" s="111">
        <v>103</v>
      </c>
      <c r="G113" s="111">
        <v>28</v>
      </c>
      <c r="H113" s="111">
        <v>16</v>
      </c>
      <c r="I113" s="111">
        <v>5</v>
      </c>
      <c r="J113" s="111">
        <v>3</v>
      </c>
      <c r="K113" s="111">
        <v>3</v>
      </c>
      <c r="L113" s="111">
        <v>0</v>
      </c>
      <c r="M113" s="102">
        <f t="shared" si="12"/>
        <v>618</v>
      </c>
      <c r="N113" s="102">
        <f t="shared" si="13"/>
        <v>244</v>
      </c>
      <c r="O113" s="102">
        <f t="shared" si="14"/>
        <v>862</v>
      </c>
      <c r="P113" s="1056" t="s">
        <v>305</v>
      </c>
      <c r="Q113" s="1056"/>
    </row>
    <row r="114" spans="1:17" ht="19.5" customHeight="1">
      <c r="A114" s="1400" t="s">
        <v>69</v>
      </c>
      <c r="B114" s="1400"/>
      <c r="C114" s="111">
        <v>252</v>
      </c>
      <c r="D114" s="111">
        <v>67</v>
      </c>
      <c r="E114" s="111">
        <v>91</v>
      </c>
      <c r="F114" s="111">
        <v>79</v>
      </c>
      <c r="G114" s="111">
        <v>49</v>
      </c>
      <c r="H114" s="111">
        <v>20</v>
      </c>
      <c r="I114" s="111">
        <v>22</v>
      </c>
      <c r="J114" s="111">
        <v>6</v>
      </c>
      <c r="K114" s="111">
        <v>21</v>
      </c>
      <c r="L114" s="111">
        <v>0</v>
      </c>
      <c r="M114" s="102">
        <f t="shared" si="12"/>
        <v>435</v>
      </c>
      <c r="N114" s="102">
        <f t="shared" si="13"/>
        <v>172</v>
      </c>
      <c r="O114" s="102">
        <f t="shared" si="14"/>
        <v>607</v>
      </c>
      <c r="P114" s="1056" t="s">
        <v>191</v>
      </c>
      <c r="Q114" s="1056"/>
    </row>
    <row r="115" spans="1:17" ht="19.5" customHeight="1">
      <c r="A115" s="1400" t="s">
        <v>70</v>
      </c>
      <c r="B115" s="1400"/>
      <c r="C115" s="111">
        <v>867</v>
      </c>
      <c r="D115" s="111">
        <v>399</v>
      </c>
      <c r="E115" s="111">
        <v>399</v>
      </c>
      <c r="F115" s="111">
        <v>172</v>
      </c>
      <c r="G115" s="111">
        <v>166</v>
      </c>
      <c r="H115" s="111">
        <v>53</v>
      </c>
      <c r="I115" s="111">
        <v>84</v>
      </c>
      <c r="J115" s="111">
        <v>19</v>
      </c>
      <c r="K115" s="111">
        <v>52</v>
      </c>
      <c r="L115" s="111">
        <v>11</v>
      </c>
      <c r="M115" s="102">
        <f t="shared" si="12"/>
        <v>1568</v>
      </c>
      <c r="N115" s="102">
        <f t="shared" si="13"/>
        <v>654</v>
      </c>
      <c r="O115" s="102">
        <f t="shared" si="14"/>
        <v>2222</v>
      </c>
      <c r="P115" s="1056" t="s">
        <v>192</v>
      </c>
      <c r="Q115" s="1056"/>
    </row>
    <row r="116" spans="1:17" ht="19.5" customHeight="1">
      <c r="A116" s="1400" t="s">
        <v>71</v>
      </c>
      <c r="B116" s="1400"/>
      <c r="C116" s="111">
        <v>91</v>
      </c>
      <c r="D116" s="111">
        <v>35</v>
      </c>
      <c r="E116" s="111">
        <v>43</v>
      </c>
      <c r="F116" s="111">
        <v>16</v>
      </c>
      <c r="G116" s="111">
        <v>14</v>
      </c>
      <c r="H116" s="111">
        <v>1</v>
      </c>
      <c r="I116" s="111">
        <v>4</v>
      </c>
      <c r="J116" s="111">
        <v>0</v>
      </c>
      <c r="K116" s="111">
        <v>3</v>
      </c>
      <c r="L116" s="111">
        <v>0</v>
      </c>
      <c r="M116" s="102">
        <f t="shared" si="12"/>
        <v>155</v>
      </c>
      <c r="N116" s="102">
        <f t="shared" si="13"/>
        <v>52</v>
      </c>
      <c r="O116" s="102">
        <f t="shared" si="14"/>
        <v>207</v>
      </c>
      <c r="P116" s="1056" t="s">
        <v>193</v>
      </c>
      <c r="Q116" s="1056"/>
    </row>
    <row r="117" spans="1:17" ht="19.5" customHeight="1" thickBot="1">
      <c r="A117" s="1414" t="s">
        <v>72</v>
      </c>
      <c r="B117" s="1414"/>
      <c r="C117" s="838">
        <v>4046</v>
      </c>
      <c r="D117" s="838">
        <v>1998</v>
      </c>
      <c r="E117" s="838">
        <v>1103</v>
      </c>
      <c r="F117" s="838">
        <v>517</v>
      </c>
      <c r="G117" s="838">
        <v>208</v>
      </c>
      <c r="H117" s="838">
        <v>81</v>
      </c>
      <c r="I117" s="838">
        <v>73</v>
      </c>
      <c r="J117" s="838">
        <v>21</v>
      </c>
      <c r="K117" s="838">
        <v>28</v>
      </c>
      <c r="L117" s="838">
        <v>5</v>
      </c>
      <c r="M117" s="646">
        <f t="shared" si="12"/>
        <v>5458</v>
      </c>
      <c r="N117" s="646">
        <f t="shared" si="13"/>
        <v>2622</v>
      </c>
      <c r="O117" s="646">
        <f t="shared" si="14"/>
        <v>8080</v>
      </c>
      <c r="P117" s="1185" t="s">
        <v>298</v>
      </c>
      <c r="Q117" s="1185"/>
    </row>
    <row r="118" spans="1:17" ht="19.5" customHeight="1" thickBot="1">
      <c r="A118" s="1402" t="s">
        <v>32</v>
      </c>
      <c r="B118" s="1402"/>
      <c r="C118" s="680">
        <f>SUM(C98:C117)</f>
        <v>16867</v>
      </c>
      <c r="D118" s="680">
        <f t="shared" ref="D118:O118" si="15">SUM(D98:D117)</f>
        <v>8684</v>
      </c>
      <c r="E118" s="680">
        <f t="shared" si="15"/>
        <v>5406</v>
      </c>
      <c r="F118" s="680">
        <f t="shared" si="15"/>
        <v>2555</v>
      </c>
      <c r="G118" s="680">
        <f t="shared" si="15"/>
        <v>1551</v>
      </c>
      <c r="H118" s="680">
        <f t="shared" si="15"/>
        <v>548</v>
      </c>
      <c r="I118" s="680">
        <f t="shared" si="15"/>
        <v>561</v>
      </c>
      <c r="J118" s="680">
        <f t="shared" si="15"/>
        <v>153</v>
      </c>
      <c r="K118" s="680">
        <f t="shared" si="15"/>
        <v>271</v>
      </c>
      <c r="L118" s="680">
        <f t="shared" si="15"/>
        <v>64</v>
      </c>
      <c r="M118" s="680">
        <f t="shared" si="15"/>
        <v>24656</v>
      </c>
      <c r="N118" s="680">
        <f t="shared" si="15"/>
        <v>12004</v>
      </c>
      <c r="O118" s="680">
        <f t="shared" si="15"/>
        <v>36660</v>
      </c>
      <c r="P118" s="1187" t="s">
        <v>175</v>
      </c>
      <c r="Q118" s="1187"/>
    </row>
    <row r="119" spans="1:17" ht="9" customHeight="1" thickTop="1">
      <c r="A119" s="278"/>
      <c r="B119" s="278"/>
      <c r="C119" s="278"/>
      <c r="D119" s="278"/>
      <c r="E119" s="278"/>
      <c r="F119" s="278"/>
      <c r="G119" s="278"/>
      <c r="H119" s="278"/>
      <c r="I119" s="278"/>
      <c r="J119" s="278"/>
      <c r="K119" s="278"/>
      <c r="L119" s="278"/>
      <c r="M119" s="278"/>
      <c r="N119" s="278"/>
      <c r="O119" s="278"/>
      <c r="P119" s="276"/>
      <c r="Q119" s="276"/>
    </row>
    <row r="120" spans="1:17" ht="21" customHeight="1">
      <c r="A120" s="1179" t="s">
        <v>862</v>
      </c>
      <c r="B120" s="1179"/>
      <c r="C120" s="1179"/>
      <c r="D120" s="1179"/>
      <c r="E120" s="1179"/>
      <c r="F120" s="1179"/>
      <c r="G120" s="1179"/>
      <c r="H120" s="1179"/>
      <c r="I120" s="1179"/>
      <c r="J120" s="1179"/>
      <c r="K120" s="1179"/>
      <c r="L120" s="1179"/>
      <c r="M120" s="1179"/>
      <c r="N120" s="1179"/>
      <c r="O120" s="1179"/>
      <c r="P120" s="1179"/>
      <c r="Q120" s="1179"/>
    </row>
    <row r="121" spans="1:17" ht="21" customHeight="1">
      <c r="A121" s="1180" t="s">
        <v>867</v>
      </c>
      <c r="B121" s="1180"/>
      <c r="C121" s="1180"/>
      <c r="D121" s="1180"/>
      <c r="E121" s="1180"/>
      <c r="F121" s="1180"/>
      <c r="G121" s="1180"/>
      <c r="H121" s="1180"/>
      <c r="I121" s="1180"/>
      <c r="J121" s="1180"/>
      <c r="K121" s="1180"/>
      <c r="L121" s="1180"/>
      <c r="M121" s="1180"/>
      <c r="N121" s="1180"/>
      <c r="O121" s="1180"/>
      <c r="P121" s="1180"/>
      <c r="Q121" s="1180"/>
    </row>
    <row r="122" spans="1:17" s="209" customFormat="1" ht="21" customHeight="1" thickBot="1">
      <c r="A122" s="1048" t="s">
        <v>1217</v>
      </c>
      <c r="B122" s="1048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14"/>
      <c r="O122" s="214"/>
      <c r="P122" s="1365" t="s">
        <v>990</v>
      </c>
      <c r="Q122" s="1365"/>
    </row>
    <row r="123" spans="1:17" ht="21" customHeight="1" thickTop="1">
      <c r="A123" s="1231" t="s">
        <v>114</v>
      </c>
      <c r="B123" s="1231"/>
      <c r="C123" s="1397" t="s">
        <v>136</v>
      </c>
      <c r="D123" s="1397"/>
      <c r="E123" s="1397" t="s">
        <v>137</v>
      </c>
      <c r="F123" s="1397"/>
      <c r="G123" s="1397" t="s">
        <v>85</v>
      </c>
      <c r="H123" s="1397"/>
      <c r="I123" s="1397" t="s">
        <v>138</v>
      </c>
      <c r="J123" s="1397"/>
      <c r="K123" s="1397" t="s">
        <v>87</v>
      </c>
      <c r="L123" s="1397"/>
      <c r="M123" s="1397" t="s">
        <v>170</v>
      </c>
      <c r="N123" s="1397"/>
      <c r="O123" s="1397"/>
      <c r="P123" s="1074" t="s">
        <v>174</v>
      </c>
      <c r="Q123" s="1074"/>
    </row>
    <row r="124" spans="1:17" ht="21" customHeight="1">
      <c r="A124" s="1138"/>
      <c r="B124" s="1138"/>
      <c r="C124" s="1398" t="s">
        <v>229</v>
      </c>
      <c r="D124" s="1398"/>
      <c r="E124" s="1398" t="s">
        <v>230</v>
      </c>
      <c r="F124" s="1398"/>
      <c r="G124" s="1398" t="s">
        <v>231</v>
      </c>
      <c r="H124" s="1398"/>
      <c r="I124" s="1398" t="s">
        <v>227</v>
      </c>
      <c r="J124" s="1398"/>
      <c r="K124" s="1398" t="s">
        <v>234</v>
      </c>
      <c r="L124" s="1398"/>
      <c r="M124" s="1398" t="s">
        <v>175</v>
      </c>
      <c r="N124" s="1398"/>
      <c r="O124" s="1398"/>
      <c r="P124" s="1096"/>
      <c r="Q124" s="1096"/>
    </row>
    <row r="125" spans="1:17" ht="18.75" customHeight="1">
      <c r="A125" s="1138"/>
      <c r="B125" s="1138"/>
      <c r="C125" s="640" t="s">
        <v>128</v>
      </c>
      <c r="D125" s="641" t="s">
        <v>34</v>
      </c>
      <c r="E125" s="640" t="s">
        <v>128</v>
      </c>
      <c r="F125" s="641" t="s">
        <v>34</v>
      </c>
      <c r="G125" s="640" t="s">
        <v>128</v>
      </c>
      <c r="H125" s="641" t="s">
        <v>34</v>
      </c>
      <c r="I125" s="640" t="s">
        <v>128</v>
      </c>
      <c r="J125" s="641" t="s">
        <v>34</v>
      </c>
      <c r="K125" s="640" t="s">
        <v>128</v>
      </c>
      <c r="L125" s="641" t="s">
        <v>34</v>
      </c>
      <c r="M125" s="640" t="s">
        <v>128</v>
      </c>
      <c r="N125" s="641" t="s">
        <v>34</v>
      </c>
      <c r="O125" s="841" t="s">
        <v>32</v>
      </c>
      <c r="P125" s="1096"/>
      <c r="Q125" s="1096"/>
    </row>
    <row r="126" spans="1:17" ht="21" customHeight="1" thickBot="1">
      <c r="A126" s="1138"/>
      <c r="B126" s="1138"/>
      <c r="C126" s="840" t="s">
        <v>180</v>
      </c>
      <c r="D126" s="840" t="s">
        <v>179</v>
      </c>
      <c r="E126" s="840" t="s">
        <v>180</v>
      </c>
      <c r="F126" s="840" t="s">
        <v>179</v>
      </c>
      <c r="G126" s="840" t="s">
        <v>180</v>
      </c>
      <c r="H126" s="840" t="s">
        <v>179</v>
      </c>
      <c r="I126" s="840" t="s">
        <v>180</v>
      </c>
      <c r="J126" s="840" t="s">
        <v>179</v>
      </c>
      <c r="K126" s="840" t="s">
        <v>180</v>
      </c>
      <c r="L126" s="840" t="s">
        <v>179</v>
      </c>
      <c r="M126" s="840" t="s">
        <v>180</v>
      </c>
      <c r="N126" s="840" t="s">
        <v>179</v>
      </c>
      <c r="O126" s="840" t="s">
        <v>175</v>
      </c>
      <c r="P126" s="1096"/>
      <c r="Q126" s="1096"/>
    </row>
    <row r="127" spans="1:17" ht="19.5" customHeight="1">
      <c r="A127" s="1370" t="s">
        <v>52</v>
      </c>
      <c r="B127" s="1370"/>
      <c r="C127" s="837">
        <v>576</v>
      </c>
      <c r="D127" s="837">
        <v>313</v>
      </c>
      <c r="E127" s="837">
        <v>153</v>
      </c>
      <c r="F127" s="837">
        <v>70</v>
      </c>
      <c r="G127" s="837">
        <v>61</v>
      </c>
      <c r="H127" s="837">
        <v>16</v>
      </c>
      <c r="I127" s="456">
        <v>26</v>
      </c>
      <c r="J127" s="456">
        <v>5</v>
      </c>
      <c r="K127" s="456">
        <v>4</v>
      </c>
      <c r="L127" s="456">
        <v>2</v>
      </c>
      <c r="M127" s="456">
        <f>SUM(C127,E127,G127,I127,K127)</f>
        <v>820</v>
      </c>
      <c r="N127" s="456">
        <f>SUM(D127,F127,H127,J127,L127)</f>
        <v>406</v>
      </c>
      <c r="O127" s="456">
        <f>SUM(M127:N127)</f>
        <v>1226</v>
      </c>
      <c r="P127" s="633"/>
      <c r="Q127" s="643" t="s">
        <v>671</v>
      </c>
    </row>
    <row r="128" spans="1:17" ht="19.5" customHeight="1">
      <c r="A128" s="1410" t="s">
        <v>53</v>
      </c>
      <c r="B128" s="1410"/>
      <c r="C128" s="111">
        <v>171</v>
      </c>
      <c r="D128" s="111">
        <v>96</v>
      </c>
      <c r="E128" s="111">
        <v>118</v>
      </c>
      <c r="F128" s="111">
        <v>45</v>
      </c>
      <c r="G128" s="111">
        <v>11</v>
      </c>
      <c r="H128" s="111">
        <v>4</v>
      </c>
      <c r="I128" s="111">
        <v>7</v>
      </c>
      <c r="J128" s="111">
        <v>2</v>
      </c>
      <c r="K128" s="111">
        <v>0</v>
      </c>
      <c r="L128" s="111">
        <v>3</v>
      </c>
      <c r="M128" s="102">
        <f t="shared" ref="M128:M146" si="16">SUM(C128,E128,G128,I128,K128)</f>
        <v>307</v>
      </c>
      <c r="N128" s="102">
        <f t="shared" ref="N128:N146" si="17">SUM(D128,F128,H128,J128,L128)</f>
        <v>150</v>
      </c>
      <c r="O128" s="102">
        <f t="shared" ref="O128:O146" si="18">SUM(M128:N128)</f>
        <v>457</v>
      </c>
      <c r="P128" s="1059" t="s">
        <v>302</v>
      </c>
      <c r="Q128" s="1059"/>
    </row>
    <row r="129" spans="1:17" ht="19.5" customHeight="1">
      <c r="A129" s="1400" t="s">
        <v>54</v>
      </c>
      <c r="B129" s="1400"/>
      <c r="C129" s="111">
        <v>295</v>
      </c>
      <c r="D129" s="111">
        <v>204</v>
      </c>
      <c r="E129" s="111">
        <v>78</v>
      </c>
      <c r="F129" s="111">
        <v>54</v>
      </c>
      <c r="G129" s="111">
        <v>26</v>
      </c>
      <c r="H129" s="111">
        <v>3</v>
      </c>
      <c r="I129" s="111">
        <v>3</v>
      </c>
      <c r="J129" s="111">
        <v>1</v>
      </c>
      <c r="K129" s="111">
        <v>1</v>
      </c>
      <c r="L129" s="111">
        <v>1</v>
      </c>
      <c r="M129" s="102">
        <f t="shared" si="16"/>
        <v>403</v>
      </c>
      <c r="N129" s="102">
        <f t="shared" si="17"/>
        <v>263</v>
      </c>
      <c r="O129" s="102">
        <f t="shared" si="18"/>
        <v>666</v>
      </c>
      <c r="P129" s="1056" t="s">
        <v>184</v>
      </c>
      <c r="Q129" s="1056"/>
    </row>
    <row r="130" spans="1:17" ht="19.5" customHeight="1">
      <c r="A130" s="1400" t="s">
        <v>55</v>
      </c>
      <c r="B130" s="1400"/>
      <c r="C130" s="111">
        <v>345</v>
      </c>
      <c r="D130" s="111">
        <v>146</v>
      </c>
      <c r="E130" s="111">
        <v>101</v>
      </c>
      <c r="F130" s="111">
        <v>38</v>
      </c>
      <c r="G130" s="111">
        <v>69</v>
      </c>
      <c r="H130" s="111">
        <v>25</v>
      </c>
      <c r="I130" s="111">
        <v>36</v>
      </c>
      <c r="J130" s="111">
        <v>4</v>
      </c>
      <c r="K130" s="111">
        <v>10</v>
      </c>
      <c r="L130" s="111">
        <v>1</v>
      </c>
      <c r="M130" s="102">
        <f t="shared" si="16"/>
        <v>561</v>
      </c>
      <c r="N130" s="102">
        <f t="shared" si="17"/>
        <v>214</v>
      </c>
      <c r="O130" s="102">
        <f t="shared" si="18"/>
        <v>775</v>
      </c>
      <c r="P130" s="1056" t="s">
        <v>185</v>
      </c>
      <c r="Q130" s="1056"/>
    </row>
    <row r="131" spans="1:17" ht="19.5" customHeight="1">
      <c r="A131" s="1407" t="s">
        <v>312</v>
      </c>
      <c r="B131" s="655" t="s">
        <v>282</v>
      </c>
      <c r="C131" s="111">
        <v>924</v>
      </c>
      <c r="D131" s="111">
        <v>485</v>
      </c>
      <c r="E131" s="111">
        <v>190</v>
      </c>
      <c r="F131" s="111">
        <v>31</v>
      </c>
      <c r="G131" s="111">
        <v>56</v>
      </c>
      <c r="H131" s="111">
        <v>8</v>
      </c>
      <c r="I131" s="111">
        <v>19</v>
      </c>
      <c r="J131" s="111">
        <v>5</v>
      </c>
      <c r="K131" s="111">
        <v>5</v>
      </c>
      <c r="L131" s="111">
        <v>1</v>
      </c>
      <c r="M131" s="102">
        <f t="shared" si="16"/>
        <v>1194</v>
      </c>
      <c r="N131" s="102">
        <f t="shared" si="17"/>
        <v>530</v>
      </c>
      <c r="O131" s="102">
        <f t="shared" si="18"/>
        <v>1724</v>
      </c>
      <c r="P131" s="683" t="s">
        <v>306</v>
      </c>
      <c r="Q131" s="1061" t="s">
        <v>173</v>
      </c>
    </row>
    <row r="132" spans="1:17" ht="19.5" customHeight="1">
      <c r="A132" s="1407"/>
      <c r="B132" s="655" t="s">
        <v>283</v>
      </c>
      <c r="C132" s="111">
        <v>1746</v>
      </c>
      <c r="D132" s="111">
        <v>1000</v>
      </c>
      <c r="E132" s="111">
        <v>475</v>
      </c>
      <c r="F132" s="111">
        <v>248</v>
      </c>
      <c r="G132" s="111">
        <v>191</v>
      </c>
      <c r="H132" s="111">
        <v>38</v>
      </c>
      <c r="I132" s="111">
        <v>66</v>
      </c>
      <c r="J132" s="111">
        <v>23</v>
      </c>
      <c r="K132" s="111">
        <v>15</v>
      </c>
      <c r="L132" s="111">
        <v>12</v>
      </c>
      <c r="M132" s="102">
        <f t="shared" si="16"/>
        <v>2493</v>
      </c>
      <c r="N132" s="102">
        <f t="shared" si="17"/>
        <v>1321</v>
      </c>
      <c r="O132" s="102">
        <f t="shared" si="18"/>
        <v>3814</v>
      </c>
      <c r="P132" s="683" t="s">
        <v>307</v>
      </c>
      <c r="Q132" s="1061"/>
    </row>
    <row r="133" spans="1:17" ht="19.5" customHeight="1">
      <c r="A133" s="1407"/>
      <c r="B133" s="655" t="s">
        <v>284</v>
      </c>
      <c r="C133" s="111">
        <v>129</v>
      </c>
      <c r="D133" s="111">
        <v>42</v>
      </c>
      <c r="E133" s="111">
        <v>41</v>
      </c>
      <c r="F133" s="111">
        <v>16</v>
      </c>
      <c r="G133" s="111">
        <v>17</v>
      </c>
      <c r="H133" s="111">
        <v>5</v>
      </c>
      <c r="I133" s="111">
        <v>7</v>
      </c>
      <c r="J133" s="111">
        <v>1</v>
      </c>
      <c r="K133" s="111">
        <v>3</v>
      </c>
      <c r="L133" s="111">
        <v>1</v>
      </c>
      <c r="M133" s="102">
        <f t="shared" si="16"/>
        <v>197</v>
      </c>
      <c r="N133" s="102">
        <f t="shared" si="17"/>
        <v>65</v>
      </c>
      <c r="O133" s="102">
        <f t="shared" si="18"/>
        <v>262</v>
      </c>
      <c r="P133" s="683" t="s">
        <v>308</v>
      </c>
      <c r="Q133" s="1061"/>
    </row>
    <row r="134" spans="1:17" ht="19.5" customHeight="1">
      <c r="A134" s="1407"/>
      <c r="B134" s="655" t="s">
        <v>279</v>
      </c>
      <c r="C134" s="111">
        <v>461</v>
      </c>
      <c r="D134" s="111">
        <v>361</v>
      </c>
      <c r="E134" s="111">
        <v>147</v>
      </c>
      <c r="F134" s="111">
        <v>85</v>
      </c>
      <c r="G134" s="111">
        <v>46</v>
      </c>
      <c r="H134" s="111">
        <v>22</v>
      </c>
      <c r="I134" s="111">
        <v>11</v>
      </c>
      <c r="J134" s="111">
        <v>3</v>
      </c>
      <c r="K134" s="111">
        <v>3</v>
      </c>
      <c r="L134" s="111">
        <v>2</v>
      </c>
      <c r="M134" s="102">
        <f t="shared" si="16"/>
        <v>668</v>
      </c>
      <c r="N134" s="102">
        <f t="shared" si="17"/>
        <v>473</v>
      </c>
      <c r="O134" s="102">
        <f t="shared" si="18"/>
        <v>1141</v>
      </c>
      <c r="P134" s="683" t="s">
        <v>309</v>
      </c>
      <c r="Q134" s="1061"/>
    </row>
    <row r="135" spans="1:17" ht="19.5" customHeight="1">
      <c r="A135" s="1407"/>
      <c r="B135" s="655" t="s">
        <v>280</v>
      </c>
      <c r="C135" s="111">
        <v>949</v>
      </c>
      <c r="D135" s="111">
        <v>561</v>
      </c>
      <c r="E135" s="111">
        <v>90</v>
      </c>
      <c r="F135" s="111">
        <v>43</v>
      </c>
      <c r="G135" s="111">
        <v>30</v>
      </c>
      <c r="H135" s="111">
        <v>10</v>
      </c>
      <c r="I135" s="111">
        <v>14</v>
      </c>
      <c r="J135" s="111">
        <v>5</v>
      </c>
      <c r="K135" s="111">
        <v>4</v>
      </c>
      <c r="L135" s="111">
        <v>1</v>
      </c>
      <c r="M135" s="102">
        <f t="shared" si="16"/>
        <v>1087</v>
      </c>
      <c r="N135" s="102">
        <f t="shared" si="17"/>
        <v>620</v>
      </c>
      <c r="O135" s="102">
        <f t="shared" si="18"/>
        <v>1707</v>
      </c>
      <c r="P135" s="683" t="s">
        <v>310</v>
      </c>
      <c r="Q135" s="1061"/>
    </row>
    <row r="136" spans="1:17" ht="19.5" customHeight="1">
      <c r="A136" s="1407"/>
      <c r="B136" s="655" t="s">
        <v>281</v>
      </c>
      <c r="C136" s="111">
        <v>400</v>
      </c>
      <c r="D136" s="111">
        <v>303</v>
      </c>
      <c r="E136" s="111">
        <v>179</v>
      </c>
      <c r="F136" s="111">
        <v>57</v>
      </c>
      <c r="G136" s="111">
        <v>43</v>
      </c>
      <c r="H136" s="111">
        <v>16</v>
      </c>
      <c r="I136" s="111">
        <v>21</v>
      </c>
      <c r="J136" s="111">
        <v>4</v>
      </c>
      <c r="K136" s="111">
        <v>12</v>
      </c>
      <c r="L136" s="111">
        <v>1</v>
      </c>
      <c r="M136" s="102">
        <f t="shared" si="16"/>
        <v>655</v>
      </c>
      <c r="N136" s="102">
        <f t="shared" si="17"/>
        <v>381</v>
      </c>
      <c r="O136" s="102">
        <f t="shared" si="18"/>
        <v>1036</v>
      </c>
      <c r="P136" s="683" t="s">
        <v>311</v>
      </c>
      <c r="Q136" s="1061"/>
    </row>
    <row r="137" spans="1:17" ht="19.5" customHeight="1">
      <c r="A137" s="294" t="s">
        <v>63</v>
      </c>
      <c r="B137" s="647"/>
      <c r="C137" s="111">
        <v>259</v>
      </c>
      <c r="D137" s="111">
        <v>91</v>
      </c>
      <c r="E137" s="111">
        <v>93</v>
      </c>
      <c r="F137" s="111">
        <v>44</v>
      </c>
      <c r="G137" s="111">
        <v>26</v>
      </c>
      <c r="H137" s="111">
        <v>9</v>
      </c>
      <c r="I137" s="111">
        <v>15</v>
      </c>
      <c r="J137" s="111">
        <v>1</v>
      </c>
      <c r="K137" s="111">
        <v>8</v>
      </c>
      <c r="L137" s="111">
        <v>2</v>
      </c>
      <c r="M137" s="102">
        <f t="shared" si="16"/>
        <v>401</v>
      </c>
      <c r="N137" s="102">
        <f t="shared" si="17"/>
        <v>147</v>
      </c>
      <c r="O137" s="102">
        <f t="shared" si="18"/>
        <v>548</v>
      </c>
      <c r="P137" s="1056" t="s">
        <v>297</v>
      </c>
      <c r="Q137" s="1056"/>
    </row>
    <row r="138" spans="1:17" ht="19.5" customHeight="1">
      <c r="A138" s="1400" t="s">
        <v>64</v>
      </c>
      <c r="B138" s="1400"/>
      <c r="C138" s="111">
        <v>622</v>
      </c>
      <c r="D138" s="111">
        <v>307</v>
      </c>
      <c r="E138" s="111">
        <v>259</v>
      </c>
      <c r="F138" s="111">
        <v>81</v>
      </c>
      <c r="G138" s="111">
        <v>58</v>
      </c>
      <c r="H138" s="111">
        <v>13</v>
      </c>
      <c r="I138" s="111">
        <v>37</v>
      </c>
      <c r="J138" s="111">
        <v>8</v>
      </c>
      <c r="K138" s="111">
        <v>19</v>
      </c>
      <c r="L138" s="111">
        <v>1</v>
      </c>
      <c r="M138" s="102">
        <f t="shared" si="16"/>
        <v>995</v>
      </c>
      <c r="N138" s="102">
        <f t="shared" si="17"/>
        <v>410</v>
      </c>
      <c r="O138" s="102">
        <f t="shared" si="18"/>
        <v>1405</v>
      </c>
      <c r="P138" s="1056" t="s">
        <v>186</v>
      </c>
      <c r="Q138" s="1056"/>
    </row>
    <row r="139" spans="1:17" ht="19.5" customHeight="1">
      <c r="A139" s="1400" t="s">
        <v>112</v>
      </c>
      <c r="B139" s="1400"/>
      <c r="C139" s="111">
        <v>857</v>
      </c>
      <c r="D139" s="111">
        <v>418</v>
      </c>
      <c r="E139" s="111">
        <v>178</v>
      </c>
      <c r="F139" s="111">
        <v>72</v>
      </c>
      <c r="G139" s="111">
        <v>87</v>
      </c>
      <c r="H139" s="111">
        <v>44</v>
      </c>
      <c r="I139" s="111">
        <v>45</v>
      </c>
      <c r="J139" s="111">
        <v>13</v>
      </c>
      <c r="K139" s="111">
        <v>10</v>
      </c>
      <c r="L139" s="111">
        <v>11</v>
      </c>
      <c r="M139" s="102">
        <f t="shared" si="16"/>
        <v>1177</v>
      </c>
      <c r="N139" s="102">
        <f t="shared" si="17"/>
        <v>558</v>
      </c>
      <c r="O139" s="102">
        <f t="shared" si="18"/>
        <v>1735</v>
      </c>
      <c r="P139" s="1056" t="s">
        <v>187</v>
      </c>
      <c r="Q139" s="1056"/>
    </row>
    <row r="140" spans="1:17" ht="19.5" customHeight="1">
      <c r="A140" s="1400" t="s">
        <v>113</v>
      </c>
      <c r="B140" s="1400"/>
      <c r="C140" s="111">
        <v>1485</v>
      </c>
      <c r="D140" s="111">
        <v>570</v>
      </c>
      <c r="E140" s="111">
        <v>845</v>
      </c>
      <c r="F140" s="111">
        <v>402</v>
      </c>
      <c r="G140" s="111">
        <v>182</v>
      </c>
      <c r="H140" s="111">
        <v>82</v>
      </c>
      <c r="I140" s="111">
        <v>74</v>
      </c>
      <c r="J140" s="111">
        <v>33</v>
      </c>
      <c r="K140" s="111">
        <v>34</v>
      </c>
      <c r="L140" s="111">
        <v>17</v>
      </c>
      <c r="M140" s="102">
        <f t="shared" si="16"/>
        <v>2620</v>
      </c>
      <c r="N140" s="102">
        <f t="shared" si="17"/>
        <v>1104</v>
      </c>
      <c r="O140" s="102">
        <f t="shared" si="18"/>
        <v>3724</v>
      </c>
      <c r="P140" s="1056" t="s">
        <v>303</v>
      </c>
      <c r="Q140" s="1056"/>
    </row>
    <row r="141" spans="1:17" ht="19.5" customHeight="1">
      <c r="A141" s="1400" t="s">
        <v>134</v>
      </c>
      <c r="B141" s="1400"/>
      <c r="C141" s="111">
        <v>486</v>
      </c>
      <c r="D141" s="111">
        <v>173</v>
      </c>
      <c r="E141" s="111">
        <v>158</v>
      </c>
      <c r="F141" s="111">
        <v>68</v>
      </c>
      <c r="G141" s="111">
        <v>23</v>
      </c>
      <c r="H141" s="111">
        <v>15</v>
      </c>
      <c r="I141" s="111">
        <v>20</v>
      </c>
      <c r="J141" s="111">
        <v>8</v>
      </c>
      <c r="K141" s="111">
        <v>7</v>
      </c>
      <c r="L141" s="111">
        <v>2</v>
      </c>
      <c r="M141" s="102">
        <f t="shared" si="16"/>
        <v>694</v>
      </c>
      <c r="N141" s="102">
        <f t="shared" si="17"/>
        <v>266</v>
      </c>
      <c r="O141" s="102">
        <f t="shared" si="18"/>
        <v>960</v>
      </c>
      <c r="P141" s="1056" t="s">
        <v>304</v>
      </c>
      <c r="Q141" s="1056"/>
    </row>
    <row r="142" spans="1:17" ht="19.5" customHeight="1">
      <c r="A142" s="1400" t="s">
        <v>68</v>
      </c>
      <c r="B142" s="1400"/>
      <c r="C142" s="111">
        <v>407</v>
      </c>
      <c r="D142" s="111">
        <v>129</v>
      </c>
      <c r="E142" s="111">
        <v>139</v>
      </c>
      <c r="F142" s="111">
        <v>108</v>
      </c>
      <c r="G142" s="111">
        <v>22</v>
      </c>
      <c r="H142" s="111">
        <v>13</v>
      </c>
      <c r="I142" s="111">
        <v>12</v>
      </c>
      <c r="J142" s="111">
        <v>5</v>
      </c>
      <c r="K142" s="111">
        <v>3</v>
      </c>
      <c r="L142" s="111">
        <v>838</v>
      </c>
      <c r="M142" s="102">
        <f t="shared" si="16"/>
        <v>583</v>
      </c>
      <c r="N142" s="102">
        <f t="shared" si="17"/>
        <v>1093</v>
      </c>
      <c r="O142" s="102">
        <f t="shared" si="18"/>
        <v>1676</v>
      </c>
      <c r="P142" s="1056" t="s">
        <v>305</v>
      </c>
      <c r="Q142" s="1056"/>
    </row>
    <row r="143" spans="1:17" ht="19.5" customHeight="1">
      <c r="A143" s="1400" t="s">
        <v>69</v>
      </c>
      <c r="B143" s="1400"/>
      <c r="C143" s="111">
        <v>226</v>
      </c>
      <c r="D143" s="111">
        <v>79</v>
      </c>
      <c r="E143" s="111">
        <v>90</v>
      </c>
      <c r="F143" s="111">
        <v>61</v>
      </c>
      <c r="G143" s="111">
        <v>34</v>
      </c>
      <c r="H143" s="111">
        <v>14</v>
      </c>
      <c r="I143" s="111">
        <v>15</v>
      </c>
      <c r="J143" s="111">
        <v>4</v>
      </c>
      <c r="K143" s="111">
        <v>5</v>
      </c>
      <c r="L143" s="111">
        <v>2</v>
      </c>
      <c r="M143" s="102">
        <f t="shared" si="16"/>
        <v>370</v>
      </c>
      <c r="N143" s="102">
        <f t="shared" si="17"/>
        <v>160</v>
      </c>
      <c r="O143" s="102">
        <f t="shared" si="18"/>
        <v>530</v>
      </c>
      <c r="P143" s="1056" t="s">
        <v>191</v>
      </c>
      <c r="Q143" s="1056"/>
    </row>
    <row r="144" spans="1:17" ht="19.5" customHeight="1">
      <c r="A144" s="1400" t="s">
        <v>70</v>
      </c>
      <c r="B144" s="1400"/>
      <c r="C144" s="111">
        <v>925</v>
      </c>
      <c r="D144" s="111">
        <v>422</v>
      </c>
      <c r="E144" s="111">
        <v>454</v>
      </c>
      <c r="F144" s="111">
        <v>189</v>
      </c>
      <c r="G144" s="111">
        <v>186</v>
      </c>
      <c r="H144" s="111">
        <v>52</v>
      </c>
      <c r="I144" s="111">
        <v>94</v>
      </c>
      <c r="J144" s="111">
        <v>13</v>
      </c>
      <c r="K144" s="111">
        <v>38</v>
      </c>
      <c r="L144" s="111">
        <v>6</v>
      </c>
      <c r="M144" s="102">
        <f t="shared" si="16"/>
        <v>1697</v>
      </c>
      <c r="N144" s="102">
        <f t="shared" si="17"/>
        <v>682</v>
      </c>
      <c r="O144" s="102">
        <f t="shared" si="18"/>
        <v>2379</v>
      </c>
      <c r="P144" s="1056" t="s">
        <v>192</v>
      </c>
      <c r="Q144" s="1056"/>
    </row>
    <row r="145" spans="1:17" ht="19.5" customHeight="1">
      <c r="A145" s="1400" t="s">
        <v>71</v>
      </c>
      <c r="B145" s="1400"/>
      <c r="C145" s="111">
        <v>65</v>
      </c>
      <c r="D145" s="111">
        <v>28</v>
      </c>
      <c r="E145" s="111">
        <v>33</v>
      </c>
      <c r="F145" s="111">
        <v>24</v>
      </c>
      <c r="G145" s="111">
        <v>12</v>
      </c>
      <c r="H145" s="111">
        <v>8</v>
      </c>
      <c r="I145" s="111">
        <v>3</v>
      </c>
      <c r="J145" s="111">
        <v>0</v>
      </c>
      <c r="K145" s="111">
        <v>0</v>
      </c>
      <c r="L145" s="111">
        <v>0</v>
      </c>
      <c r="M145" s="102">
        <f t="shared" si="16"/>
        <v>113</v>
      </c>
      <c r="N145" s="102">
        <f t="shared" si="17"/>
        <v>60</v>
      </c>
      <c r="O145" s="102">
        <f t="shared" si="18"/>
        <v>173</v>
      </c>
      <c r="P145" s="1056" t="s">
        <v>193</v>
      </c>
      <c r="Q145" s="1056"/>
    </row>
    <row r="146" spans="1:17" ht="19.5" customHeight="1" thickBot="1">
      <c r="A146" s="1414" t="s">
        <v>72</v>
      </c>
      <c r="B146" s="1414"/>
      <c r="C146" s="839">
        <v>3967</v>
      </c>
      <c r="D146" s="839">
        <v>1790</v>
      </c>
      <c r="E146" s="839">
        <v>1099</v>
      </c>
      <c r="F146" s="839">
        <v>404</v>
      </c>
      <c r="G146" s="839">
        <v>233</v>
      </c>
      <c r="H146" s="839">
        <v>68</v>
      </c>
      <c r="I146" s="839">
        <v>77</v>
      </c>
      <c r="J146" s="839">
        <v>12</v>
      </c>
      <c r="K146" s="839">
        <v>18</v>
      </c>
      <c r="L146" s="839">
        <v>6</v>
      </c>
      <c r="M146" s="646">
        <f t="shared" si="16"/>
        <v>5394</v>
      </c>
      <c r="N146" s="646">
        <f t="shared" si="17"/>
        <v>2280</v>
      </c>
      <c r="O146" s="646">
        <f t="shared" si="18"/>
        <v>7674</v>
      </c>
      <c r="P146" s="1193" t="s">
        <v>298</v>
      </c>
      <c r="Q146" s="1193"/>
    </row>
    <row r="147" spans="1:17" ht="19.5" customHeight="1" thickBot="1">
      <c r="A147" s="1402" t="s">
        <v>32</v>
      </c>
      <c r="B147" s="1402"/>
      <c r="C147" s="680">
        <f>SUM(C127:C146)</f>
        <v>15295</v>
      </c>
      <c r="D147" s="680">
        <f t="shared" ref="D147:O147" si="19">SUM(D127:D146)</f>
        <v>7518</v>
      </c>
      <c r="E147" s="680">
        <f t="shared" si="19"/>
        <v>4920</v>
      </c>
      <c r="F147" s="680">
        <f t="shared" si="19"/>
        <v>2140</v>
      </c>
      <c r="G147" s="680">
        <f t="shared" si="19"/>
        <v>1413</v>
      </c>
      <c r="H147" s="680">
        <f t="shared" si="19"/>
        <v>465</v>
      </c>
      <c r="I147" s="680">
        <f t="shared" si="19"/>
        <v>602</v>
      </c>
      <c r="J147" s="680">
        <f t="shared" si="19"/>
        <v>150</v>
      </c>
      <c r="K147" s="680">
        <f t="shared" si="19"/>
        <v>199</v>
      </c>
      <c r="L147" s="680">
        <f t="shared" si="19"/>
        <v>910</v>
      </c>
      <c r="M147" s="680">
        <f t="shared" si="19"/>
        <v>22429</v>
      </c>
      <c r="N147" s="680">
        <f t="shared" si="19"/>
        <v>11183</v>
      </c>
      <c r="O147" s="680">
        <f t="shared" si="19"/>
        <v>33612</v>
      </c>
      <c r="P147" s="1187" t="s">
        <v>175</v>
      </c>
      <c r="Q147" s="1187"/>
    </row>
    <row r="148" spans="1:17" ht="13.5" thickTop="1"/>
  </sheetData>
  <mergeCells count="240">
    <mergeCell ref="A140:B140"/>
    <mergeCell ref="P140:Q140"/>
    <mergeCell ref="A141:B141"/>
    <mergeCell ref="P141:Q141"/>
    <mergeCell ref="A142:B142"/>
    <mergeCell ref="P142:Q142"/>
    <mergeCell ref="A131:A136"/>
    <mergeCell ref="Q131:Q136"/>
    <mergeCell ref="A138:B138"/>
    <mergeCell ref="P138:Q138"/>
    <mergeCell ref="A139:B139"/>
    <mergeCell ref="P139:Q139"/>
    <mergeCell ref="P137:Q137"/>
    <mergeCell ref="A146:B146"/>
    <mergeCell ref="P146:Q146"/>
    <mergeCell ref="A147:B147"/>
    <mergeCell ref="P147:Q147"/>
    <mergeCell ref="A143:B143"/>
    <mergeCell ref="P143:Q143"/>
    <mergeCell ref="A144:B144"/>
    <mergeCell ref="P144:Q144"/>
    <mergeCell ref="A145:B145"/>
    <mergeCell ref="P145:Q145"/>
    <mergeCell ref="P128:Q128"/>
    <mergeCell ref="A129:B129"/>
    <mergeCell ref="P129:Q129"/>
    <mergeCell ref="A130:B130"/>
    <mergeCell ref="P130:Q130"/>
    <mergeCell ref="C124:D124"/>
    <mergeCell ref="E124:F124"/>
    <mergeCell ref="G124:H124"/>
    <mergeCell ref="I124:J124"/>
    <mergeCell ref="K124:L124"/>
    <mergeCell ref="A128:B128"/>
    <mergeCell ref="A127:B127"/>
    <mergeCell ref="A122:B122"/>
    <mergeCell ref="P122:Q122"/>
    <mergeCell ref="A123:B126"/>
    <mergeCell ref="C123:D123"/>
    <mergeCell ref="E123:F123"/>
    <mergeCell ref="G123:H123"/>
    <mergeCell ref="I123:J123"/>
    <mergeCell ref="K123:L123"/>
    <mergeCell ref="M123:O123"/>
    <mergeCell ref="P123:Q126"/>
    <mergeCell ref="M124:O124"/>
    <mergeCell ref="A117:B117"/>
    <mergeCell ref="P117:Q117"/>
    <mergeCell ref="A118:B118"/>
    <mergeCell ref="P118:Q118"/>
    <mergeCell ref="A121:Q121"/>
    <mergeCell ref="A114:B114"/>
    <mergeCell ref="P114:Q114"/>
    <mergeCell ref="A115:B115"/>
    <mergeCell ref="P115:Q115"/>
    <mergeCell ref="A116:B116"/>
    <mergeCell ref="P116:Q116"/>
    <mergeCell ref="A120:Q120"/>
    <mergeCell ref="A111:B111"/>
    <mergeCell ref="P111:Q111"/>
    <mergeCell ref="A112:B112"/>
    <mergeCell ref="P112:Q112"/>
    <mergeCell ref="A113:B113"/>
    <mergeCell ref="P113:Q113"/>
    <mergeCell ref="A102:A107"/>
    <mergeCell ref="Q102:Q107"/>
    <mergeCell ref="A109:B109"/>
    <mergeCell ref="P109:Q109"/>
    <mergeCell ref="A110:B110"/>
    <mergeCell ref="P110:Q110"/>
    <mergeCell ref="P108:Q108"/>
    <mergeCell ref="A99:B99"/>
    <mergeCell ref="P99:Q99"/>
    <mergeCell ref="A100:B100"/>
    <mergeCell ref="P100:Q100"/>
    <mergeCell ref="A101:B101"/>
    <mergeCell ref="P101:Q101"/>
    <mergeCell ref="C95:D95"/>
    <mergeCell ref="E95:F95"/>
    <mergeCell ref="G95:H95"/>
    <mergeCell ref="I95:J95"/>
    <mergeCell ref="K95:L95"/>
    <mergeCell ref="A98:B98"/>
    <mergeCell ref="A93:B93"/>
    <mergeCell ref="P93:Q93"/>
    <mergeCell ref="A94:B97"/>
    <mergeCell ref="C94:D94"/>
    <mergeCell ref="E94:F94"/>
    <mergeCell ref="G94:H94"/>
    <mergeCell ref="I94:J94"/>
    <mergeCell ref="K94:L94"/>
    <mergeCell ref="M94:O94"/>
    <mergeCell ref="P94:Q97"/>
    <mergeCell ref="M95:O95"/>
    <mergeCell ref="A86:B86"/>
    <mergeCell ref="P86:Q86"/>
    <mergeCell ref="A87:B87"/>
    <mergeCell ref="P87:Q87"/>
    <mergeCell ref="A92:Q92"/>
    <mergeCell ref="A83:B83"/>
    <mergeCell ref="P83:Q83"/>
    <mergeCell ref="A84:B84"/>
    <mergeCell ref="P84:Q84"/>
    <mergeCell ref="A85:B85"/>
    <mergeCell ref="P85:Q85"/>
    <mergeCell ref="A91:Q91"/>
    <mergeCell ref="A80:B80"/>
    <mergeCell ref="P80:Q80"/>
    <mergeCell ref="A81:B81"/>
    <mergeCell ref="P81:Q81"/>
    <mergeCell ref="A82:B82"/>
    <mergeCell ref="P82:Q82"/>
    <mergeCell ref="A71:A76"/>
    <mergeCell ref="Q71:Q76"/>
    <mergeCell ref="A78:B78"/>
    <mergeCell ref="P78:Q78"/>
    <mergeCell ref="A79:B79"/>
    <mergeCell ref="P79:Q79"/>
    <mergeCell ref="P77:Q77"/>
    <mergeCell ref="A69:B69"/>
    <mergeCell ref="P69:Q69"/>
    <mergeCell ref="A70:B70"/>
    <mergeCell ref="P70:Q70"/>
    <mergeCell ref="C64:D64"/>
    <mergeCell ref="E64:F64"/>
    <mergeCell ref="G64:H64"/>
    <mergeCell ref="I64:J64"/>
    <mergeCell ref="K64:L64"/>
    <mergeCell ref="A63:B66"/>
    <mergeCell ref="C63:D63"/>
    <mergeCell ref="E63:F63"/>
    <mergeCell ref="G63:H63"/>
    <mergeCell ref="I63:J63"/>
    <mergeCell ref="K63:L63"/>
    <mergeCell ref="M63:O63"/>
    <mergeCell ref="P63:Q66"/>
    <mergeCell ref="A68:B68"/>
    <mergeCell ref="P68:Q68"/>
    <mergeCell ref="M64:O64"/>
    <mergeCell ref="A54:B54"/>
    <mergeCell ref="P54:Q54"/>
    <mergeCell ref="A55:B55"/>
    <mergeCell ref="P55:Q55"/>
    <mergeCell ref="A56:B56"/>
    <mergeCell ref="P56:Q56"/>
    <mergeCell ref="A62:B62"/>
    <mergeCell ref="P62:Q62"/>
    <mergeCell ref="A58:B58"/>
    <mergeCell ref="P58:Q58"/>
    <mergeCell ref="A60:Q60"/>
    <mergeCell ref="A33:B33"/>
    <mergeCell ref="P33:Q33"/>
    <mergeCell ref="A34:B37"/>
    <mergeCell ref="C34:D34"/>
    <mergeCell ref="E34:F34"/>
    <mergeCell ref="G34:H34"/>
    <mergeCell ref="I34:J34"/>
    <mergeCell ref="K34:L34"/>
    <mergeCell ref="M34:O34"/>
    <mergeCell ref="P34:Q37"/>
    <mergeCell ref="C35:D35"/>
    <mergeCell ref="E35:F35"/>
    <mergeCell ref="G35:H35"/>
    <mergeCell ref="I35:J35"/>
    <mergeCell ref="K35:L35"/>
    <mergeCell ref="M35:O35"/>
    <mergeCell ref="A27:B27"/>
    <mergeCell ref="P27:Q27"/>
    <mergeCell ref="A28:B28"/>
    <mergeCell ref="P28:Q28"/>
    <mergeCell ref="A32:Q32"/>
    <mergeCell ref="A24:B24"/>
    <mergeCell ref="P24:Q24"/>
    <mergeCell ref="A25:B25"/>
    <mergeCell ref="P25:Q25"/>
    <mergeCell ref="A26:B26"/>
    <mergeCell ref="P26:Q26"/>
    <mergeCell ref="A31:Q31"/>
    <mergeCell ref="A21:B21"/>
    <mergeCell ref="P21:Q21"/>
    <mergeCell ref="A22:B22"/>
    <mergeCell ref="P22:Q22"/>
    <mergeCell ref="A23:B23"/>
    <mergeCell ref="P23:Q23"/>
    <mergeCell ref="A12:A17"/>
    <mergeCell ref="Q12:Q17"/>
    <mergeCell ref="A19:B19"/>
    <mergeCell ref="P19:Q19"/>
    <mergeCell ref="A20:B20"/>
    <mergeCell ref="P20:Q20"/>
    <mergeCell ref="P18:Q18"/>
    <mergeCell ref="A9:B9"/>
    <mergeCell ref="P9:Q9"/>
    <mergeCell ref="A10:B10"/>
    <mergeCell ref="P10:Q10"/>
    <mergeCell ref="A11:B11"/>
    <mergeCell ref="P11:Q11"/>
    <mergeCell ref="P4:Q7"/>
    <mergeCell ref="C5:D5"/>
    <mergeCell ref="E5:F5"/>
    <mergeCell ref="G5:H5"/>
    <mergeCell ref="I5:J5"/>
    <mergeCell ref="K5:L5"/>
    <mergeCell ref="A8:B8"/>
    <mergeCell ref="A1:Q1"/>
    <mergeCell ref="A2:Q2"/>
    <mergeCell ref="A3:B3"/>
    <mergeCell ref="P3:Q3"/>
    <mergeCell ref="A4:B7"/>
    <mergeCell ref="C4:D4"/>
    <mergeCell ref="E4:F4"/>
    <mergeCell ref="G4:H4"/>
    <mergeCell ref="I4:J4"/>
    <mergeCell ref="K4:L4"/>
    <mergeCell ref="M4:O4"/>
    <mergeCell ref="M5:O5"/>
    <mergeCell ref="P38:Q38"/>
    <mergeCell ref="P67:Q67"/>
    <mergeCell ref="A53:B53"/>
    <mergeCell ref="P53:Q53"/>
    <mergeCell ref="A42:A47"/>
    <mergeCell ref="Q42:Q47"/>
    <mergeCell ref="A49:B49"/>
    <mergeCell ref="P49:Q49"/>
    <mergeCell ref="A50:B50"/>
    <mergeCell ref="P50:Q50"/>
    <mergeCell ref="A57:B57"/>
    <mergeCell ref="P57:Q57"/>
    <mergeCell ref="P48:Q48"/>
    <mergeCell ref="A39:B39"/>
    <mergeCell ref="P39:Q39"/>
    <mergeCell ref="A40:B40"/>
    <mergeCell ref="P40:Q40"/>
    <mergeCell ref="A41:B41"/>
    <mergeCell ref="P41:Q41"/>
    <mergeCell ref="A51:B51"/>
    <mergeCell ref="P51:Q51"/>
    <mergeCell ref="A52:B52"/>
    <mergeCell ref="P52:Q52"/>
    <mergeCell ref="A61:Q61"/>
  </mergeCells>
  <printOptions horizontalCentered="1"/>
  <pageMargins left="1" right="1" top="1" bottom="1" header="1" footer="1"/>
  <pageSetup paperSize="9" scale="80" firstPageNumber="84" orientation="landscape" useFirstPageNumber="1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-0.249977111117893"/>
  </sheetPr>
  <dimension ref="A1:S120"/>
  <sheetViews>
    <sheetView rightToLeft="1" view="pageBreakPreview" topLeftCell="A2" zoomScale="90" zoomScaleSheetLayoutView="90" workbookViewId="0">
      <selection activeCell="A2" sqref="A2:R2"/>
    </sheetView>
  </sheetViews>
  <sheetFormatPr defaultRowHeight="12.75"/>
  <cols>
    <col min="1" max="1" width="4.42578125" style="159" customWidth="1"/>
    <col min="2" max="2" width="12" style="159" customWidth="1"/>
    <col min="3" max="3" width="8" style="159" customWidth="1"/>
    <col min="4" max="4" width="6.5703125" style="159" customWidth="1"/>
    <col min="5" max="5" width="7.7109375" style="159" customWidth="1"/>
    <col min="6" max="6" width="6.5703125" style="159" customWidth="1"/>
    <col min="7" max="7" width="8" style="159" customWidth="1"/>
    <col min="8" max="9" width="6.5703125" style="159" customWidth="1"/>
    <col min="10" max="10" width="8.5703125" style="159" customWidth="1"/>
    <col min="11" max="11" width="8" style="159" customWidth="1"/>
    <col min="12" max="12" width="7.7109375" style="159" customWidth="1"/>
    <col min="13" max="16" width="6.5703125" style="159" customWidth="1"/>
    <col min="17" max="17" width="8.42578125" style="159" customWidth="1"/>
    <col min="18" max="18" width="14.85546875" style="159" customWidth="1"/>
    <col min="19" max="19" width="4" style="159" customWidth="1"/>
    <col min="20" max="16384" width="9.140625" style="159"/>
  </cols>
  <sheetData>
    <row r="1" spans="1:19" ht="22.5" customHeight="1">
      <c r="A1" s="1138" t="s">
        <v>871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1.75" customHeight="1">
      <c r="A2" s="1096" t="s">
        <v>868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298"/>
    </row>
    <row r="3" spans="1:19" s="209" customFormat="1" ht="24.75" customHeight="1" thickBot="1">
      <c r="A3" s="1048" t="s">
        <v>1218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214"/>
      <c r="Q3" s="1365" t="s">
        <v>688</v>
      </c>
      <c r="R3" s="1365"/>
      <c r="S3" s="1365"/>
    </row>
    <row r="4" spans="1:19" ht="23.25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33.75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289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21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19.5" customHeight="1">
      <c r="A8" s="456" t="s">
        <v>52</v>
      </c>
      <c r="B8" s="456"/>
      <c r="C8" s="654">
        <v>3</v>
      </c>
      <c r="D8" s="654">
        <v>6</v>
      </c>
      <c r="E8" s="654">
        <v>4</v>
      </c>
      <c r="F8" s="654">
        <v>3</v>
      </c>
      <c r="G8" s="654">
        <v>8</v>
      </c>
      <c r="H8" s="654">
        <v>4</v>
      </c>
      <c r="I8" s="654">
        <v>1</v>
      </c>
      <c r="J8" s="654">
        <v>0</v>
      </c>
      <c r="K8" s="654">
        <v>12</v>
      </c>
      <c r="L8" s="654">
        <v>3</v>
      </c>
      <c r="M8" s="654">
        <v>8</v>
      </c>
      <c r="N8" s="654">
        <v>1</v>
      </c>
      <c r="O8" s="654">
        <f>SUM(C8,E8,G8,I8,K8,M8)</f>
        <v>36</v>
      </c>
      <c r="P8" s="654">
        <f>SUM(D8,F8,H8,J8,L8,N8)</f>
        <v>17</v>
      </c>
      <c r="Q8" s="654">
        <f>SUM(O8:P8)</f>
        <v>53</v>
      </c>
      <c r="R8" s="1210" t="s">
        <v>671</v>
      </c>
      <c r="S8" s="1210"/>
    </row>
    <row r="9" spans="1:19" ht="19.5" customHeight="1">
      <c r="A9" s="1081" t="s">
        <v>53</v>
      </c>
      <c r="B9" s="1081"/>
      <c r="C9" s="647">
        <v>0</v>
      </c>
      <c r="D9" s="647">
        <v>0</v>
      </c>
      <c r="E9" s="647">
        <v>0</v>
      </c>
      <c r="F9" s="647">
        <v>0</v>
      </c>
      <c r="G9" s="647">
        <v>0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v>0</v>
      </c>
      <c r="O9" s="647">
        <f t="shared" ref="O9:O27" si="0">SUM(C9,E9,G9,I9,K9,M9)</f>
        <v>0</v>
      </c>
      <c r="P9" s="647">
        <f t="shared" ref="P9:P27" si="1">SUM(D9,F9,H9,J9,L9,N9)</f>
        <v>0</v>
      </c>
      <c r="Q9" s="647">
        <f t="shared" ref="Q9:Q27" si="2">SUM(O9:P9)</f>
        <v>0</v>
      </c>
      <c r="R9" s="1059" t="s">
        <v>302</v>
      </c>
      <c r="S9" s="1059"/>
    </row>
    <row r="10" spans="1:19" ht="19.5" customHeight="1">
      <c r="A10" s="1081" t="s">
        <v>54</v>
      </c>
      <c r="B10" s="1081"/>
      <c r="C10" s="647">
        <v>19</v>
      </c>
      <c r="D10" s="647">
        <v>35</v>
      </c>
      <c r="E10" s="647">
        <v>4</v>
      </c>
      <c r="F10" s="647">
        <v>1</v>
      </c>
      <c r="G10" s="647">
        <v>65</v>
      </c>
      <c r="H10" s="647">
        <v>2</v>
      </c>
      <c r="I10" s="647">
        <v>15</v>
      </c>
      <c r="J10" s="647">
        <v>0</v>
      </c>
      <c r="K10" s="647">
        <v>8</v>
      </c>
      <c r="L10" s="647">
        <v>2</v>
      </c>
      <c r="M10" s="647">
        <v>2</v>
      </c>
      <c r="N10" s="647">
        <v>1</v>
      </c>
      <c r="O10" s="647">
        <f t="shared" si="0"/>
        <v>113</v>
      </c>
      <c r="P10" s="647">
        <f t="shared" si="1"/>
        <v>41</v>
      </c>
      <c r="Q10" s="647">
        <f t="shared" si="2"/>
        <v>154</v>
      </c>
      <c r="R10" s="1056" t="s">
        <v>184</v>
      </c>
      <c r="S10" s="1056"/>
    </row>
    <row r="11" spans="1:19" ht="19.5" customHeight="1">
      <c r="A11" s="1081" t="s">
        <v>55</v>
      </c>
      <c r="B11" s="1081"/>
      <c r="C11" s="647">
        <v>6</v>
      </c>
      <c r="D11" s="647">
        <v>2</v>
      </c>
      <c r="E11" s="647">
        <v>3</v>
      </c>
      <c r="F11" s="647">
        <v>4</v>
      </c>
      <c r="G11" s="647">
        <v>5</v>
      </c>
      <c r="H11" s="647">
        <v>3</v>
      </c>
      <c r="I11" s="647">
        <v>9</v>
      </c>
      <c r="J11" s="647">
        <v>2</v>
      </c>
      <c r="K11" s="647">
        <v>19</v>
      </c>
      <c r="L11" s="647">
        <v>3</v>
      </c>
      <c r="M11" s="647">
        <v>8</v>
      </c>
      <c r="N11" s="647">
        <v>2</v>
      </c>
      <c r="O11" s="647">
        <f t="shared" si="0"/>
        <v>50</v>
      </c>
      <c r="P11" s="647">
        <f t="shared" si="1"/>
        <v>16</v>
      </c>
      <c r="Q11" s="647">
        <f t="shared" si="2"/>
        <v>66</v>
      </c>
      <c r="R11" s="1056" t="s">
        <v>185</v>
      </c>
      <c r="S11" s="1056"/>
    </row>
    <row r="12" spans="1:19" ht="19.5" customHeight="1">
      <c r="A12" s="1071" t="s">
        <v>313</v>
      </c>
      <c r="B12" s="655" t="s">
        <v>282</v>
      </c>
      <c r="C12" s="647">
        <v>25</v>
      </c>
      <c r="D12" s="647">
        <v>3</v>
      </c>
      <c r="E12" s="647">
        <v>15</v>
      </c>
      <c r="F12" s="647">
        <v>6</v>
      </c>
      <c r="G12" s="647">
        <v>11</v>
      </c>
      <c r="H12" s="647">
        <v>0</v>
      </c>
      <c r="I12" s="647">
        <v>3</v>
      </c>
      <c r="J12" s="647">
        <v>0</v>
      </c>
      <c r="K12" s="647">
        <v>35</v>
      </c>
      <c r="L12" s="647">
        <v>5</v>
      </c>
      <c r="M12" s="647">
        <v>4</v>
      </c>
      <c r="N12" s="647">
        <v>1</v>
      </c>
      <c r="O12" s="647">
        <f t="shared" si="0"/>
        <v>93</v>
      </c>
      <c r="P12" s="647">
        <f t="shared" si="1"/>
        <v>15</v>
      </c>
      <c r="Q12" s="647">
        <f t="shared" si="2"/>
        <v>108</v>
      </c>
      <c r="R12" s="683" t="s">
        <v>306</v>
      </c>
      <c r="S12" s="1061" t="s">
        <v>173</v>
      </c>
    </row>
    <row r="13" spans="1:19" ht="19.5" customHeight="1">
      <c r="A13" s="1071"/>
      <c r="B13" s="655" t="s">
        <v>283</v>
      </c>
      <c r="C13" s="647">
        <v>29</v>
      </c>
      <c r="D13" s="647">
        <v>8</v>
      </c>
      <c r="E13" s="647">
        <v>8</v>
      </c>
      <c r="F13" s="647">
        <v>4</v>
      </c>
      <c r="G13" s="647">
        <v>4</v>
      </c>
      <c r="H13" s="647">
        <v>7</v>
      </c>
      <c r="I13" s="647">
        <v>19</v>
      </c>
      <c r="J13" s="647">
        <v>5</v>
      </c>
      <c r="K13" s="647">
        <v>29</v>
      </c>
      <c r="L13" s="647">
        <v>4</v>
      </c>
      <c r="M13" s="647">
        <v>28</v>
      </c>
      <c r="N13" s="647">
        <v>5</v>
      </c>
      <c r="O13" s="647">
        <f t="shared" si="0"/>
        <v>117</v>
      </c>
      <c r="P13" s="647">
        <f t="shared" si="1"/>
        <v>33</v>
      </c>
      <c r="Q13" s="647">
        <f t="shared" si="2"/>
        <v>150</v>
      </c>
      <c r="R13" s="683" t="s">
        <v>307</v>
      </c>
      <c r="S13" s="1061"/>
    </row>
    <row r="14" spans="1:19" ht="19.5" customHeight="1">
      <c r="A14" s="1071"/>
      <c r="B14" s="655" t="s">
        <v>284</v>
      </c>
      <c r="C14" s="647">
        <v>23</v>
      </c>
      <c r="D14" s="647">
        <v>0</v>
      </c>
      <c r="E14" s="647">
        <v>1</v>
      </c>
      <c r="F14" s="647">
        <v>0</v>
      </c>
      <c r="G14" s="647">
        <v>0</v>
      </c>
      <c r="H14" s="647">
        <v>0</v>
      </c>
      <c r="I14" s="647">
        <v>8</v>
      </c>
      <c r="J14" s="647">
        <v>0</v>
      </c>
      <c r="K14" s="647">
        <v>2</v>
      </c>
      <c r="L14" s="647">
        <v>0</v>
      </c>
      <c r="M14" s="647">
        <v>7</v>
      </c>
      <c r="N14" s="647">
        <v>0</v>
      </c>
      <c r="O14" s="647">
        <f t="shared" si="0"/>
        <v>41</v>
      </c>
      <c r="P14" s="647">
        <f t="shared" si="1"/>
        <v>0</v>
      </c>
      <c r="Q14" s="647">
        <f t="shared" si="2"/>
        <v>41</v>
      </c>
      <c r="R14" s="683" t="s">
        <v>308</v>
      </c>
      <c r="S14" s="1061"/>
    </row>
    <row r="15" spans="1:19" ht="19.5" customHeight="1">
      <c r="A15" s="1071"/>
      <c r="B15" s="655" t="s">
        <v>279</v>
      </c>
      <c r="C15" s="647">
        <v>20</v>
      </c>
      <c r="D15" s="647">
        <v>10</v>
      </c>
      <c r="E15" s="647">
        <v>4</v>
      </c>
      <c r="F15" s="647">
        <v>4</v>
      </c>
      <c r="G15" s="647">
        <v>7</v>
      </c>
      <c r="H15" s="647">
        <v>1</v>
      </c>
      <c r="I15" s="647">
        <v>1</v>
      </c>
      <c r="J15" s="647">
        <v>0</v>
      </c>
      <c r="K15" s="647">
        <v>6</v>
      </c>
      <c r="L15" s="647">
        <v>2</v>
      </c>
      <c r="M15" s="647">
        <v>7</v>
      </c>
      <c r="N15" s="647">
        <v>1</v>
      </c>
      <c r="O15" s="647">
        <f t="shared" si="0"/>
        <v>45</v>
      </c>
      <c r="P15" s="647">
        <f t="shared" si="1"/>
        <v>18</v>
      </c>
      <c r="Q15" s="647">
        <f t="shared" si="2"/>
        <v>63</v>
      </c>
      <c r="R15" s="683" t="s">
        <v>309</v>
      </c>
      <c r="S15" s="1061"/>
    </row>
    <row r="16" spans="1:19" ht="19.5" customHeight="1">
      <c r="A16" s="1071"/>
      <c r="B16" s="655" t="s">
        <v>280</v>
      </c>
      <c r="C16" s="647">
        <v>51</v>
      </c>
      <c r="D16" s="647">
        <v>30</v>
      </c>
      <c r="E16" s="647">
        <v>39</v>
      </c>
      <c r="F16" s="647">
        <v>27</v>
      </c>
      <c r="G16" s="647">
        <v>37</v>
      </c>
      <c r="H16" s="647">
        <v>21</v>
      </c>
      <c r="I16" s="647">
        <v>34</v>
      </c>
      <c r="J16" s="647">
        <v>16</v>
      </c>
      <c r="K16" s="647">
        <v>29</v>
      </c>
      <c r="L16" s="647">
        <v>16</v>
      </c>
      <c r="M16" s="647">
        <v>33</v>
      </c>
      <c r="N16" s="647">
        <v>15</v>
      </c>
      <c r="O16" s="647">
        <f t="shared" si="0"/>
        <v>223</v>
      </c>
      <c r="P16" s="647">
        <f t="shared" si="1"/>
        <v>125</v>
      </c>
      <c r="Q16" s="647">
        <f t="shared" si="2"/>
        <v>348</v>
      </c>
      <c r="R16" s="683" t="s">
        <v>310</v>
      </c>
      <c r="S16" s="1061"/>
    </row>
    <row r="17" spans="1:19" ht="19.5" customHeight="1">
      <c r="A17" s="1071"/>
      <c r="B17" s="655" t="s">
        <v>281</v>
      </c>
      <c r="C17" s="647">
        <v>12</v>
      </c>
      <c r="D17" s="647">
        <v>1</v>
      </c>
      <c r="E17" s="647">
        <v>2</v>
      </c>
      <c r="F17" s="647">
        <v>13</v>
      </c>
      <c r="G17" s="647">
        <v>25</v>
      </c>
      <c r="H17" s="647">
        <v>4</v>
      </c>
      <c r="I17" s="647">
        <v>12</v>
      </c>
      <c r="J17" s="647">
        <v>10</v>
      </c>
      <c r="K17" s="647">
        <v>19</v>
      </c>
      <c r="L17" s="647">
        <v>13</v>
      </c>
      <c r="M17" s="647">
        <v>4</v>
      </c>
      <c r="N17" s="647">
        <v>6</v>
      </c>
      <c r="O17" s="647">
        <f t="shared" si="0"/>
        <v>74</v>
      </c>
      <c r="P17" s="647">
        <f t="shared" si="1"/>
        <v>47</v>
      </c>
      <c r="Q17" s="647">
        <f t="shared" si="2"/>
        <v>121</v>
      </c>
      <c r="R17" s="683" t="s">
        <v>311</v>
      </c>
      <c r="S17" s="1061"/>
    </row>
    <row r="18" spans="1:19" ht="19.5" customHeight="1">
      <c r="A18" s="294" t="s">
        <v>63</v>
      </c>
      <c r="B18" s="647"/>
      <c r="C18" s="661">
        <v>3</v>
      </c>
      <c r="D18" s="674">
        <v>4</v>
      </c>
      <c r="E18" s="674">
        <v>0</v>
      </c>
      <c r="F18" s="674">
        <v>0</v>
      </c>
      <c r="G18" s="674">
        <v>3</v>
      </c>
      <c r="H18" s="674">
        <v>0</v>
      </c>
      <c r="I18" s="674">
        <v>0</v>
      </c>
      <c r="J18" s="674">
        <v>0</v>
      </c>
      <c r="K18" s="674">
        <v>1</v>
      </c>
      <c r="L18" s="674">
        <v>1</v>
      </c>
      <c r="M18" s="674">
        <v>0</v>
      </c>
      <c r="N18" s="674">
        <v>0</v>
      </c>
      <c r="O18" s="647">
        <f t="shared" si="0"/>
        <v>7</v>
      </c>
      <c r="P18" s="647">
        <f t="shared" si="1"/>
        <v>5</v>
      </c>
      <c r="Q18" s="647">
        <f t="shared" si="2"/>
        <v>12</v>
      </c>
      <c r="R18" s="1056" t="s">
        <v>297</v>
      </c>
      <c r="S18" s="1056"/>
    </row>
    <row r="19" spans="1:19" ht="19.5" customHeight="1">
      <c r="A19" s="1081" t="s">
        <v>64</v>
      </c>
      <c r="B19" s="1081"/>
      <c r="C19" s="647">
        <v>12</v>
      </c>
      <c r="D19" s="647">
        <v>2</v>
      </c>
      <c r="E19" s="647">
        <v>27</v>
      </c>
      <c r="F19" s="647">
        <v>26</v>
      </c>
      <c r="G19" s="647">
        <v>17</v>
      </c>
      <c r="H19" s="647">
        <v>32</v>
      </c>
      <c r="I19" s="647">
        <v>40</v>
      </c>
      <c r="J19" s="647">
        <v>15</v>
      </c>
      <c r="K19" s="647">
        <v>12</v>
      </c>
      <c r="L19" s="647">
        <v>8</v>
      </c>
      <c r="M19" s="647">
        <v>39</v>
      </c>
      <c r="N19" s="647">
        <v>2</v>
      </c>
      <c r="O19" s="647">
        <f t="shared" si="0"/>
        <v>147</v>
      </c>
      <c r="P19" s="647">
        <f t="shared" si="1"/>
        <v>85</v>
      </c>
      <c r="Q19" s="647">
        <f t="shared" si="2"/>
        <v>232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647">
        <v>0</v>
      </c>
      <c r="D20" s="647">
        <v>0</v>
      </c>
      <c r="E20" s="647">
        <v>0</v>
      </c>
      <c r="F20" s="647">
        <v>0</v>
      </c>
      <c r="G20" s="647">
        <v>3</v>
      </c>
      <c r="H20" s="647">
        <v>0</v>
      </c>
      <c r="I20" s="647">
        <v>0</v>
      </c>
      <c r="J20" s="647">
        <v>27</v>
      </c>
      <c r="K20" s="647">
        <v>10</v>
      </c>
      <c r="L20" s="647">
        <v>40</v>
      </c>
      <c r="M20" s="647">
        <v>48</v>
      </c>
      <c r="N20" s="647">
        <v>0</v>
      </c>
      <c r="O20" s="647">
        <f t="shared" si="0"/>
        <v>61</v>
      </c>
      <c r="P20" s="647">
        <f t="shared" si="1"/>
        <v>67</v>
      </c>
      <c r="Q20" s="647">
        <f t="shared" si="2"/>
        <v>128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647">
        <v>106</v>
      </c>
      <c r="D21" s="647">
        <v>42</v>
      </c>
      <c r="E21" s="647">
        <v>52</v>
      </c>
      <c r="F21" s="647">
        <v>21</v>
      </c>
      <c r="G21" s="647">
        <v>23</v>
      </c>
      <c r="H21" s="647">
        <v>10</v>
      </c>
      <c r="I21" s="647">
        <v>37</v>
      </c>
      <c r="J21" s="647">
        <v>12</v>
      </c>
      <c r="K21" s="647">
        <v>121</v>
      </c>
      <c r="L21" s="647">
        <v>33</v>
      </c>
      <c r="M21" s="647">
        <v>105</v>
      </c>
      <c r="N21" s="647">
        <v>9</v>
      </c>
      <c r="O21" s="647">
        <f t="shared" si="0"/>
        <v>444</v>
      </c>
      <c r="P21" s="647">
        <f t="shared" si="1"/>
        <v>127</v>
      </c>
      <c r="Q21" s="647">
        <f t="shared" si="2"/>
        <v>571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647">
        <v>37</v>
      </c>
      <c r="D22" s="647">
        <v>4</v>
      </c>
      <c r="E22" s="647">
        <v>70</v>
      </c>
      <c r="F22" s="647">
        <v>20</v>
      </c>
      <c r="G22" s="647">
        <v>17</v>
      </c>
      <c r="H22" s="647">
        <v>5</v>
      </c>
      <c r="I22" s="647">
        <v>21</v>
      </c>
      <c r="J22" s="647">
        <v>2</v>
      </c>
      <c r="K22" s="647">
        <v>51</v>
      </c>
      <c r="L22" s="647">
        <v>25</v>
      </c>
      <c r="M22" s="647">
        <v>32</v>
      </c>
      <c r="N22" s="647">
        <v>9</v>
      </c>
      <c r="O22" s="647">
        <f t="shared" si="0"/>
        <v>228</v>
      </c>
      <c r="P22" s="647">
        <f t="shared" si="1"/>
        <v>65</v>
      </c>
      <c r="Q22" s="647">
        <f t="shared" si="2"/>
        <v>293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647">
        <v>56</v>
      </c>
      <c r="D23" s="647">
        <v>37</v>
      </c>
      <c r="E23" s="647">
        <v>24</v>
      </c>
      <c r="F23" s="647">
        <v>9</v>
      </c>
      <c r="G23" s="647">
        <v>19</v>
      </c>
      <c r="H23" s="647">
        <v>3</v>
      </c>
      <c r="I23" s="647">
        <v>5</v>
      </c>
      <c r="J23" s="647">
        <v>94</v>
      </c>
      <c r="K23" s="647">
        <v>4</v>
      </c>
      <c r="L23" s="647">
        <v>4</v>
      </c>
      <c r="M23" s="647">
        <v>62</v>
      </c>
      <c r="N23" s="647">
        <v>3</v>
      </c>
      <c r="O23" s="647">
        <f t="shared" si="0"/>
        <v>170</v>
      </c>
      <c r="P23" s="647">
        <f t="shared" si="1"/>
        <v>150</v>
      </c>
      <c r="Q23" s="647">
        <f t="shared" si="2"/>
        <v>320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647">
        <v>4</v>
      </c>
      <c r="D24" s="647">
        <v>3</v>
      </c>
      <c r="E24" s="647">
        <v>4</v>
      </c>
      <c r="F24" s="647">
        <v>0</v>
      </c>
      <c r="G24" s="647">
        <v>4</v>
      </c>
      <c r="H24" s="647">
        <v>0</v>
      </c>
      <c r="I24" s="647">
        <v>4</v>
      </c>
      <c r="J24" s="647">
        <v>0</v>
      </c>
      <c r="K24" s="647">
        <v>12</v>
      </c>
      <c r="L24" s="647">
        <v>2</v>
      </c>
      <c r="M24" s="647">
        <v>11</v>
      </c>
      <c r="N24" s="647">
        <v>3</v>
      </c>
      <c r="O24" s="647">
        <f t="shared" si="0"/>
        <v>39</v>
      </c>
      <c r="P24" s="647">
        <f t="shared" si="1"/>
        <v>8</v>
      </c>
      <c r="Q24" s="647">
        <f t="shared" si="2"/>
        <v>47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647">
        <v>14</v>
      </c>
      <c r="D25" s="647">
        <v>3</v>
      </c>
      <c r="E25" s="647">
        <v>3</v>
      </c>
      <c r="F25" s="647">
        <v>1</v>
      </c>
      <c r="G25" s="647">
        <v>0</v>
      </c>
      <c r="H25" s="647">
        <v>0</v>
      </c>
      <c r="I25" s="647">
        <v>0</v>
      </c>
      <c r="J25" s="647">
        <v>0</v>
      </c>
      <c r="K25" s="647">
        <v>16</v>
      </c>
      <c r="L25" s="647">
        <v>0</v>
      </c>
      <c r="M25" s="647">
        <v>15</v>
      </c>
      <c r="N25" s="647">
        <v>0</v>
      </c>
      <c r="O25" s="647">
        <f t="shared" si="0"/>
        <v>48</v>
      </c>
      <c r="P25" s="647">
        <f t="shared" si="1"/>
        <v>4</v>
      </c>
      <c r="Q25" s="647">
        <f t="shared" si="2"/>
        <v>52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647">
        <v>5</v>
      </c>
      <c r="D26" s="647">
        <v>0</v>
      </c>
      <c r="E26" s="647">
        <v>0</v>
      </c>
      <c r="F26" s="647">
        <v>0</v>
      </c>
      <c r="G26" s="647">
        <v>0</v>
      </c>
      <c r="H26" s="647">
        <v>0</v>
      </c>
      <c r="I26" s="647">
        <v>0</v>
      </c>
      <c r="J26" s="647">
        <v>0</v>
      </c>
      <c r="K26" s="647">
        <v>6</v>
      </c>
      <c r="L26" s="647">
        <v>2</v>
      </c>
      <c r="M26" s="647">
        <v>1</v>
      </c>
      <c r="N26" s="647">
        <v>0</v>
      </c>
      <c r="O26" s="647">
        <f t="shared" si="0"/>
        <v>12</v>
      </c>
      <c r="P26" s="647">
        <f t="shared" si="1"/>
        <v>2</v>
      </c>
      <c r="Q26" s="647">
        <f t="shared" si="2"/>
        <v>14</v>
      </c>
      <c r="R26" s="1056" t="s">
        <v>193</v>
      </c>
      <c r="S26" s="1056"/>
    </row>
    <row r="27" spans="1:19" ht="19.5" customHeight="1" thickBot="1">
      <c r="A27" s="1202" t="s">
        <v>72</v>
      </c>
      <c r="B27" s="1202"/>
      <c r="C27" s="668">
        <v>52</v>
      </c>
      <c r="D27" s="668">
        <v>17</v>
      </c>
      <c r="E27" s="668">
        <v>24</v>
      </c>
      <c r="F27" s="668">
        <v>8</v>
      </c>
      <c r="G27" s="668">
        <v>21</v>
      </c>
      <c r="H27" s="668">
        <v>11</v>
      </c>
      <c r="I27" s="668">
        <v>21</v>
      </c>
      <c r="J27" s="668">
        <v>7</v>
      </c>
      <c r="K27" s="668">
        <v>93</v>
      </c>
      <c r="L27" s="668">
        <v>11</v>
      </c>
      <c r="M27" s="668">
        <v>128</v>
      </c>
      <c r="N27" s="668">
        <v>6</v>
      </c>
      <c r="O27" s="668">
        <f t="shared" si="0"/>
        <v>339</v>
      </c>
      <c r="P27" s="668">
        <f t="shared" si="1"/>
        <v>60</v>
      </c>
      <c r="Q27" s="668">
        <f t="shared" si="2"/>
        <v>399</v>
      </c>
      <c r="R27" s="1185" t="s">
        <v>298</v>
      </c>
      <c r="S27" s="1185"/>
    </row>
    <row r="28" spans="1:19" ht="19.5" customHeight="1" thickBot="1">
      <c r="A28" s="1201" t="s">
        <v>32</v>
      </c>
      <c r="B28" s="1201"/>
      <c r="C28" s="842">
        <f>SUM(C8:C27)</f>
        <v>477</v>
      </c>
      <c r="D28" s="842">
        <f t="shared" ref="D28:Q28" si="3">SUM(D8:D27)</f>
        <v>207</v>
      </c>
      <c r="E28" s="842">
        <f t="shared" si="3"/>
        <v>284</v>
      </c>
      <c r="F28" s="842">
        <f t="shared" si="3"/>
        <v>147</v>
      </c>
      <c r="G28" s="842">
        <f t="shared" si="3"/>
        <v>269</v>
      </c>
      <c r="H28" s="842">
        <f t="shared" si="3"/>
        <v>103</v>
      </c>
      <c r="I28" s="842">
        <f t="shared" si="3"/>
        <v>230</v>
      </c>
      <c r="J28" s="842">
        <f t="shared" si="3"/>
        <v>190</v>
      </c>
      <c r="K28" s="842">
        <f t="shared" si="3"/>
        <v>485</v>
      </c>
      <c r="L28" s="842">
        <f t="shared" si="3"/>
        <v>174</v>
      </c>
      <c r="M28" s="842">
        <f t="shared" si="3"/>
        <v>542</v>
      </c>
      <c r="N28" s="842">
        <f t="shared" si="3"/>
        <v>64</v>
      </c>
      <c r="O28" s="842">
        <f t="shared" si="3"/>
        <v>2287</v>
      </c>
      <c r="P28" s="842">
        <f t="shared" si="3"/>
        <v>885</v>
      </c>
      <c r="Q28" s="842">
        <f t="shared" si="3"/>
        <v>3172</v>
      </c>
      <c r="R28" s="1187" t="s">
        <v>175</v>
      </c>
      <c r="S28" s="1187"/>
    </row>
    <row r="29" spans="1:19" ht="15.75" thickTop="1"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441"/>
      <c r="S29" s="441"/>
    </row>
    <row r="30" spans="1:19">
      <c r="R30" s="441"/>
      <c r="S30" s="441"/>
    </row>
    <row r="32" spans="1:19" ht="15.75" customHeight="1"/>
    <row r="60" ht="15.75" customHeight="1"/>
    <row r="88" ht="15.75" customHeight="1"/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50">
    <mergeCell ref="A25:B25"/>
    <mergeCell ref="R25:S25"/>
    <mergeCell ref="A24:B24"/>
    <mergeCell ref="R24:S24"/>
    <mergeCell ref="A23:B23"/>
    <mergeCell ref="R23:S23"/>
    <mergeCell ref="A28:B28"/>
    <mergeCell ref="R28:S28"/>
    <mergeCell ref="A27:B27"/>
    <mergeCell ref="R27:S27"/>
    <mergeCell ref="A26:B26"/>
    <mergeCell ref="R26:S26"/>
    <mergeCell ref="R11:S11"/>
    <mergeCell ref="A20:B20"/>
    <mergeCell ref="R20:S20"/>
    <mergeCell ref="A19:B19"/>
    <mergeCell ref="R19:S19"/>
    <mergeCell ref="R18:S18"/>
    <mergeCell ref="G5:H5"/>
    <mergeCell ref="A22:B22"/>
    <mergeCell ref="R22:S22"/>
    <mergeCell ref="A21:B21"/>
    <mergeCell ref="R21:S21"/>
    <mergeCell ref="I5:J5"/>
    <mergeCell ref="A10:B10"/>
    <mergeCell ref="R10:S10"/>
    <mergeCell ref="A9:B9"/>
    <mergeCell ref="R9:S9"/>
    <mergeCell ref="K5:L5"/>
    <mergeCell ref="M5:N5"/>
    <mergeCell ref="O5:Q5"/>
    <mergeCell ref="A12:A17"/>
    <mergeCell ref="S12:S17"/>
    <mergeCell ref="A11:B11"/>
    <mergeCell ref="A1:S1"/>
    <mergeCell ref="R8:S8"/>
    <mergeCell ref="A2:R2"/>
    <mergeCell ref="A3:B3"/>
    <mergeCell ref="Q3:S3"/>
    <mergeCell ref="M4:N4"/>
    <mergeCell ref="O4:Q4"/>
    <mergeCell ref="R4:S7"/>
    <mergeCell ref="A4:B7"/>
    <mergeCell ref="C4:D4"/>
    <mergeCell ref="E4:F4"/>
    <mergeCell ref="G4:H4"/>
    <mergeCell ref="I4:J4"/>
    <mergeCell ref="K4:L4"/>
    <mergeCell ref="C5:D5"/>
    <mergeCell ref="E5:F5"/>
  </mergeCells>
  <printOptions horizontalCentered="1"/>
  <pageMargins left="1" right="1" top="1" bottom="1" header="1" footer="1"/>
  <pageSetup scale="80" firstPageNumber="92" orientation="landscape" useFirstPageNumber="1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5" tint="-0.249977111117893"/>
  </sheetPr>
  <dimension ref="A1:T120"/>
  <sheetViews>
    <sheetView rightToLeft="1" view="pageBreakPreview" topLeftCell="A2" zoomScale="90" zoomScaleSheetLayoutView="90" workbookViewId="0">
      <selection activeCell="V6" sqref="V6"/>
    </sheetView>
  </sheetViews>
  <sheetFormatPr defaultRowHeight="12.75"/>
  <cols>
    <col min="1" max="1" width="4.28515625" style="159" customWidth="1"/>
    <col min="2" max="2" width="11.85546875" style="159" customWidth="1"/>
    <col min="3" max="3" width="7.28515625" style="159" customWidth="1"/>
    <col min="4" max="4" width="7" style="159" customWidth="1"/>
    <col min="5" max="5" width="6.7109375" style="159" customWidth="1"/>
    <col min="6" max="6" width="9.140625" style="159" customWidth="1"/>
    <col min="7" max="7" width="7.42578125" style="159" customWidth="1"/>
    <col min="8" max="8" width="6.5703125" style="159" customWidth="1"/>
    <col min="9" max="9" width="7.7109375" style="159" customWidth="1"/>
    <col min="10" max="10" width="8.28515625" style="159" customWidth="1"/>
    <col min="11" max="11" width="7" style="159" customWidth="1"/>
    <col min="12" max="12" width="6.85546875" style="159" customWidth="1"/>
    <col min="13" max="13" width="7" style="159" customWidth="1"/>
    <col min="14" max="14" width="6.5703125" style="159" customWidth="1"/>
    <col min="15" max="16" width="6.85546875" style="159" customWidth="1"/>
    <col min="17" max="17" width="8.140625" style="159" customWidth="1"/>
    <col min="18" max="18" width="14.85546875" style="159" customWidth="1"/>
    <col min="19" max="19" width="4" style="159" customWidth="1"/>
    <col min="20" max="16384" width="9.140625" style="159"/>
  </cols>
  <sheetData>
    <row r="1" spans="1:20" ht="25.5" customHeight="1">
      <c r="A1" s="1138" t="s">
        <v>870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20" ht="22.5" customHeight="1">
      <c r="A2" s="1096" t="s">
        <v>869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  <c r="R2" s="1096"/>
      <c r="S2" s="1096"/>
      <c r="T2" s="159" t="s">
        <v>256</v>
      </c>
    </row>
    <row r="3" spans="1:20" s="209" customFormat="1" ht="20.25" customHeight="1" thickBot="1">
      <c r="A3" s="1048" t="s">
        <v>1219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214"/>
      <c r="Q3" s="1365" t="s">
        <v>992</v>
      </c>
      <c r="R3" s="1365"/>
      <c r="S3" s="1365"/>
    </row>
    <row r="4" spans="1:20" ht="27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20" ht="27.75" customHeight="1">
      <c r="A5" s="1092"/>
      <c r="B5" s="1092"/>
      <c r="C5" s="1096" t="s">
        <v>252</v>
      </c>
      <c r="D5" s="1096"/>
      <c r="E5" s="1096" t="s">
        <v>246</v>
      </c>
      <c r="F5" s="1096"/>
      <c r="G5" s="1096" t="s">
        <v>253</v>
      </c>
      <c r="H5" s="1096"/>
      <c r="I5" s="1096" t="s">
        <v>248</v>
      </c>
      <c r="J5" s="1096"/>
      <c r="K5" s="1096" t="s">
        <v>244</v>
      </c>
      <c r="L5" s="1096"/>
      <c r="M5" s="1096" t="s">
        <v>251</v>
      </c>
      <c r="N5" s="1096"/>
      <c r="O5" s="1094" t="s">
        <v>175</v>
      </c>
      <c r="P5" s="1094"/>
      <c r="Q5" s="1094"/>
      <c r="R5" s="1096"/>
      <c r="S5" s="1096"/>
    </row>
    <row r="6" spans="1:20" ht="22.5" customHeight="1">
      <c r="A6" s="1092"/>
      <c r="B6" s="1092"/>
      <c r="C6" s="350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20" ht="19.5" customHeight="1" thickBot="1">
      <c r="A7" s="1073"/>
      <c r="B7" s="1073"/>
      <c r="C7" s="532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20" ht="20.25" customHeight="1">
      <c r="A8" s="1137" t="s">
        <v>52</v>
      </c>
      <c r="B8" s="1137"/>
      <c r="C8" s="654">
        <v>2</v>
      </c>
      <c r="D8" s="654">
        <v>6</v>
      </c>
      <c r="E8" s="654">
        <v>3</v>
      </c>
      <c r="F8" s="654">
        <v>3</v>
      </c>
      <c r="G8" s="654">
        <v>7</v>
      </c>
      <c r="H8" s="654">
        <v>3</v>
      </c>
      <c r="I8" s="654">
        <v>1</v>
      </c>
      <c r="J8" s="654">
        <v>0</v>
      </c>
      <c r="K8" s="654">
        <v>12</v>
      </c>
      <c r="L8" s="654">
        <v>2</v>
      </c>
      <c r="M8" s="654">
        <v>7</v>
      </c>
      <c r="N8" s="654">
        <v>1</v>
      </c>
      <c r="O8" s="654">
        <f>SUM(C8,E8,G8,I8,K8,M8)</f>
        <v>32</v>
      </c>
      <c r="P8" s="654">
        <f>SUM(D8,F8,H8,J8,L8,N8)</f>
        <v>15</v>
      </c>
      <c r="Q8" s="654">
        <f>SUM(O8:P8)</f>
        <v>47</v>
      </c>
      <c r="R8" s="1058" t="s">
        <v>671</v>
      </c>
      <c r="S8" s="1058"/>
    </row>
    <row r="9" spans="1:20" ht="20.25" customHeight="1">
      <c r="A9" s="1081" t="s">
        <v>53</v>
      </c>
      <c r="B9" s="1081"/>
      <c r="C9" s="647">
        <v>0</v>
      </c>
      <c r="D9" s="647">
        <v>0</v>
      </c>
      <c r="E9" s="647">
        <v>0</v>
      </c>
      <c r="F9" s="647">
        <v>0</v>
      </c>
      <c r="G9" s="647">
        <v>0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v>0</v>
      </c>
      <c r="O9" s="647">
        <f t="shared" ref="O9:O27" si="0">SUM(C9,E9,G9,I9,K9,M9)</f>
        <v>0</v>
      </c>
      <c r="P9" s="647">
        <f t="shared" ref="P9:P27" si="1">SUM(D9,F9,H9,J9,L9,N9)</f>
        <v>0</v>
      </c>
      <c r="Q9" s="647">
        <f t="shared" ref="Q9:Q27" si="2">SUM(O9:P9)</f>
        <v>0</v>
      </c>
      <c r="R9" s="1059" t="s">
        <v>302</v>
      </c>
      <c r="S9" s="1059"/>
    </row>
    <row r="10" spans="1:20" ht="20.25" customHeight="1">
      <c r="A10" s="1081" t="s">
        <v>54</v>
      </c>
      <c r="B10" s="1081"/>
      <c r="C10" s="647">
        <v>10</v>
      </c>
      <c r="D10" s="647">
        <v>13</v>
      </c>
      <c r="E10" s="647">
        <v>2</v>
      </c>
      <c r="F10" s="647">
        <v>1</v>
      </c>
      <c r="G10" s="647">
        <v>35</v>
      </c>
      <c r="H10" s="647">
        <v>0</v>
      </c>
      <c r="I10" s="647">
        <v>4</v>
      </c>
      <c r="J10" s="647">
        <v>0</v>
      </c>
      <c r="K10" s="647">
        <v>7</v>
      </c>
      <c r="L10" s="647">
        <v>2</v>
      </c>
      <c r="M10" s="647">
        <v>2</v>
      </c>
      <c r="N10" s="647">
        <v>1</v>
      </c>
      <c r="O10" s="647">
        <f t="shared" si="0"/>
        <v>60</v>
      </c>
      <c r="P10" s="647">
        <f t="shared" si="1"/>
        <v>17</v>
      </c>
      <c r="Q10" s="647">
        <f t="shared" si="2"/>
        <v>77</v>
      </c>
      <c r="R10" s="1056" t="s">
        <v>184</v>
      </c>
      <c r="S10" s="1056"/>
    </row>
    <row r="11" spans="1:20" ht="20.25" customHeight="1">
      <c r="A11" s="1081" t="s">
        <v>55</v>
      </c>
      <c r="B11" s="1081"/>
      <c r="C11" s="647">
        <v>5</v>
      </c>
      <c r="D11" s="647">
        <v>2</v>
      </c>
      <c r="E11" s="647">
        <v>2</v>
      </c>
      <c r="F11" s="647">
        <v>3</v>
      </c>
      <c r="G11" s="647">
        <v>4</v>
      </c>
      <c r="H11" s="647">
        <v>1</v>
      </c>
      <c r="I11" s="647">
        <v>8</v>
      </c>
      <c r="J11" s="647">
        <v>1</v>
      </c>
      <c r="K11" s="647">
        <v>18</v>
      </c>
      <c r="L11" s="647">
        <v>1</v>
      </c>
      <c r="M11" s="647">
        <v>8</v>
      </c>
      <c r="N11" s="647">
        <v>2</v>
      </c>
      <c r="O11" s="647">
        <f t="shared" si="0"/>
        <v>45</v>
      </c>
      <c r="P11" s="647">
        <f t="shared" si="1"/>
        <v>10</v>
      </c>
      <c r="Q11" s="647">
        <f t="shared" si="2"/>
        <v>55</v>
      </c>
      <c r="R11" s="1056" t="s">
        <v>185</v>
      </c>
      <c r="S11" s="1056"/>
    </row>
    <row r="12" spans="1:20" ht="20.25" customHeight="1">
      <c r="A12" s="1071" t="s">
        <v>313</v>
      </c>
      <c r="B12" s="655" t="s">
        <v>282</v>
      </c>
      <c r="C12" s="647">
        <v>14</v>
      </c>
      <c r="D12" s="647">
        <v>2</v>
      </c>
      <c r="E12" s="647">
        <v>9</v>
      </c>
      <c r="F12" s="647">
        <v>1</v>
      </c>
      <c r="G12" s="647">
        <v>6</v>
      </c>
      <c r="H12" s="647">
        <v>0</v>
      </c>
      <c r="I12" s="647">
        <v>2</v>
      </c>
      <c r="J12" s="647">
        <v>0</v>
      </c>
      <c r="K12" s="647">
        <v>35</v>
      </c>
      <c r="L12" s="647">
        <v>2</v>
      </c>
      <c r="M12" s="647">
        <v>3</v>
      </c>
      <c r="N12" s="647">
        <v>0</v>
      </c>
      <c r="O12" s="647">
        <f t="shared" si="0"/>
        <v>69</v>
      </c>
      <c r="P12" s="647">
        <f t="shared" si="1"/>
        <v>5</v>
      </c>
      <c r="Q12" s="647">
        <f t="shared" si="2"/>
        <v>74</v>
      </c>
      <c r="R12" s="683" t="s">
        <v>306</v>
      </c>
      <c r="S12" s="1061" t="s">
        <v>173</v>
      </c>
    </row>
    <row r="13" spans="1:20" ht="20.25" customHeight="1">
      <c r="A13" s="1071"/>
      <c r="B13" s="655" t="s">
        <v>283</v>
      </c>
      <c r="C13" s="647">
        <v>16</v>
      </c>
      <c r="D13" s="647">
        <v>3</v>
      </c>
      <c r="E13" s="647">
        <v>2</v>
      </c>
      <c r="F13" s="647">
        <v>0</v>
      </c>
      <c r="G13" s="647">
        <v>2</v>
      </c>
      <c r="H13" s="647">
        <v>2</v>
      </c>
      <c r="I13" s="647">
        <v>12</v>
      </c>
      <c r="J13" s="647">
        <v>4</v>
      </c>
      <c r="K13" s="647">
        <v>26</v>
      </c>
      <c r="L13" s="647">
        <v>3</v>
      </c>
      <c r="M13" s="647">
        <v>25</v>
      </c>
      <c r="N13" s="647">
        <v>3</v>
      </c>
      <c r="O13" s="647">
        <f t="shared" si="0"/>
        <v>83</v>
      </c>
      <c r="P13" s="647">
        <f t="shared" si="1"/>
        <v>15</v>
      </c>
      <c r="Q13" s="647">
        <f t="shared" si="2"/>
        <v>98</v>
      </c>
      <c r="R13" s="683" t="s">
        <v>307</v>
      </c>
      <c r="S13" s="1061"/>
    </row>
    <row r="14" spans="1:20" ht="20.25" customHeight="1">
      <c r="A14" s="1071"/>
      <c r="B14" s="655" t="s">
        <v>284</v>
      </c>
      <c r="C14" s="647">
        <v>15</v>
      </c>
      <c r="D14" s="647">
        <v>0</v>
      </c>
      <c r="E14" s="647">
        <v>1</v>
      </c>
      <c r="F14" s="647">
        <v>0</v>
      </c>
      <c r="G14" s="647">
        <v>0</v>
      </c>
      <c r="H14" s="647">
        <v>0</v>
      </c>
      <c r="I14" s="647">
        <v>5</v>
      </c>
      <c r="J14" s="647">
        <v>0</v>
      </c>
      <c r="K14" s="647">
        <v>2</v>
      </c>
      <c r="L14" s="647">
        <v>0</v>
      </c>
      <c r="M14" s="647">
        <v>7</v>
      </c>
      <c r="N14" s="647">
        <v>0</v>
      </c>
      <c r="O14" s="647">
        <f t="shared" si="0"/>
        <v>30</v>
      </c>
      <c r="P14" s="647">
        <f t="shared" si="1"/>
        <v>0</v>
      </c>
      <c r="Q14" s="647">
        <f t="shared" si="2"/>
        <v>30</v>
      </c>
      <c r="R14" s="683" t="s">
        <v>308</v>
      </c>
      <c r="S14" s="1061"/>
    </row>
    <row r="15" spans="1:20" ht="20.25" customHeight="1">
      <c r="A15" s="1071"/>
      <c r="B15" s="655" t="s">
        <v>279</v>
      </c>
      <c r="C15" s="647">
        <v>11</v>
      </c>
      <c r="D15" s="647">
        <v>10</v>
      </c>
      <c r="E15" s="647">
        <v>2</v>
      </c>
      <c r="F15" s="647">
        <v>0</v>
      </c>
      <c r="G15" s="647">
        <v>4</v>
      </c>
      <c r="H15" s="647">
        <v>0</v>
      </c>
      <c r="I15" s="647">
        <v>0</v>
      </c>
      <c r="J15" s="647">
        <v>0</v>
      </c>
      <c r="K15" s="647">
        <v>5</v>
      </c>
      <c r="L15" s="647">
        <v>1</v>
      </c>
      <c r="M15" s="647">
        <v>6</v>
      </c>
      <c r="N15" s="647">
        <v>0</v>
      </c>
      <c r="O15" s="647">
        <f t="shared" si="0"/>
        <v>28</v>
      </c>
      <c r="P15" s="647">
        <f t="shared" si="1"/>
        <v>11</v>
      </c>
      <c r="Q15" s="647">
        <f t="shared" si="2"/>
        <v>39</v>
      </c>
      <c r="R15" s="683" t="s">
        <v>309</v>
      </c>
      <c r="S15" s="1061"/>
    </row>
    <row r="16" spans="1:20" ht="20.25" customHeight="1">
      <c r="A16" s="1071"/>
      <c r="B16" s="655" t="s">
        <v>280</v>
      </c>
      <c r="C16" s="647">
        <v>42</v>
      </c>
      <c r="D16" s="647">
        <v>23</v>
      </c>
      <c r="E16" s="647">
        <v>36</v>
      </c>
      <c r="F16" s="647">
        <v>24</v>
      </c>
      <c r="G16" s="647">
        <v>34</v>
      </c>
      <c r="H16" s="647">
        <v>20</v>
      </c>
      <c r="I16" s="647">
        <v>31</v>
      </c>
      <c r="J16" s="647">
        <v>13</v>
      </c>
      <c r="K16" s="647">
        <v>24</v>
      </c>
      <c r="L16" s="647">
        <v>14</v>
      </c>
      <c r="M16" s="647">
        <v>31</v>
      </c>
      <c r="N16" s="647">
        <v>14</v>
      </c>
      <c r="O16" s="647">
        <f t="shared" si="0"/>
        <v>198</v>
      </c>
      <c r="P16" s="647">
        <f t="shared" si="1"/>
        <v>108</v>
      </c>
      <c r="Q16" s="647">
        <f t="shared" si="2"/>
        <v>306</v>
      </c>
      <c r="R16" s="683" t="s">
        <v>310</v>
      </c>
      <c r="S16" s="1061"/>
    </row>
    <row r="17" spans="1:19" ht="20.25" customHeight="1">
      <c r="A17" s="1071"/>
      <c r="B17" s="655" t="s">
        <v>281</v>
      </c>
      <c r="C17" s="647">
        <v>3</v>
      </c>
      <c r="D17" s="647">
        <v>0</v>
      </c>
      <c r="E17" s="647">
        <v>1</v>
      </c>
      <c r="F17" s="647">
        <v>0</v>
      </c>
      <c r="G17" s="647">
        <v>12</v>
      </c>
      <c r="H17" s="647">
        <v>0</v>
      </c>
      <c r="I17" s="647">
        <v>2</v>
      </c>
      <c r="J17" s="647">
        <v>1</v>
      </c>
      <c r="K17" s="647">
        <v>16</v>
      </c>
      <c r="L17" s="647">
        <v>4</v>
      </c>
      <c r="M17" s="647">
        <v>4</v>
      </c>
      <c r="N17" s="647">
        <v>6</v>
      </c>
      <c r="O17" s="647">
        <f t="shared" si="0"/>
        <v>38</v>
      </c>
      <c r="P17" s="647">
        <f t="shared" si="1"/>
        <v>11</v>
      </c>
      <c r="Q17" s="647">
        <f t="shared" si="2"/>
        <v>49</v>
      </c>
      <c r="R17" s="683" t="s">
        <v>311</v>
      </c>
      <c r="S17" s="1061"/>
    </row>
    <row r="18" spans="1:19" ht="20.25" customHeight="1">
      <c r="A18" s="294" t="s">
        <v>63</v>
      </c>
      <c r="B18" s="647"/>
      <c r="C18" s="661">
        <v>2</v>
      </c>
      <c r="D18" s="674">
        <v>2</v>
      </c>
      <c r="E18" s="674">
        <v>0</v>
      </c>
      <c r="F18" s="674">
        <v>0</v>
      </c>
      <c r="G18" s="674">
        <v>3</v>
      </c>
      <c r="H18" s="674">
        <v>0</v>
      </c>
      <c r="I18" s="674">
        <v>0</v>
      </c>
      <c r="J18" s="674">
        <v>0</v>
      </c>
      <c r="K18" s="674">
        <v>1</v>
      </c>
      <c r="L18" s="674">
        <v>0</v>
      </c>
      <c r="M18" s="647">
        <v>0</v>
      </c>
      <c r="N18" s="647">
        <v>0</v>
      </c>
      <c r="O18" s="647">
        <f t="shared" si="0"/>
        <v>6</v>
      </c>
      <c r="P18" s="647">
        <f t="shared" si="1"/>
        <v>2</v>
      </c>
      <c r="Q18" s="647">
        <f t="shared" si="2"/>
        <v>8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647">
        <v>10</v>
      </c>
      <c r="D19" s="647">
        <v>1</v>
      </c>
      <c r="E19" s="647">
        <v>21</v>
      </c>
      <c r="F19" s="647">
        <v>23</v>
      </c>
      <c r="G19" s="647">
        <v>14</v>
      </c>
      <c r="H19" s="647">
        <v>28</v>
      </c>
      <c r="I19" s="647">
        <v>38</v>
      </c>
      <c r="J19" s="647">
        <v>12</v>
      </c>
      <c r="K19" s="647">
        <v>8</v>
      </c>
      <c r="L19" s="647">
        <v>4</v>
      </c>
      <c r="M19" s="647">
        <v>38</v>
      </c>
      <c r="N19" s="647">
        <v>0</v>
      </c>
      <c r="O19" s="647">
        <f t="shared" si="0"/>
        <v>129</v>
      </c>
      <c r="P19" s="647">
        <f t="shared" si="1"/>
        <v>68</v>
      </c>
      <c r="Q19" s="647">
        <f t="shared" si="2"/>
        <v>197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647">
        <v>0</v>
      </c>
      <c r="D20" s="647">
        <v>0</v>
      </c>
      <c r="E20" s="647">
        <v>0</v>
      </c>
      <c r="F20" s="647">
        <v>0</v>
      </c>
      <c r="G20" s="647">
        <v>3</v>
      </c>
      <c r="H20" s="647">
        <v>0</v>
      </c>
      <c r="I20" s="647">
        <v>0</v>
      </c>
      <c r="J20" s="647">
        <v>22</v>
      </c>
      <c r="K20" s="647">
        <v>10</v>
      </c>
      <c r="L20" s="647">
        <v>40</v>
      </c>
      <c r="M20" s="647">
        <v>45</v>
      </c>
      <c r="N20" s="647">
        <v>0</v>
      </c>
      <c r="O20" s="647">
        <f t="shared" si="0"/>
        <v>58</v>
      </c>
      <c r="P20" s="647">
        <f t="shared" si="1"/>
        <v>62</v>
      </c>
      <c r="Q20" s="647">
        <f t="shared" si="2"/>
        <v>120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647">
        <v>52</v>
      </c>
      <c r="D21" s="647">
        <v>20</v>
      </c>
      <c r="E21" s="647">
        <v>26</v>
      </c>
      <c r="F21" s="647">
        <v>8</v>
      </c>
      <c r="G21" s="647">
        <v>13</v>
      </c>
      <c r="H21" s="647">
        <v>5</v>
      </c>
      <c r="I21" s="647">
        <v>23</v>
      </c>
      <c r="J21" s="647">
        <v>11</v>
      </c>
      <c r="K21" s="647">
        <v>99</v>
      </c>
      <c r="L21" s="647">
        <v>24</v>
      </c>
      <c r="M21" s="647">
        <v>90</v>
      </c>
      <c r="N21" s="647">
        <v>7</v>
      </c>
      <c r="O21" s="647">
        <f t="shared" si="0"/>
        <v>303</v>
      </c>
      <c r="P21" s="647">
        <f t="shared" si="1"/>
        <v>75</v>
      </c>
      <c r="Q21" s="647">
        <f t="shared" si="2"/>
        <v>378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647">
        <v>31</v>
      </c>
      <c r="D22" s="647">
        <v>0</v>
      </c>
      <c r="E22" s="647">
        <v>44</v>
      </c>
      <c r="F22" s="647">
        <v>14</v>
      </c>
      <c r="G22" s="647">
        <v>16</v>
      </c>
      <c r="H22" s="647">
        <v>5</v>
      </c>
      <c r="I22" s="647">
        <v>17</v>
      </c>
      <c r="J22" s="647">
        <v>2</v>
      </c>
      <c r="K22" s="647">
        <v>37</v>
      </c>
      <c r="L22" s="647">
        <v>20</v>
      </c>
      <c r="M22" s="647">
        <v>18</v>
      </c>
      <c r="N22" s="647">
        <v>5</v>
      </c>
      <c r="O22" s="647">
        <f t="shared" si="0"/>
        <v>163</v>
      </c>
      <c r="P22" s="647">
        <f t="shared" si="1"/>
        <v>46</v>
      </c>
      <c r="Q22" s="647">
        <f t="shared" si="2"/>
        <v>209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647">
        <v>5</v>
      </c>
      <c r="D23" s="647">
        <v>2</v>
      </c>
      <c r="E23" s="647">
        <v>3</v>
      </c>
      <c r="F23" s="647">
        <v>2</v>
      </c>
      <c r="G23" s="647">
        <v>4</v>
      </c>
      <c r="H23" s="647">
        <v>3</v>
      </c>
      <c r="I23" s="647">
        <v>5</v>
      </c>
      <c r="J23" s="647">
        <v>34</v>
      </c>
      <c r="K23" s="647">
        <v>2</v>
      </c>
      <c r="L23" s="647">
        <v>1</v>
      </c>
      <c r="M23" s="647">
        <v>62</v>
      </c>
      <c r="N23" s="647">
        <v>3</v>
      </c>
      <c r="O23" s="647">
        <f t="shared" si="0"/>
        <v>81</v>
      </c>
      <c r="P23" s="647">
        <f t="shared" si="1"/>
        <v>45</v>
      </c>
      <c r="Q23" s="647">
        <f t="shared" si="2"/>
        <v>126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647">
        <v>4</v>
      </c>
      <c r="D24" s="647">
        <v>2</v>
      </c>
      <c r="E24" s="647">
        <v>2</v>
      </c>
      <c r="F24" s="647">
        <v>0</v>
      </c>
      <c r="G24" s="647">
        <v>4</v>
      </c>
      <c r="H24" s="647">
        <v>0</v>
      </c>
      <c r="I24" s="647">
        <v>4</v>
      </c>
      <c r="J24" s="647">
        <v>0</v>
      </c>
      <c r="K24" s="647">
        <v>11</v>
      </c>
      <c r="L24" s="647">
        <v>2</v>
      </c>
      <c r="M24" s="647">
        <v>11</v>
      </c>
      <c r="N24" s="647">
        <v>3</v>
      </c>
      <c r="O24" s="647">
        <f t="shared" si="0"/>
        <v>36</v>
      </c>
      <c r="P24" s="647">
        <f t="shared" si="1"/>
        <v>7</v>
      </c>
      <c r="Q24" s="647">
        <f t="shared" si="2"/>
        <v>43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647">
        <v>9</v>
      </c>
      <c r="D25" s="647">
        <v>2</v>
      </c>
      <c r="E25" s="647">
        <v>3</v>
      </c>
      <c r="F25" s="647">
        <v>1</v>
      </c>
      <c r="G25" s="647">
        <v>0</v>
      </c>
      <c r="H25" s="647">
        <v>0</v>
      </c>
      <c r="I25" s="647">
        <v>0</v>
      </c>
      <c r="J25" s="647">
        <v>0</v>
      </c>
      <c r="K25" s="647">
        <v>15</v>
      </c>
      <c r="L25" s="647">
        <v>0</v>
      </c>
      <c r="M25" s="647">
        <v>15</v>
      </c>
      <c r="N25" s="647">
        <v>0</v>
      </c>
      <c r="O25" s="647">
        <f t="shared" si="0"/>
        <v>42</v>
      </c>
      <c r="P25" s="647">
        <f t="shared" si="1"/>
        <v>3</v>
      </c>
      <c r="Q25" s="647">
        <f t="shared" si="2"/>
        <v>45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647">
        <v>5</v>
      </c>
      <c r="D26" s="647">
        <v>0</v>
      </c>
      <c r="E26" s="647">
        <v>0</v>
      </c>
      <c r="F26" s="647">
        <v>0</v>
      </c>
      <c r="G26" s="647">
        <v>0</v>
      </c>
      <c r="H26" s="647">
        <v>0</v>
      </c>
      <c r="I26" s="647">
        <v>0</v>
      </c>
      <c r="J26" s="647">
        <v>0</v>
      </c>
      <c r="K26" s="647">
        <v>6</v>
      </c>
      <c r="L26" s="647">
        <v>2</v>
      </c>
      <c r="M26" s="647">
        <v>1</v>
      </c>
      <c r="N26" s="647">
        <v>0</v>
      </c>
      <c r="O26" s="647">
        <f t="shared" si="0"/>
        <v>12</v>
      </c>
      <c r="P26" s="647">
        <f t="shared" si="1"/>
        <v>2</v>
      </c>
      <c r="Q26" s="647">
        <f t="shared" si="2"/>
        <v>14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668">
        <v>49</v>
      </c>
      <c r="D27" s="668">
        <v>15</v>
      </c>
      <c r="E27" s="668">
        <v>23</v>
      </c>
      <c r="F27" s="668">
        <v>7</v>
      </c>
      <c r="G27" s="668">
        <v>18</v>
      </c>
      <c r="H27" s="668">
        <v>10</v>
      </c>
      <c r="I27" s="668">
        <v>18</v>
      </c>
      <c r="J27" s="668">
        <v>7</v>
      </c>
      <c r="K27" s="668">
        <v>89</v>
      </c>
      <c r="L27" s="668">
        <v>10</v>
      </c>
      <c r="M27" s="668">
        <v>123</v>
      </c>
      <c r="N27" s="668">
        <v>4</v>
      </c>
      <c r="O27" s="668">
        <f t="shared" si="0"/>
        <v>320</v>
      </c>
      <c r="P27" s="668">
        <f t="shared" si="1"/>
        <v>53</v>
      </c>
      <c r="Q27" s="668">
        <f t="shared" si="2"/>
        <v>373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678">
        <f>SUM(C8:C27)</f>
        <v>285</v>
      </c>
      <c r="D28" s="678">
        <f t="shared" ref="D28:Q28" si="3">SUM(D8:D27)</f>
        <v>103</v>
      </c>
      <c r="E28" s="678">
        <f t="shared" si="3"/>
        <v>180</v>
      </c>
      <c r="F28" s="678">
        <f t="shared" si="3"/>
        <v>87</v>
      </c>
      <c r="G28" s="678">
        <f t="shared" si="3"/>
        <v>179</v>
      </c>
      <c r="H28" s="678">
        <f t="shared" si="3"/>
        <v>77</v>
      </c>
      <c r="I28" s="678">
        <f t="shared" si="3"/>
        <v>170</v>
      </c>
      <c r="J28" s="678">
        <f t="shared" si="3"/>
        <v>107</v>
      </c>
      <c r="K28" s="678">
        <f t="shared" si="3"/>
        <v>423</v>
      </c>
      <c r="L28" s="678">
        <f t="shared" si="3"/>
        <v>132</v>
      </c>
      <c r="M28" s="678">
        <f t="shared" si="3"/>
        <v>496</v>
      </c>
      <c r="N28" s="678">
        <f t="shared" si="3"/>
        <v>49</v>
      </c>
      <c r="O28" s="678">
        <f t="shared" si="3"/>
        <v>1733</v>
      </c>
      <c r="P28" s="678">
        <f t="shared" si="3"/>
        <v>555</v>
      </c>
      <c r="Q28" s="678">
        <f t="shared" si="3"/>
        <v>2288</v>
      </c>
      <c r="R28" s="1187" t="s">
        <v>175</v>
      </c>
      <c r="S28" s="1187"/>
    </row>
    <row r="29" spans="1:19" ht="13.5" thickTop="1">
      <c r="R29" s="441"/>
      <c r="S29" s="441"/>
    </row>
    <row r="30" spans="1:19">
      <c r="R30" s="441"/>
      <c r="S30" s="441"/>
    </row>
    <row r="31" spans="1:19">
      <c r="R31" s="441"/>
      <c r="S31" s="441"/>
    </row>
    <row r="32" spans="1:19">
      <c r="R32" s="441"/>
      <c r="S32" s="441"/>
    </row>
    <row r="33" spans="18:19">
      <c r="R33" s="441"/>
      <c r="S33" s="441"/>
    </row>
    <row r="34" spans="18:19">
      <c r="R34" s="441"/>
      <c r="S34" s="441"/>
    </row>
    <row r="35" spans="18:19">
      <c r="R35" s="441"/>
      <c r="S35" s="441"/>
    </row>
    <row r="36" spans="18:19">
      <c r="R36" s="441"/>
      <c r="S36" s="441"/>
    </row>
    <row r="37" spans="18:19">
      <c r="R37" s="441"/>
      <c r="S37" s="441"/>
    </row>
    <row r="38" spans="18:19">
      <c r="R38" s="441"/>
      <c r="S38" s="441"/>
    </row>
    <row r="39" spans="18:19">
      <c r="R39" s="441"/>
      <c r="S39" s="441"/>
    </row>
    <row r="40" spans="18:19">
      <c r="R40" s="441"/>
      <c r="S40" s="441"/>
    </row>
    <row r="41" spans="18:19">
      <c r="R41" s="441"/>
      <c r="S41" s="441"/>
    </row>
    <row r="42" spans="18:19">
      <c r="R42" s="441"/>
      <c r="S42" s="441"/>
    </row>
    <row r="43" spans="18:19">
      <c r="R43" s="441"/>
      <c r="S43" s="441"/>
    </row>
    <row r="44" spans="18:19">
      <c r="R44" s="441"/>
      <c r="S44" s="441"/>
    </row>
    <row r="45" spans="18:19">
      <c r="R45" s="441"/>
      <c r="S45" s="441"/>
    </row>
    <row r="46" spans="18:19">
      <c r="R46" s="441"/>
      <c r="S46" s="441"/>
    </row>
    <row r="47" spans="18:19">
      <c r="R47" s="441"/>
      <c r="S47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51">
    <mergeCell ref="A28:B28"/>
    <mergeCell ref="R28:S28"/>
    <mergeCell ref="A27:B27"/>
    <mergeCell ref="R27:S27"/>
    <mergeCell ref="A26:B26"/>
    <mergeCell ref="R26:S26"/>
    <mergeCell ref="A25:B25"/>
    <mergeCell ref="R25:S25"/>
    <mergeCell ref="A24:B24"/>
    <mergeCell ref="R24:S24"/>
    <mergeCell ref="A23:B23"/>
    <mergeCell ref="R23:S23"/>
    <mergeCell ref="A22:B22"/>
    <mergeCell ref="R22:S22"/>
    <mergeCell ref="A21:B21"/>
    <mergeCell ref="R21:S21"/>
    <mergeCell ref="A20:B20"/>
    <mergeCell ref="R20:S20"/>
    <mergeCell ref="R8:S8"/>
    <mergeCell ref="A19:B19"/>
    <mergeCell ref="R19:S19"/>
    <mergeCell ref="A12:A17"/>
    <mergeCell ref="S12:S17"/>
    <mergeCell ref="A11:B11"/>
    <mergeCell ref="R11:S11"/>
    <mergeCell ref="R18:S18"/>
    <mergeCell ref="A8:B8"/>
    <mergeCell ref="A1:S1"/>
    <mergeCell ref="A2:S2"/>
    <mergeCell ref="A10:B10"/>
    <mergeCell ref="R10:S10"/>
    <mergeCell ref="A9:B9"/>
    <mergeCell ref="R9:S9"/>
    <mergeCell ref="C5:D5"/>
    <mergeCell ref="E5:F5"/>
    <mergeCell ref="G5:H5"/>
    <mergeCell ref="R4:S7"/>
    <mergeCell ref="I5:J5"/>
    <mergeCell ref="K5:L5"/>
    <mergeCell ref="M5:N5"/>
    <mergeCell ref="O5:Q5"/>
    <mergeCell ref="A4:B7"/>
    <mergeCell ref="C4:D4"/>
    <mergeCell ref="A3:B3"/>
    <mergeCell ref="Q3:S3"/>
    <mergeCell ref="G4:H4"/>
    <mergeCell ref="I4:J4"/>
    <mergeCell ref="K4:L4"/>
    <mergeCell ref="M4:N4"/>
    <mergeCell ref="O4:Q4"/>
    <mergeCell ref="E4:F4"/>
  </mergeCells>
  <printOptions horizontalCentered="1"/>
  <pageMargins left="1" right="1" top="1" bottom="1" header="1" footer="1"/>
  <pageSetup scale="80" firstPageNumber="93" orientation="landscape" useFirstPageNumber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119"/>
  <sheetViews>
    <sheetView rightToLeft="1" view="pageBreakPreview" zoomScale="90" zoomScaleNormal="75" zoomScaleSheetLayoutView="90" workbookViewId="0">
      <selection sqref="A1:S2"/>
    </sheetView>
  </sheetViews>
  <sheetFormatPr defaultRowHeight="12.75"/>
  <cols>
    <col min="1" max="1" width="4.85546875" style="91" customWidth="1"/>
    <col min="2" max="2" width="10.7109375" style="91" customWidth="1"/>
    <col min="3" max="3" width="8.42578125" style="91" customWidth="1"/>
    <col min="4" max="4" width="9" style="91" customWidth="1"/>
    <col min="5" max="5" width="8.42578125" style="91" customWidth="1"/>
    <col min="6" max="6" width="9.140625" style="91" customWidth="1"/>
    <col min="7" max="11" width="9.7109375" style="91" customWidth="1"/>
    <col min="12" max="12" width="9.140625" style="91" customWidth="1"/>
    <col min="13" max="13" width="8.28515625" style="91" customWidth="1"/>
    <col min="14" max="14" width="7.42578125" style="91" customWidth="1"/>
    <col min="15" max="16" width="10.7109375" style="91" customWidth="1"/>
    <col min="17" max="17" width="9.5703125" style="91" customWidth="1"/>
    <col min="18" max="18" width="15" style="91" customWidth="1"/>
    <col min="19" max="19" width="4.7109375" style="91" customWidth="1"/>
    <col min="20" max="16384" width="9.140625" style="91"/>
  </cols>
  <sheetData>
    <row r="1" spans="1:28" ht="14.25" customHeight="1">
      <c r="A1" s="1138" t="s">
        <v>1017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90"/>
      <c r="U1" s="90"/>
      <c r="V1" s="90"/>
      <c r="W1" s="90"/>
      <c r="X1" s="90"/>
      <c r="Y1" s="90"/>
      <c r="Z1" s="90"/>
      <c r="AA1" s="90"/>
      <c r="AB1" s="90"/>
    </row>
    <row r="2" spans="1:28" ht="22.5" customHeight="1">
      <c r="A2" s="1138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</row>
    <row r="3" spans="1:28" ht="30" customHeight="1">
      <c r="A3" s="1139" t="s">
        <v>1018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</row>
    <row r="4" spans="1:28" ht="22.5" customHeight="1" thickBot="1">
      <c r="A4" s="1115" t="s">
        <v>967</v>
      </c>
      <c r="B4" s="1115"/>
      <c r="C4" s="1115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116" t="s">
        <v>1019</v>
      </c>
      <c r="S4" s="1116"/>
    </row>
    <row r="5" spans="1:28" ht="24" customHeight="1" thickTop="1">
      <c r="A5" s="1072" t="s">
        <v>40</v>
      </c>
      <c r="B5" s="1072"/>
      <c r="C5" s="1102" t="s">
        <v>41</v>
      </c>
      <c r="D5" s="1102"/>
      <c r="E5" s="1102" t="s">
        <v>42</v>
      </c>
      <c r="F5" s="1102"/>
      <c r="G5" s="1102" t="s">
        <v>43</v>
      </c>
      <c r="H5" s="1102"/>
      <c r="I5" s="1102" t="s">
        <v>73</v>
      </c>
      <c r="J5" s="1102"/>
      <c r="K5" s="1102" t="s">
        <v>44</v>
      </c>
      <c r="L5" s="1102"/>
      <c r="M5" s="1072" t="s">
        <v>74</v>
      </c>
      <c r="N5" s="1072"/>
      <c r="O5" s="1102" t="s">
        <v>375</v>
      </c>
      <c r="P5" s="1102"/>
      <c r="Q5" s="1102"/>
      <c r="R5" s="1074" t="s">
        <v>174</v>
      </c>
      <c r="S5" s="1074"/>
    </row>
    <row r="6" spans="1:28" ht="21" customHeight="1">
      <c r="A6" s="1092"/>
      <c r="B6" s="1092"/>
      <c r="C6" s="1094" t="s">
        <v>208</v>
      </c>
      <c r="D6" s="1094"/>
      <c r="E6" s="1094" t="s">
        <v>210</v>
      </c>
      <c r="F6" s="1094"/>
      <c r="G6" s="1094" t="s">
        <v>220</v>
      </c>
      <c r="H6" s="1094"/>
      <c r="I6" s="1094" t="s">
        <v>212</v>
      </c>
      <c r="J6" s="1094"/>
      <c r="K6" s="1094" t="s">
        <v>213</v>
      </c>
      <c r="L6" s="1094"/>
      <c r="M6" s="1094" t="s">
        <v>214</v>
      </c>
      <c r="N6" s="1094"/>
      <c r="O6" s="1094" t="s">
        <v>175</v>
      </c>
      <c r="P6" s="1094"/>
      <c r="Q6" s="1094"/>
      <c r="R6" s="1096"/>
      <c r="S6" s="1096"/>
    </row>
    <row r="7" spans="1:28" ht="21.75" customHeight="1">
      <c r="A7" s="1092"/>
      <c r="B7" s="1092"/>
      <c r="C7" s="938" t="s">
        <v>33</v>
      </c>
      <c r="D7" s="938" t="s">
        <v>34</v>
      </c>
      <c r="E7" s="938" t="s">
        <v>33</v>
      </c>
      <c r="F7" s="938" t="s">
        <v>34</v>
      </c>
      <c r="G7" s="938" t="s">
        <v>33</v>
      </c>
      <c r="H7" s="938" t="s">
        <v>34</v>
      </c>
      <c r="I7" s="938" t="s">
        <v>33</v>
      </c>
      <c r="J7" s="938" t="s">
        <v>34</v>
      </c>
      <c r="K7" s="938" t="s">
        <v>33</v>
      </c>
      <c r="L7" s="938" t="s">
        <v>34</v>
      </c>
      <c r="M7" s="938" t="s">
        <v>33</v>
      </c>
      <c r="N7" s="938" t="s">
        <v>34</v>
      </c>
      <c r="O7" s="938" t="s">
        <v>33</v>
      </c>
      <c r="P7" s="938" t="s">
        <v>34</v>
      </c>
      <c r="Q7" s="938" t="s">
        <v>32</v>
      </c>
      <c r="R7" s="1096"/>
      <c r="S7" s="1096"/>
    </row>
    <row r="8" spans="1:28" ht="21.75" customHeight="1" thickBot="1">
      <c r="A8" s="1073"/>
      <c r="B8" s="1073"/>
      <c r="C8" s="947" t="s">
        <v>180</v>
      </c>
      <c r="D8" s="937" t="s">
        <v>179</v>
      </c>
      <c r="E8" s="947" t="s">
        <v>180</v>
      </c>
      <c r="F8" s="937" t="s">
        <v>179</v>
      </c>
      <c r="G8" s="947" t="s">
        <v>180</v>
      </c>
      <c r="H8" s="937" t="s">
        <v>179</v>
      </c>
      <c r="I8" s="947" t="s">
        <v>180</v>
      </c>
      <c r="J8" s="937" t="s">
        <v>179</v>
      </c>
      <c r="K8" s="947" t="s">
        <v>180</v>
      </c>
      <c r="L8" s="937" t="s">
        <v>179</v>
      </c>
      <c r="M8" s="947" t="s">
        <v>180</v>
      </c>
      <c r="N8" s="937" t="s">
        <v>179</v>
      </c>
      <c r="O8" s="947" t="s">
        <v>180</v>
      </c>
      <c r="P8" s="937" t="s">
        <v>179</v>
      </c>
      <c r="Q8" s="937" t="s">
        <v>175</v>
      </c>
      <c r="R8" s="1075"/>
      <c r="S8" s="1075"/>
      <c r="AB8" s="91" t="s">
        <v>339</v>
      </c>
    </row>
    <row r="9" spans="1:28" ht="21.75" customHeight="1">
      <c r="A9" s="1137" t="s">
        <v>52</v>
      </c>
      <c r="B9" s="1137"/>
      <c r="C9" s="96">
        <v>4584</v>
      </c>
      <c r="D9" s="491">
        <v>4038</v>
      </c>
      <c r="E9" s="96">
        <v>40683</v>
      </c>
      <c r="F9" s="491">
        <v>38113</v>
      </c>
      <c r="G9" s="96">
        <v>9630</v>
      </c>
      <c r="H9" s="491">
        <v>9422</v>
      </c>
      <c r="I9" s="96">
        <v>4517</v>
      </c>
      <c r="J9" s="491">
        <v>3982</v>
      </c>
      <c r="K9" s="96">
        <v>2481</v>
      </c>
      <c r="L9" s="491">
        <v>2435</v>
      </c>
      <c r="M9" s="96">
        <v>331</v>
      </c>
      <c r="N9" s="491">
        <v>329</v>
      </c>
      <c r="O9" s="96">
        <f>SUM(C9,E9,G9,I9,K9,M9)</f>
        <v>62226</v>
      </c>
      <c r="P9" s="96">
        <f>SUM(D9,F9,H9,J9,L9,N9)</f>
        <v>58319</v>
      </c>
      <c r="Q9" s="96">
        <f>SUM(O9:P9)</f>
        <v>120545</v>
      </c>
      <c r="R9" s="1058" t="s">
        <v>671</v>
      </c>
      <c r="S9" s="1058"/>
    </row>
    <row r="10" spans="1:28" ht="21.75" customHeight="1">
      <c r="A10" s="1081" t="s">
        <v>53</v>
      </c>
      <c r="B10" s="1081"/>
      <c r="C10" s="329">
        <v>3658</v>
      </c>
      <c r="D10" s="329">
        <v>3484</v>
      </c>
      <c r="E10" s="329">
        <v>25868</v>
      </c>
      <c r="F10" s="329">
        <v>24467</v>
      </c>
      <c r="G10" s="329">
        <v>4532</v>
      </c>
      <c r="H10" s="329">
        <v>4767</v>
      </c>
      <c r="I10" s="329">
        <v>1408</v>
      </c>
      <c r="J10" s="329">
        <v>1316</v>
      </c>
      <c r="K10" s="329">
        <v>463</v>
      </c>
      <c r="L10" s="329">
        <v>500</v>
      </c>
      <c r="M10" s="329">
        <v>78</v>
      </c>
      <c r="N10" s="329">
        <v>154</v>
      </c>
      <c r="O10" s="382">
        <f t="shared" ref="O10:O28" si="0">SUM(C10,E10,G10,I10,K10,M10)</f>
        <v>36007</v>
      </c>
      <c r="P10" s="382">
        <f t="shared" ref="P10:P28" si="1">SUM(D10,F10,H10,J10,L10,N10)</f>
        <v>34688</v>
      </c>
      <c r="Q10" s="382">
        <f t="shared" ref="Q10:Q28" si="2">SUM(O10:P10)</f>
        <v>70695</v>
      </c>
      <c r="R10" s="1059" t="s">
        <v>302</v>
      </c>
      <c r="S10" s="1059"/>
    </row>
    <row r="11" spans="1:28" ht="21.75" customHeight="1">
      <c r="A11" s="1081" t="s">
        <v>54</v>
      </c>
      <c r="B11" s="1081"/>
      <c r="C11" s="329">
        <v>2482</v>
      </c>
      <c r="D11" s="329">
        <v>2147</v>
      </c>
      <c r="E11" s="329">
        <v>18477</v>
      </c>
      <c r="F11" s="329">
        <v>18389</v>
      </c>
      <c r="G11" s="329">
        <v>2898</v>
      </c>
      <c r="H11" s="329">
        <v>2971</v>
      </c>
      <c r="I11" s="329">
        <v>766</v>
      </c>
      <c r="J11" s="329">
        <v>783</v>
      </c>
      <c r="K11" s="329">
        <v>338</v>
      </c>
      <c r="L11" s="329">
        <v>248</v>
      </c>
      <c r="M11" s="329">
        <v>98</v>
      </c>
      <c r="N11" s="329">
        <v>93</v>
      </c>
      <c r="O11" s="382">
        <f t="shared" si="0"/>
        <v>25059</v>
      </c>
      <c r="P11" s="382">
        <f t="shared" si="1"/>
        <v>24631</v>
      </c>
      <c r="Q11" s="382">
        <f t="shared" si="2"/>
        <v>49690</v>
      </c>
      <c r="R11" s="1056" t="s">
        <v>184</v>
      </c>
      <c r="S11" s="1056"/>
    </row>
    <row r="12" spans="1:28" ht="21.75" customHeight="1">
      <c r="A12" s="1081" t="s">
        <v>55</v>
      </c>
      <c r="B12" s="1081"/>
      <c r="C12" s="329">
        <v>2404</v>
      </c>
      <c r="D12" s="329">
        <v>2251</v>
      </c>
      <c r="E12" s="329">
        <v>22549</v>
      </c>
      <c r="F12" s="329">
        <v>21539</v>
      </c>
      <c r="G12" s="329">
        <v>1241</v>
      </c>
      <c r="H12" s="329">
        <v>1214</v>
      </c>
      <c r="I12" s="329">
        <v>235</v>
      </c>
      <c r="J12" s="329">
        <v>224</v>
      </c>
      <c r="K12" s="329">
        <v>63</v>
      </c>
      <c r="L12" s="329">
        <v>64</v>
      </c>
      <c r="M12" s="329">
        <v>14</v>
      </c>
      <c r="N12" s="329">
        <v>11</v>
      </c>
      <c r="O12" s="382">
        <f t="shared" si="0"/>
        <v>26506</v>
      </c>
      <c r="P12" s="382">
        <f t="shared" si="1"/>
        <v>25303</v>
      </c>
      <c r="Q12" s="382">
        <f t="shared" si="2"/>
        <v>51809</v>
      </c>
      <c r="R12" s="1056" t="s">
        <v>185</v>
      </c>
      <c r="S12" s="1056"/>
    </row>
    <row r="13" spans="1:28" ht="21.75" customHeight="1">
      <c r="A13" s="1106" t="s">
        <v>295</v>
      </c>
      <c r="B13" s="486" t="s">
        <v>262</v>
      </c>
      <c r="C13" s="329">
        <v>1627</v>
      </c>
      <c r="D13" s="329">
        <v>1484</v>
      </c>
      <c r="E13" s="329">
        <v>18818</v>
      </c>
      <c r="F13" s="329">
        <v>18391</v>
      </c>
      <c r="G13" s="329">
        <v>1202</v>
      </c>
      <c r="H13" s="329">
        <v>1008</v>
      </c>
      <c r="I13" s="329">
        <v>342</v>
      </c>
      <c r="J13" s="329">
        <v>187</v>
      </c>
      <c r="K13" s="329">
        <v>60</v>
      </c>
      <c r="L13" s="329">
        <v>34</v>
      </c>
      <c r="M13" s="329">
        <v>10</v>
      </c>
      <c r="N13" s="329">
        <v>4</v>
      </c>
      <c r="O13" s="382">
        <f t="shared" si="0"/>
        <v>22059</v>
      </c>
      <c r="P13" s="382">
        <f t="shared" si="1"/>
        <v>21108</v>
      </c>
      <c r="Q13" s="382">
        <f t="shared" si="2"/>
        <v>43167</v>
      </c>
      <c r="R13" s="499" t="s">
        <v>306</v>
      </c>
      <c r="S13" s="1087" t="s">
        <v>173</v>
      </c>
    </row>
    <row r="14" spans="1:28" ht="21.75" customHeight="1">
      <c r="A14" s="1107"/>
      <c r="B14" s="486" t="s">
        <v>263</v>
      </c>
      <c r="C14" s="329">
        <v>2869</v>
      </c>
      <c r="D14" s="329">
        <v>2609</v>
      </c>
      <c r="E14" s="329">
        <v>35373</v>
      </c>
      <c r="F14" s="329">
        <v>34294</v>
      </c>
      <c r="G14" s="329">
        <v>3750</v>
      </c>
      <c r="H14" s="329">
        <v>3227</v>
      </c>
      <c r="I14" s="329">
        <v>1089</v>
      </c>
      <c r="J14" s="329">
        <v>866</v>
      </c>
      <c r="K14" s="329">
        <v>299</v>
      </c>
      <c r="L14" s="329">
        <v>234</v>
      </c>
      <c r="M14" s="329">
        <v>102</v>
      </c>
      <c r="N14" s="329">
        <v>98</v>
      </c>
      <c r="O14" s="382">
        <f t="shared" si="0"/>
        <v>43482</v>
      </c>
      <c r="P14" s="382">
        <f t="shared" si="1"/>
        <v>41328</v>
      </c>
      <c r="Q14" s="382">
        <f t="shared" si="2"/>
        <v>84810</v>
      </c>
      <c r="R14" s="499" t="s">
        <v>307</v>
      </c>
      <c r="S14" s="1088"/>
    </row>
    <row r="15" spans="1:28" ht="21.75" customHeight="1">
      <c r="A15" s="1107"/>
      <c r="B15" s="486" t="s">
        <v>264</v>
      </c>
      <c r="C15" s="329">
        <v>1353</v>
      </c>
      <c r="D15" s="329">
        <v>1316</v>
      </c>
      <c r="E15" s="329">
        <v>14547</v>
      </c>
      <c r="F15" s="329">
        <v>14541</v>
      </c>
      <c r="G15" s="329">
        <v>1436</v>
      </c>
      <c r="H15" s="329">
        <v>1696</v>
      </c>
      <c r="I15" s="329">
        <v>253</v>
      </c>
      <c r="J15" s="329">
        <v>252</v>
      </c>
      <c r="K15" s="329">
        <v>63</v>
      </c>
      <c r="L15" s="329">
        <v>51</v>
      </c>
      <c r="M15" s="329">
        <v>12</v>
      </c>
      <c r="N15" s="329">
        <v>11</v>
      </c>
      <c r="O15" s="382">
        <f t="shared" si="0"/>
        <v>17664</v>
      </c>
      <c r="P15" s="382">
        <f t="shared" si="1"/>
        <v>17867</v>
      </c>
      <c r="Q15" s="382">
        <f t="shared" si="2"/>
        <v>35531</v>
      </c>
      <c r="R15" s="499" t="s">
        <v>308</v>
      </c>
      <c r="S15" s="1088"/>
    </row>
    <row r="16" spans="1:28" ht="21.75" customHeight="1">
      <c r="A16" s="1107"/>
      <c r="B16" s="486" t="s">
        <v>752</v>
      </c>
      <c r="C16" s="329">
        <v>1110</v>
      </c>
      <c r="D16" s="329">
        <v>1092</v>
      </c>
      <c r="E16" s="329">
        <v>11355</v>
      </c>
      <c r="F16" s="329">
        <v>10946</v>
      </c>
      <c r="G16" s="329">
        <v>1487</v>
      </c>
      <c r="H16" s="329">
        <v>1246</v>
      </c>
      <c r="I16" s="329">
        <v>296</v>
      </c>
      <c r="J16" s="329">
        <v>318</v>
      </c>
      <c r="K16" s="329">
        <v>77</v>
      </c>
      <c r="L16" s="329">
        <v>95</v>
      </c>
      <c r="M16" s="329">
        <v>27</v>
      </c>
      <c r="N16" s="329">
        <v>24</v>
      </c>
      <c r="O16" s="382">
        <f t="shared" si="0"/>
        <v>14352</v>
      </c>
      <c r="P16" s="382">
        <f t="shared" si="1"/>
        <v>13721</v>
      </c>
      <c r="Q16" s="382">
        <f t="shared" si="2"/>
        <v>28073</v>
      </c>
      <c r="R16" s="499" t="s">
        <v>309</v>
      </c>
      <c r="S16" s="1088"/>
    </row>
    <row r="17" spans="1:19" ht="21.75" customHeight="1">
      <c r="A17" s="1107"/>
      <c r="B17" s="486" t="s">
        <v>753</v>
      </c>
      <c r="C17" s="329">
        <v>1833</v>
      </c>
      <c r="D17" s="329">
        <v>1639</v>
      </c>
      <c r="E17" s="329">
        <v>21776</v>
      </c>
      <c r="F17" s="329">
        <v>20771</v>
      </c>
      <c r="G17" s="329">
        <v>1959</v>
      </c>
      <c r="H17" s="329">
        <v>1828</v>
      </c>
      <c r="I17" s="329">
        <v>416</v>
      </c>
      <c r="J17" s="329">
        <v>345</v>
      </c>
      <c r="K17" s="329">
        <v>111</v>
      </c>
      <c r="L17" s="329">
        <v>94</v>
      </c>
      <c r="M17" s="329">
        <v>24</v>
      </c>
      <c r="N17" s="329">
        <v>14</v>
      </c>
      <c r="O17" s="382">
        <f t="shared" si="0"/>
        <v>26119</v>
      </c>
      <c r="P17" s="382">
        <f t="shared" si="1"/>
        <v>24691</v>
      </c>
      <c r="Q17" s="382">
        <f t="shared" si="2"/>
        <v>50810</v>
      </c>
      <c r="R17" s="499" t="s">
        <v>310</v>
      </c>
      <c r="S17" s="1088"/>
    </row>
    <row r="18" spans="1:19" ht="21.75" customHeight="1">
      <c r="A18" s="1108"/>
      <c r="B18" s="486" t="s">
        <v>754</v>
      </c>
      <c r="C18" s="329">
        <v>1294</v>
      </c>
      <c r="D18" s="329">
        <v>1172</v>
      </c>
      <c r="E18" s="329">
        <v>14928</v>
      </c>
      <c r="F18" s="329">
        <v>14419</v>
      </c>
      <c r="G18" s="329">
        <v>1512</v>
      </c>
      <c r="H18" s="329">
        <v>1524</v>
      </c>
      <c r="I18" s="329">
        <v>301</v>
      </c>
      <c r="J18" s="329">
        <v>277</v>
      </c>
      <c r="K18" s="329">
        <v>96</v>
      </c>
      <c r="L18" s="329">
        <v>70</v>
      </c>
      <c r="M18" s="329">
        <v>17</v>
      </c>
      <c r="N18" s="329">
        <v>22</v>
      </c>
      <c r="O18" s="382">
        <f t="shared" si="0"/>
        <v>18148</v>
      </c>
      <c r="P18" s="382">
        <f t="shared" si="1"/>
        <v>17484</v>
      </c>
      <c r="Q18" s="382">
        <f t="shared" si="2"/>
        <v>35632</v>
      </c>
      <c r="R18" s="499" t="s">
        <v>311</v>
      </c>
      <c r="S18" s="1136"/>
    </row>
    <row r="19" spans="1:19" ht="21.75" customHeight="1">
      <c r="A19" s="1081" t="s">
        <v>63</v>
      </c>
      <c r="B19" s="1081"/>
      <c r="C19" s="486">
        <v>3780</v>
      </c>
      <c r="D19" s="486">
        <v>3669</v>
      </c>
      <c r="E19" s="486">
        <v>26403</v>
      </c>
      <c r="F19" s="78">
        <v>23617</v>
      </c>
      <c r="G19" s="486">
        <v>5917</v>
      </c>
      <c r="H19" s="486">
        <v>6151</v>
      </c>
      <c r="I19" s="78">
        <v>2322</v>
      </c>
      <c r="J19" s="486">
        <v>2211</v>
      </c>
      <c r="K19" s="486">
        <v>654</v>
      </c>
      <c r="L19" s="78">
        <v>781</v>
      </c>
      <c r="M19" s="78">
        <v>133</v>
      </c>
      <c r="N19" s="78">
        <v>243</v>
      </c>
      <c r="O19" s="382">
        <f t="shared" si="0"/>
        <v>39209</v>
      </c>
      <c r="P19" s="382">
        <f t="shared" si="1"/>
        <v>36672</v>
      </c>
      <c r="Q19" s="382">
        <f t="shared" si="2"/>
        <v>75881</v>
      </c>
      <c r="R19" s="1056" t="s">
        <v>322</v>
      </c>
      <c r="S19" s="1056"/>
    </row>
    <row r="20" spans="1:19" ht="21.75" customHeight="1">
      <c r="A20" s="1081" t="s">
        <v>64</v>
      </c>
      <c r="B20" s="1081"/>
      <c r="C20" s="329">
        <v>2442</v>
      </c>
      <c r="D20" s="329">
        <v>2706</v>
      </c>
      <c r="E20" s="329">
        <v>31221</v>
      </c>
      <c r="F20" s="329">
        <v>26393</v>
      </c>
      <c r="G20" s="329">
        <v>3960</v>
      </c>
      <c r="H20" s="329">
        <v>4133</v>
      </c>
      <c r="I20" s="329">
        <v>975</v>
      </c>
      <c r="J20" s="329">
        <v>820</v>
      </c>
      <c r="K20" s="329">
        <v>281</v>
      </c>
      <c r="L20" s="329">
        <v>293</v>
      </c>
      <c r="M20" s="329">
        <v>79</v>
      </c>
      <c r="N20" s="329">
        <v>72</v>
      </c>
      <c r="O20" s="382">
        <f t="shared" si="0"/>
        <v>38958</v>
      </c>
      <c r="P20" s="382">
        <f t="shared" si="1"/>
        <v>34417</v>
      </c>
      <c r="Q20" s="382">
        <f t="shared" si="2"/>
        <v>73375</v>
      </c>
      <c r="R20" s="1056" t="s">
        <v>186</v>
      </c>
      <c r="S20" s="1056"/>
    </row>
    <row r="21" spans="1:19" ht="21.75" customHeight="1">
      <c r="A21" s="1081" t="s">
        <v>65</v>
      </c>
      <c r="B21" s="1081"/>
      <c r="C21" s="329">
        <v>1470</v>
      </c>
      <c r="D21" s="329">
        <v>1567</v>
      </c>
      <c r="E21" s="329">
        <v>17817</v>
      </c>
      <c r="F21" s="329">
        <v>17742</v>
      </c>
      <c r="G21" s="329">
        <v>2178</v>
      </c>
      <c r="H21" s="329">
        <v>1920</v>
      </c>
      <c r="I21" s="329">
        <v>528</v>
      </c>
      <c r="J21" s="329">
        <v>423</v>
      </c>
      <c r="K21" s="329">
        <v>134</v>
      </c>
      <c r="L21" s="329">
        <v>145</v>
      </c>
      <c r="M21" s="329">
        <v>21</v>
      </c>
      <c r="N21" s="329">
        <v>12</v>
      </c>
      <c r="O21" s="382">
        <f t="shared" si="0"/>
        <v>22148</v>
      </c>
      <c r="P21" s="382">
        <f t="shared" si="1"/>
        <v>21809</v>
      </c>
      <c r="Q21" s="382">
        <f t="shared" si="2"/>
        <v>43957</v>
      </c>
      <c r="R21" s="1056" t="s">
        <v>187</v>
      </c>
      <c r="S21" s="1056"/>
    </row>
    <row r="22" spans="1:19" ht="21.75" customHeight="1">
      <c r="A22" s="1081" t="s">
        <v>66</v>
      </c>
      <c r="B22" s="1081"/>
      <c r="C22" s="329">
        <v>1626</v>
      </c>
      <c r="D22" s="329">
        <v>1546</v>
      </c>
      <c r="E22" s="329">
        <v>21070</v>
      </c>
      <c r="F22" s="329">
        <v>20280</v>
      </c>
      <c r="G22" s="329">
        <v>3439</v>
      </c>
      <c r="H22" s="329">
        <v>3223</v>
      </c>
      <c r="I22" s="329">
        <v>768</v>
      </c>
      <c r="J22" s="329">
        <v>791</v>
      </c>
      <c r="K22" s="329">
        <v>249</v>
      </c>
      <c r="L22" s="329">
        <v>250</v>
      </c>
      <c r="M22" s="329">
        <v>26</v>
      </c>
      <c r="N22" s="329">
        <v>34</v>
      </c>
      <c r="O22" s="382">
        <f t="shared" si="0"/>
        <v>27178</v>
      </c>
      <c r="P22" s="382">
        <f t="shared" si="1"/>
        <v>26124</v>
      </c>
      <c r="Q22" s="382">
        <f t="shared" si="2"/>
        <v>53302</v>
      </c>
      <c r="R22" s="1056" t="s">
        <v>303</v>
      </c>
      <c r="S22" s="1056"/>
    </row>
    <row r="23" spans="1:19" ht="21.75" customHeight="1">
      <c r="A23" s="1081" t="s">
        <v>134</v>
      </c>
      <c r="B23" s="1081"/>
      <c r="C23" s="329">
        <v>1229</v>
      </c>
      <c r="D23" s="329">
        <v>1190</v>
      </c>
      <c r="E23" s="329">
        <v>18451</v>
      </c>
      <c r="F23" s="329">
        <v>16751</v>
      </c>
      <c r="G23" s="329">
        <v>2286</v>
      </c>
      <c r="H23" s="329">
        <v>2035</v>
      </c>
      <c r="I23" s="329">
        <v>450</v>
      </c>
      <c r="J23" s="329">
        <v>423</v>
      </c>
      <c r="K23" s="329">
        <v>114</v>
      </c>
      <c r="L23" s="329">
        <v>94</v>
      </c>
      <c r="M23" s="329">
        <v>22</v>
      </c>
      <c r="N23" s="329">
        <v>10</v>
      </c>
      <c r="O23" s="382">
        <f t="shared" si="0"/>
        <v>22552</v>
      </c>
      <c r="P23" s="382">
        <f t="shared" si="1"/>
        <v>20503</v>
      </c>
      <c r="Q23" s="382">
        <f t="shared" si="2"/>
        <v>43055</v>
      </c>
      <c r="R23" s="1056" t="s">
        <v>304</v>
      </c>
      <c r="S23" s="1056"/>
    </row>
    <row r="24" spans="1:19" ht="21.75" customHeight="1">
      <c r="A24" s="1081" t="s">
        <v>68</v>
      </c>
      <c r="B24" s="1081"/>
      <c r="C24" s="329">
        <v>875</v>
      </c>
      <c r="D24" s="329">
        <v>634</v>
      </c>
      <c r="E24" s="329">
        <v>11203</v>
      </c>
      <c r="F24" s="329">
        <v>10480</v>
      </c>
      <c r="G24" s="329">
        <v>2204</v>
      </c>
      <c r="H24" s="329">
        <v>1934</v>
      </c>
      <c r="I24" s="329">
        <v>454</v>
      </c>
      <c r="J24" s="329">
        <v>394</v>
      </c>
      <c r="K24" s="329">
        <v>95</v>
      </c>
      <c r="L24" s="329">
        <v>86</v>
      </c>
      <c r="M24" s="329">
        <v>35</v>
      </c>
      <c r="N24" s="329">
        <v>26</v>
      </c>
      <c r="O24" s="382">
        <f t="shared" si="0"/>
        <v>14866</v>
      </c>
      <c r="P24" s="382">
        <f t="shared" si="1"/>
        <v>13554</v>
      </c>
      <c r="Q24" s="382">
        <f t="shared" si="2"/>
        <v>28420</v>
      </c>
      <c r="R24" s="1056" t="s">
        <v>305</v>
      </c>
      <c r="S24" s="1056"/>
    </row>
    <row r="25" spans="1:19" ht="21.75" customHeight="1">
      <c r="A25" s="1081" t="s">
        <v>69</v>
      </c>
      <c r="B25" s="1081"/>
      <c r="C25" s="329">
        <v>1626</v>
      </c>
      <c r="D25" s="329">
        <v>1452</v>
      </c>
      <c r="E25" s="329">
        <v>18951</v>
      </c>
      <c r="F25" s="329">
        <v>17270</v>
      </c>
      <c r="G25" s="329">
        <v>3471</v>
      </c>
      <c r="H25" s="329">
        <v>3568</v>
      </c>
      <c r="I25" s="329">
        <v>725</v>
      </c>
      <c r="J25" s="329">
        <v>814</v>
      </c>
      <c r="K25" s="329">
        <v>137</v>
      </c>
      <c r="L25" s="329">
        <v>197</v>
      </c>
      <c r="M25" s="329">
        <v>14</v>
      </c>
      <c r="N25" s="329">
        <v>36</v>
      </c>
      <c r="O25" s="382">
        <f t="shared" si="0"/>
        <v>24924</v>
      </c>
      <c r="P25" s="382">
        <f t="shared" si="1"/>
        <v>23337</v>
      </c>
      <c r="Q25" s="382">
        <f t="shared" si="2"/>
        <v>48261</v>
      </c>
      <c r="R25" s="1056" t="s">
        <v>191</v>
      </c>
      <c r="S25" s="1056"/>
    </row>
    <row r="26" spans="1:19" ht="21.75" customHeight="1">
      <c r="A26" s="1081" t="s">
        <v>70</v>
      </c>
      <c r="B26" s="1081"/>
      <c r="C26" s="329">
        <v>3395</v>
      </c>
      <c r="D26" s="329">
        <v>3446</v>
      </c>
      <c r="E26" s="329">
        <v>28080</v>
      </c>
      <c r="F26" s="329">
        <v>25498</v>
      </c>
      <c r="G26" s="329">
        <v>4867</v>
      </c>
      <c r="H26" s="329">
        <v>5428</v>
      </c>
      <c r="I26" s="329">
        <v>1128</v>
      </c>
      <c r="J26" s="329">
        <v>1240</v>
      </c>
      <c r="K26" s="329">
        <v>231</v>
      </c>
      <c r="L26" s="329">
        <v>288</v>
      </c>
      <c r="M26" s="329">
        <v>51</v>
      </c>
      <c r="N26" s="329">
        <v>53</v>
      </c>
      <c r="O26" s="382">
        <f t="shared" si="0"/>
        <v>37752</v>
      </c>
      <c r="P26" s="382">
        <f t="shared" si="1"/>
        <v>35953</v>
      </c>
      <c r="Q26" s="382">
        <f t="shared" si="2"/>
        <v>73705</v>
      </c>
      <c r="R26" s="1056" t="s">
        <v>192</v>
      </c>
      <c r="S26" s="1056"/>
    </row>
    <row r="27" spans="1:19" ht="21.75" customHeight="1">
      <c r="A27" s="1081" t="s">
        <v>71</v>
      </c>
      <c r="B27" s="1081"/>
      <c r="C27" s="329">
        <v>2184</v>
      </c>
      <c r="D27" s="329">
        <v>1599</v>
      </c>
      <c r="E27" s="329">
        <v>18328</v>
      </c>
      <c r="F27" s="329">
        <v>15873</v>
      </c>
      <c r="G27" s="329">
        <v>7914</v>
      </c>
      <c r="H27" s="329">
        <v>4484</v>
      </c>
      <c r="I27" s="329">
        <v>2233</v>
      </c>
      <c r="J27" s="329">
        <v>2777</v>
      </c>
      <c r="K27" s="329">
        <v>1331</v>
      </c>
      <c r="L27" s="329">
        <v>1255</v>
      </c>
      <c r="M27" s="329">
        <v>901</v>
      </c>
      <c r="N27" s="329">
        <v>875</v>
      </c>
      <c r="O27" s="382">
        <f t="shared" si="0"/>
        <v>32891</v>
      </c>
      <c r="P27" s="382">
        <f t="shared" si="1"/>
        <v>26863</v>
      </c>
      <c r="Q27" s="382">
        <f t="shared" si="2"/>
        <v>59754</v>
      </c>
      <c r="R27" s="1056" t="s">
        <v>193</v>
      </c>
      <c r="S27" s="1056"/>
    </row>
    <row r="28" spans="1:19" ht="21.75" customHeight="1" thickBot="1">
      <c r="A28" s="1083" t="s">
        <v>72</v>
      </c>
      <c r="B28" s="1083"/>
      <c r="C28" s="328">
        <v>2927</v>
      </c>
      <c r="D28" s="328">
        <v>2905</v>
      </c>
      <c r="E28" s="328">
        <v>43360</v>
      </c>
      <c r="F28" s="328">
        <v>42403</v>
      </c>
      <c r="G28" s="328">
        <v>5482</v>
      </c>
      <c r="H28" s="328">
        <v>5479</v>
      </c>
      <c r="I28" s="328">
        <v>1254</v>
      </c>
      <c r="J28" s="328">
        <v>1264</v>
      </c>
      <c r="K28" s="328">
        <v>305</v>
      </c>
      <c r="L28" s="328">
        <v>350</v>
      </c>
      <c r="M28" s="328">
        <v>66</v>
      </c>
      <c r="N28" s="328">
        <v>60</v>
      </c>
      <c r="O28" s="96">
        <f t="shared" si="0"/>
        <v>53394</v>
      </c>
      <c r="P28" s="96">
        <f t="shared" si="1"/>
        <v>52461</v>
      </c>
      <c r="Q28" s="96">
        <f t="shared" si="2"/>
        <v>105855</v>
      </c>
      <c r="R28" s="1069" t="s">
        <v>361</v>
      </c>
      <c r="S28" s="1069"/>
    </row>
    <row r="29" spans="1:19" ht="21.75" customHeight="1" thickBot="1">
      <c r="A29" s="1076" t="s">
        <v>32</v>
      </c>
      <c r="B29" s="1076"/>
      <c r="C29" s="403">
        <f>SUM(C9:C28)</f>
        <v>44768</v>
      </c>
      <c r="D29" s="403">
        <f t="shared" ref="D29:Q29" si="3">SUM(D9:D28)</f>
        <v>41946</v>
      </c>
      <c r="E29" s="403">
        <f t="shared" si="3"/>
        <v>459258</v>
      </c>
      <c r="F29" s="403">
        <f t="shared" si="3"/>
        <v>432177</v>
      </c>
      <c r="G29" s="403">
        <f t="shared" si="3"/>
        <v>71365</v>
      </c>
      <c r="H29" s="403">
        <f t="shared" si="3"/>
        <v>67258</v>
      </c>
      <c r="I29" s="403">
        <f t="shared" si="3"/>
        <v>20460</v>
      </c>
      <c r="J29" s="403">
        <f t="shared" si="3"/>
        <v>19707</v>
      </c>
      <c r="K29" s="403">
        <f t="shared" si="3"/>
        <v>7582</v>
      </c>
      <c r="L29" s="403">
        <f t="shared" si="3"/>
        <v>7564</v>
      </c>
      <c r="M29" s="403">
        <f t="shared" si="3"/>
        <v>2061</v>
      </c>
      <c r="N29" s="403">
        <f t="shared" si="3"/>
        <v>2181</v>
      </c>
      <c r="O29" s="466">
        <f t="shared" si="3"/>
        <v>605494</v>
      </c>
      <c r="P29" s="466">
        <f t="shared" si="3"/>
        <v>570833</v>
      </c>
      <c r="Q29" s="466">
        <f t="shared" si="3"/>
        <v>1176327</v>
      </c>
      <c r="R29" s="1104" t="s">
        <v>175</v>
      </c>
      <c r="S29" s="1104"/>
    </row>
    <row r="30" spans="1:19" ht="13.5" thickTop="1">
      <c r="R30" s="459"/>
      <c r="S30" s="459"/>
    </row>
    <row r="31" spans="1:19">
      <c r="R31" s="459"/>
      <c r="S31" s="459"/>
    </row>
    <row r="32" spans="1:19">
      <c r="R32" s="459"/>
      <c r="S32" s="459"/>
    </row>
    <row r="33" spans="18:19">
      <c r="R33" s="459"/>
      <c r="S33" s="459"/>
    </row>
    <row r="34" spans="18:19">
      <c r="R34" s="459"/>
      <c r="S34" s="459"/>
    </row>
    <row r="35" spans="18:19">
      <c r="R35" s="459"/>
      <c r="S35" s="459"/>
    </row>
    <row r="36" spans="18:19">
      <c r="R36" s="459"/>
      <c r="S36" s="459"/>
    </row>
    <row r="37" spans="18:19">
      <c r="R37" s="459"/>
      <c r="S37" s="459"/>
    </row>
    <row r="116" spans="3:15"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</row>
    <row r="117" spans="3:15"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</row>
    <row r="118" spans="3:15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</row>
    <row r="119" spans="3:15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</row>
  </sheetData>
  <protectedRanges>
    <protectedRange sqref="C10:N19" name="نطاق1"/>
    <protectedRange sqref="C20:N28" name="نطاق1_1"/>
  </protectedRanges>
  <mergeCells count="52">
    <mergeCell ref="A1:S2"/>
    <mergeCell ref="A3:S3"/>
    <mergeCell ref="A4:C4"/>
    <mergeCell ref="R4:S4"/>
    <mergeCell ref="A5:B8"/>
    <mergeCell ref="C5:D5"/>
    <mergeCell ref="E5:F5"/>
    <mergeCell ref="G5:H5"/>
    <mergeCell ref="I5:J5"/>
    <mergeCell ref="K5:L5"/>
    <mergeCell ref="M5:N5"/>
    <mergeCell ref="O5:Q5"/>
    <mergeCell ref="R5:S8"/>
    <mergeCell ref="M6:N6"/>
    <mergeCell ref="O6:Q6"/>
    <mergeCell ref="R9:S9"/>
    <mergeCell ref="A11:B11"/>
    <mergeCell ref="R11:S11"/>
    <mergeCell ref="C6:D6"/>
    <mergeCell ref="E6:F6"/>
    <mergeCell ref="G6:H6"/>
    <mergeCell ref="I6:J6"/>
    <mergeCell ref="K6:L6"/>
    <mergeCell ref="A10:B10"/>
    <mergeCell ref="R10:S10"/>
    <mergeCell ref="A9:B9"/>
    <mergeCell ref="A13:A18"/>
    <mergeCell ref="S13:S18"/>
    <mergeCell ref="A19:B19"/>
    <mergeCell ref="R19:S19"/>
    <mergeCell ref="A12:B12"/>
    <mergeCell ref="R12:S12"/>
    <mergeCell ref="A20:B20"/>
    <mergeCell ref="R20:S20"/>
    <mergeCell ref="A21:B21"/>
    <mergeCell ref="R21:S21"/>
    <mergeCell ref="A22:B22"/>
    <mergeCell ref="R22:S22"/>
    <mergeCell ref="A23:B23"/>
    <mergeCell ref="R23:S23"/>
    <mergeCell ref="A24:B24"/>
    <mergeCell ref="R24:S24"/>
    <mergeCell ref="A25:B25"/>
    <mergeCell ref="R25:S25"/>
    <mergeCell ref="A29:B29"/>
    <mergeCell ref="R29:S29"/>
    <mergeCell ref="A26:B26"/>
    <mergeCell ref="R26:S26"/>
    <mergeCell ref="A27:B27"/>
    <mergeCell ref="R27:S27"/>
    <mergeCell ref="A28:B28"/>
    <mergeCell ref="R28:S28"/>
  </mergeCells>
  <printOptions horizontalCentered="1"/>
  <pageMargins left="0.70866141732283505" right="0.70866141732283505" top="0.74803149606299202" bottom="0.75" header="0.31496062992126" footer="0.75"/>
  <pageSetup paperSize="9" scale="75" firstPageNumber="34" orientation="landscape" useFirstPageNumber="1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5" tint="-0.249977111117893"/>
  </sheetPr>
  <dimension ref="A1:S120"/>
  <sheetViews>
    <sheetView rightToLeft="1" view="pageBreakPreview" topLeftCell="A2" zoomScale="90" zoomScaleSheetLayoutView="90" workbookViewId="0">
      <selection activeCell="A18" sqref="A18"/>
    </sheetView>
  </sheetViews>
  <sheetFormatPr defaultRowHeight="12.75"/>
  <cols>
    <col min="1" max="1" width="4.7109375" style="159" customWidth="1"/>
    <col min="2" max="2" width="11.85546875" style="159" customWidth="1"/>
    <col min="3" max="4" width="6.42578125" style="314" customWidth="1"/>
    <col min="5" max="9" width="7.28515625" style="314" customWidth="1"/>
    <col min="10" max="10" width="7.42578125" style="314" customWidth="1"/>
    <col min="11" max="11" width="6.5703125" style="314" customWidth="1"/>
    <col min="12" max="12" width="6.42578125" style="314" customWidth="1"/>
    <col min="13" max="15" width="7.28515625" style="314" customWidth="1"/>
    <col min="16" max="16" width="8" style="314" customWidth="1"/>
    <col min="17" max="17" width="7.5703125" style="159" customWidth="1"/>
    <col min="18" max="18" width="14.85546875" style="159" customWidth="1"/>
    <col min="19" max="19" width="4" style="159" customWidth="1"/>
    <col min="20" max="20" width="7.140625" style="159" customWidth="1"/>
    <col min="21" max="16384" width="9.140625" style="159"/>
  </cols>
  <sheetData>
    <row r="1" spans="1:19" ht="22.5" customHeight="1">
      <c r="A1" s="1165" t="s">
        <v>872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</row>
    <row r="2" spans="1:19" ht="25.5" customHeight="1">
      <c r="A2" s="1139" t="s">
        <v>877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8" customHeight="1" thickBot="1">
      <c r="A3" s="1048" t="s">
        <v>1220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214"/>
      <c r="Q3" s="1365" t="s">
        <v>719</v>
      </c>
      <c r="R3" s="1365"/>
      <c r="S3" s="1365"/>
    </row>
    <row r="4" spans="1:19" ht="27.75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36" customHeight="1">
      <c r="A5" s="1092"/>
      <c r="B5" s="1092"/>
      <c r="C5" s="1096" t="s">
        <v>252</v>
      </c>
      <c r="D5" s="1096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9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3"/>
      <c r="B7" s="1093"/>
      <c r="C7" s="957" t="s">
        <v>180</v>
      </c>
      <c r="D7" s="957" t="s">
        <v>179</v>
      </c>
      <c r="E7" s="957" t="s">
        <v>180</v>
      </c>
      <c r="F7" s="957" t="s">
        <v>179</v>
      </c>
      <c r="G7" s="957" t="s">
        <v>180</v>
      </c>
      <c r="H7" s="957" t="s">
        <v>179</v>
      </c>
      <c r="I7" s="957" t="s">
        <v>180</v>
      </c>
      <c r="J7" s="957" t="s">
        <v>179</v>
      </c>
      <c r="K7" s="957" t="s">
        <v>180</v>
      </c>
      <c r="L7" s="957" t="s">
        <v>179</v>
      </c>
      <c r="M7" s="957" t="s">
        <v>180</v>
      </c>
      <c r="N7" s="957" t="s">
        <v>179</v>
      </c>
      <c r="O7" s="957" t="s">
        <v>180</v>
      </c>
      <c r="P7" s="957" t="s">
        <v>179</v>
      </c>
      <c r="Q7" s="957" t="s">
        <v>175</v>
      </c>
      <c r="R7" s="1417"/>
      <c r="S7" s="1417"/>
    </row>
    <row r="8" spans="1:19" ht="19.5" customHeight="1" thickTop="1">
      <c r="A8" s="1097" t="s">
        <v>52</v>
      </c>
      <c r="B8" s="1097"/>
      <c r="C8" s="350">
        <v>0</v>
      </c>
      <c r="D8" s="350">
        <v>0</v>
      </c>
      <c r="E8" s="350">
        <v>1</v>
      </c>
      <c r="F8" s="350">
        <v>0</v>
      </c>
      <c r="G8" s="350">
        <v>1</v>
      </c>
      <c r="H8" s="350">
        <v>1</v>
      </c>
      <c r="I8" s="350">
        <v>0</v>
      </c>
      <c r="J8" s="350">
        <v>0</v>
      </c>
      <c r="K8" s="350">
        <v>0</v>
      </c>
      <c r="L8" s="350">
        <v>1</v>
      </c>
      <c r="M8" s="350">
        <v>1</v>
      </c>
      <c r="N8" s="350">
        <v>0</v>
      </c>
      <c r="O8" s="350">
        <f>SUM(C8,E8,G8,I8,K8,M8)</f>
        <v>3</v>
      </c>
      <c r="P8" s="350">
        <f>SUM(D8,F8,H8,J8,L8,N8)</f>
        <v>2</v>
      </c>
      <c r="Q8" s="350">
        <f>SUM(O8:P8)</f>
        <v>5</v>
      </c>
      <c r="R8" s="1418" t="s">
        <v>671</v>
      </c>
      <c r="S8" s="1418"/>
    </row>
    <row r="9" spans="1:19" ht="19.5" customHeight="1">
      <c r="A9" s="1081" t="s">
        <v>53</v>
      </c>
      <c r="B9" s="1081"/>
      <c r="C9" s="348">
        <v>0</v>
      </c>
      <c r="D9" s="348">
        <v>0</v>
      </c>
      <c r="E9" s="348">
        <v>0</v>
      </c>
      <c r="F9" s="348">
        <v>0</v>
      </c>
      <c r="G9" s="348">
        <v>0</v>
      </c>
      <c r="H9" s="348">
        <v>0</v>
      </c>
      <c r="I9" s="348">
        <v>0</v>
      </c>
      <c r="J9" s="348">
        <v>0</v>
      </c>
      <c r="K9" s="348">
        <v>0</v>
      </c>
      <c r="L9" s="348">
        <v>0</v>
      </c>
      <c r="M9" s="348">
        <v>0</v>
      </c>
      <c r="N9" s="348">
        <v>0</v>
      </c>
      <c r="O9" s="348">
        <f t="shared" ref="O9:O27" si="0">SUM(C9,E9,G9,I9,K9,M9)</f>
        <v>0</v>
      </c>
      <c r="P9" s="348">
        <f t="shared" ref="P9:P27" si="1">SUM(D9,F9,H9,J9,L9,N9)</f>
        <v>0</v>
      </c>
      <c r="Q9" s="348">
        <f t="shared" ref="Q9:Q27" si="2">SUM(O9:P9)</f>
        <v>0</v>
      </c>
      <c r="R9" s="1059" t="s">
        <v>302</v>
      </c>
      <c r="S9" s="1059"/>
    </row>
    <row r="10" spans="1:19" ht="19.5" customHeight="1">
      <c r="A10" s="1081" t="s">
        <v>54</v>
      </c>
      <c r="B10" s="1081"/>
      <c r="C10" s="348">
        <v>5</v>
      </c>
      <c r="D10" s="348">
        <v>9</v>
      </c>
      <c r="E10" s="348">
        <v>2</v>
      </c>
      <c r="F10" s="348">
        <v>0</v>
      </c>
      <c r="G10" s="348">
        <v>8</v>
      </c>
      <c r="H10" s="348">
        <v>2</v>
      </c>
      <c r="I10" s="348">
        <v>2</v>
      </c>
      <c r="J10" s="348">
        <v>0</v>
      </c>
      <c r="K10" s="348">
        <v>0</v>
      </c>
      <c r="L10" s="348">
        <v>0</v>
      </c>
      <c r="M10" s="348">
        <v>0</v>
      </c>
      <c r="N10" s="348">
        <v>0</v>
      </c>
      <c r="O10" s="348">
        <f t="shared" si="0"/>
        <v>17</v>
      </c>
      <c r="P10" s="348">
        <f t="shared" si="1"/>
        <v>11</v>
      </c>
      <c r="Q10" s="348">
        <f t="shared" si="2"/>
        <v>28</v>
      </c>
      <c r="R10" s="1056" t="s">
        <v>184</v>
      </c>
      <c r="S10" s="1056"/>
    </row>
    <row r="11" spans="1:19" ht="19.5" customHeight="1">
      <c r="A11" s="1081" t="s">
        <v>55</v>
      </c>
      <c r="B11" s="1081"/>
      <c r="C11" s="348">
        <v>1</v>
      </c>
      <c r="D11" s="348">
        <v>0</v>
      </c>
      <c r="E11" s="348">
        <v>1</v>
      </c>
      <c r="F11" s="348">
        <v>1</v>
      </c>
      <c r="G11" s="348">
        <v>0</v>
      </c>
      <c r="H11" s="348">
        <v>2</v>
      </c>
      <c r="I11" s="348">
        <v>1</v>
      </c>
      <c r="J11" s="348">
        <v>0</v>
      </c>
      <c r="K11" s="348">
        <v>1</v>
      </c>
      <c r="L11" s="348">
        <v>0</v>
      </c>
      <c r="M11" s="348">
        <v>0</v>
      </c>
      <c r="N11" s="348">
        <v>0</v>
      </c>
      <c r="O11" s="348">
        <f t="shared" si="0"/>
        <v>4</v>
      </c>
      <c r="P11" s="348">
        <f t="shared" si="1"/>
        <v>3</v>
      </c>
      <c r="Q11" s="348">
        <f t="shared" si="2"/>
        <v>7</v>
      </c>
      <c r="R11" s="1056" t="s">
        <v>185</v>
      </c>
      <c r="S11" s="1056"/>
    </row>
    <row r="12" spans="1:19" ht="19.5" customHeight="1">
      <c r="A12" s="1071" t="s">
        <v>313</v>
      </c>
      <c r="B12" s="297" t="s">
        <v>282</v>
      </c>
      <c r="C12" s="348">
        <v>10</v>
      </c>
      <c r="D12" s="348">
        <v>1</v>
      </c>
      <c r="E12" s="348">
        <v>6</v>
      </c>
      <c r="F12" s="348">
        <v>5</v>
      </c>
      <c r="G12" s="348">
        <v>4</v>
      </c>
      <c r="H12" s="348">
        <v>0</v>
      </c>
      <c r="I12" s="348">
        <v>1</v>
      </c>
      <c r="J12" s="348">
        <v>0</v>
      </c>
      <c r="K12" s="348">
        <v>0</v>
      </c>
      <c r="L12" s="348">
        <v>3</v>
      </c>
      <c r="M12" s="348">
        <v>0</v>
      </c>
      <c r="N12" s="348">
        <v>1</v>
      </c>
      <c r="O12" s="348">
        <f t="shared" si="0"/>
        <v>21</v>
      </c>
      <c r="P12" s="348">
        <f t="shared" si="1"/>
        <v>10</v>
      </c>
      <c r="Q12" s="348">
        <f t="shared" si="2"/>
        <v>31</v>
      </c>
      <c r="R12" s="683" t="s">
        <v>306</v>
      </c>
      <c r="S12" s="1061" t="s">
        <v>173</v>
      </c>
    </row>
    <row r="13" spans="1:19" ht="19.5" customHeight="1">
      <c r="A13" s="1071"/>
      <c r="B13" s="297" t="s">
        <v>283</v>
      </c>
      <c r="C13" s="348">
        <v>11</v>
      </c>
      <c r="D13" s="348">
        <v>4</v>
      </c>
      <c r="E13" s="348">
        <v>5</v>
      </c>
      <c r="F13" s="348">
        <v>4</v>
      </c>
      <c r="G13" s="348">
        <v>1</v>
      </c>
      <c r="H13" s="348">
        <v>4</v>
      </c>
      <c r="I13" s="348">
        <v>6</v>
      </c>
      <c r="J13" s="348">
        <v>1</v>
      </c>
      <c r="K13" s="348">
        <v>3</v>
      </c>
      <c r="L13" s="348">
        <v>1</v>
      </c>
      <c r="M13" s="348">
        <v>3</v>
      </c>
      <c r="N13" s="348">
        <v>2</v>
      </c>
      <c r="O13" s="348">
        <f t="shared" si="0"/>
        <v>29</v>
      </c>
      <c r="P13" s="348">
        <f t="shared" si="1"/>
        <v>16</v>
      </c>
      <c r="Q13" s="348">
        <f t="shared" si="2"/>
        <v>45</v>
      </c>
      <c r="R13" s="683" t="s">
        <v>307</v>
      </c>
      <c r="S13" s="1061"/>
    </row>
    <row r="14" spans="1:19" ht="19.5" customHeight="1">
      <c r="A14" s="1071"/>
      <c r="B14" s="297" t="s">
        <v>284</v>
      </c>
      <c r="C14" s="348">
        <v>8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3</v>
      </c>
      <c r="J14" s="348">
        <v>0</v>
      </c>
      <c r="K14" s="348">
        <v>0</v>
      </c>
      <c r="L14" s="348">
        <v>0</v>
      </c>
      <c r="M14" s="348">
        <v>0</v>
      </c>
      <c r="N14" s="348">
        <v>0</v>
      </c>
      <c r="O14" s="348">
        <f t="shared" si="0"/>
        <v>11</v>
      </c>
      <c r="P14" s="348">
        <f t="shared" si="1"/>
        <v>0</v>
      </c>
      <c r="Q14" s="348">
        <f t="shared" si="2"/>
        <v>11</v>
      </c>
      <c r="R14" s="683" t="s">
        <v>308</v>
      </c>
      <c r="S14" s="1061"/>
    </row>
    <row r="15" spans="1:19" ht="19.5" customHeight="1">
      <c r="A15" s="1071"/>
      <c r="B15" s="297" t="s">
        <v>279</v>
      </c>
      <c r="C15" s="348">
        <v>9</v>
      </c>
      <c r="D15" s="348">
        <v>0</v>
      </c>
      <c r="E15" s="348">
        <v>1</v>
      </c>
      <c r="F15" s="348">
        <v>3</v>
      </c>
      <c r="G15" s="348">
        <v>3</v>
      </c>
      <c r="H15" s="348">
        <v>1</v>
      </c>
      <c r="I15" s="348">
        <v>1</v>
      </c>
      <c r="J15" s="348">
        <v>0</v>
      </c>
      <c r="K15" s="348">
        <v>1</v>
      </c>
      <c r="L15" s="348">
        <v>1</v>
      </c>
      <c r="M15" s="348">
        <v>0</v>
      </c>
      <c r="N15" s="348">
        <v>1</v>
      </c>
      <c r="O15" s="348">
        <f t="shared" si="0"/>
        <v>15</v>
      </c>
      <c r="P15" s="348">
        <f t="shared" si="1"/>
        <v>6</v>
      </c>
      <c r="Q15" s="348">
        <f t="shared" si="2"/>
        <v>21</v>
      </c>
      <c r="R15" s="683" t="s">
        <v>309</v>
      </c>
      <c r="S15" s="1061"/>
    </row>
    <row r="16" spans="1:19" ht="19.5" customHeight="1">
      <c r="A16" s="1071"/>
      <c r="B16" s="297" t="s">
        <v>280</v>
      </c>
      <c r="C16" s="348">
        <v>8</v>
      </c>
      <c r="D16" s="348">
        <v>7</v>
      </c>
      <c r="E16" s="348">
        <v>3</v>
      </c>
      <c r="F16" s="348">
        <v>3</v>
      </c>
      <c r="G16" s="348">
        <v>3</v>
      </c>
      <c r="H16" s="348">
        <v>1</v>
      </c>
      <c r="I16" s="348">
        <v>3</v>
      </c>
      <c r="J16" s="348">
        <v>3</v>
      </c>
      <c r="K16" s="348">
        <v>3</v>
      </c>
      <c r="L16" s="348">
        <v>2</v>
      </c>
      <c r="M16" s="348">
        <v>2</v>
      </c>
      <c r="N16" s="348">
        <v>1</v>
      </c>
      <c r="O16" s="348">
        <f t="shared" si="0"/>
        <v>22</v>
      </c>
      <c r="P16" s="348">
        <f t="shared" si="1"/>
        <v>17</v>
      </c>
      <c r="Q16" s="348">
        <f t="shared" si="2"/>
        <v>39</v>
      </c>
      <c r="R16" s="683" t="s">
        <v>310</v>
      </c>
      <c r="S16" s="1061"/>
    </row>
    <row r="17" spans="1:19" ht="19.5" customHeight="1">
      <c r="A17" s="1071"/>
      <c r="B17" s="297" t="s">
        <v>281</v>
      </c>
      <c r="C17" s="348">
        <v>9</v>
      </c>
      <c r="D17" s="348">
        <v>1</v>
      </c>
      <c r="E17" s="348">
        <v>1</v>
      </c>
      <c r="F17" s="348">
        <v>1</v>
      </c>
      <c r="G17" s="348">
        <v>1</v>
      </c>
      <c r="H17" s="348">
        <v>1</v>
      </c>
      <c r="I17" s="348">
        <v>1</v>
      </c>
      <c r="J17" s="348">
        <v>0</v>
      </c>
      <c r="K17" s="348">
        <v>3</v>
      </c>
      <c r="L17" s="348">
        <v>0</v>
      </c>
      <c r="M17" s="348">
        <v>0</v>
      </c>
      <c r="N17" s="348">
        <v>0</v>
      </c>
      <c r="O17" s="348">
        <f t="shared" si="0"/>
        <v>15</v>
      </c>
      <c r="P17" s="348">
        <f t="shared" si="1"/>
        <v>3</v>
      </c>
      <c r="Q17" s="348">
        <f t="shared" si="2"/>
        <v>18</v>
      </c>
      <c r="R17" s="683" t="s">
        <v>311</v>
      </c>
      <c r="S17" s="1061"/>
    </row>
    <row r="18" spans="1:19" ht="19.5" customHeight="1">
      <c r="A18" s="294" t="s">
        <v>63</v>
      </c>
      <c r="B18" s="296"/>
      <c r="C18" s="352">
        <v>1</v>
      </c>
      <c r="D18" s="354">
        <v>2</v>
      </c>
      <c r="E18" s="354">
        <v>0</v>
      </c>
      <c r="F18" s="354">
        <v>0</v>
      </c>
      <c r="G18" s="354">
        <v>0</v>
      </c>
      <c r="H18" s="354">
        <v>0</v>
      </c>
      <c r="I18" s="354">
        <v>0</v>
      </c>
      <c r="J18" s="354">
        <v>0</v>
      </c>
      <c r="K18" s="354">
        <v>0</v>
      </c>
      <c r="L18" s="354">
        <v>1</v>
      </c>
      <c r="M18" s="354">
        <v>0</v>
      </c>
      <c r="N18" s="354">
        <v>0</v>
      </c>
      <c r="O18" s="348">
        <f t="shared" si="0"/>
        <v>1</v>
      </c>
      <c r="P18" s="348">
        <f t="shared" si="1"/>
        <v>3</v>
      </c>
      <c r="Q18" s="348">
        <f t="shared" si="2"/>
        <v>4</v>
      </c>
      <c r="R18" s="1056" t="s">
        <v>297</v>
      </c>
      <c r="S18" s="1056"/>
    </row>
    <row r="19" spans="1:19" ht="19.5" customHeight="1">
      <c r="A19" s="1081" t="s">
        <v>64</v>
      </c>
      <c r="B19" s="1081"/>
      <c r="C19" s="348">
        <v>2</v>
      </c>
      <c r="D19" s="348">
        <v>1</v>
      </c>
      <c r="E19" s="348">
        <v>6</v>
      </c>
      <c r="F19" s="348">
        <v>3</v>
      </c>
      <c r="G19" s="348">
        <v>3</v>
      </c>
      <c r="H19" s="348">
        <v>4</v>
      </c>
      <c r="I19" s="348">
        <v>2</v>
      </c>
      <c r="J19" s="348">
        <v>3</v>
      </c>
      <c r="K19" s="348">
        <v>4</v>
      </c>
      <c r="L19" s="348">
        <v>4</v>
      </c>
      <c r="M19" s="348">
        <v>1</v>
      </c>
      <c r="N19" s="348">
        <v>2</v>
      </c>
      <c r="O19" s="348">
        <f t="shared" si="0"/>
        <v>18</v>
      </c>
      <c r="P19" s="348">
        <f t="shared" si="1"/>
        <v>17</v>
      </c>
      <c r="Q19" s="348">
        <f t="shared" si="2"/>
        <v>35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5</v>
      </c>
      <c r="K20" s="348">
        <v>0</v>
      </c>
      <c r="L20" s="348">
        <v>0</v>
      </c>
      <c r="M20" s="348">
        <v>3</v>
      </c>
      <c r="N20" s="348">
        <v>0</v>
      </c>
      <c r="O20" s="348">
        <f t="shared" si="0"/>
        <v>3</v>
      </c>
      <c r="P20" s="348">
        <f t="shared" si="1"/>
        <v>5</v>
      </c>
      <c r="Q20" s="348">
        <f t="shared" si="2"/>
        <v>8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348">
        <v>50</v>
      </c>
      <c r="D21" s="348">
        <v>21</v>
      </c>
      <c r="E21" s="348">
        <v>26</v>
      </c>
      <c r="F21" s="348">
        <v>13</v>
      </c>
      <c r="G21" s="348">
        <v>10</v>
      </c>
      <c r="H21" s="348">
        <v>4</v>
      </c>
      <c r="I21" s="348">
        <v>11</v>
      </c>
      <c r="J21" s="348">
        <v>1</v>
      </c>
      <c r="K21" s="348">
        <v>22</v>
      </c>
      <c r="L21" s="348">
        <v>9</v>
      </c>
      <c r="M21" s="348">
        <v>14</v>
      </c>
      <c r="N21" s="348">
        <v>2</v>
      </c>
      <c r="O21" s="348">
        <f t="shared" si="0"/>
        <v>133</v>
      </c>
      <c r="P21" s="348">
        <f t="shared" si="1"/>
        <v>50</v>
      </c>
      <c r="Q21" s="348">
        <f t="shared" si="2"/>
        <v>183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348">
        <v>6</v>
      </c>
      <c r="D22" s="348">
        <v>3</v>
      </c>
      <c r="E22" s="348">
        <v>26</v>
      </c>
      <c r="F22" s="348">
        <v>6</v>
      </c>
      <c r="G22" s="348">
        <v>1</v>
      </c>
      <c r="H22" s="348">
        <v>0</v>
      </c>
      <c r="I22" s="348">
        <v>2</v>
      </c>
      <c r="J22" s="348">
        <v>0</v>
      </c>
      <c r="K22" s="348">
        <v>4</v>
      </c>
      <c r="L22" s="348">
        <v>5</v>
      </c>
      <c r="M22" s="348">
        <v>14</v>
      </c>
      <c r="N22" s="348">
        <v>0</v>
      </c>
      <c r="O22" s="348">
        <f t="shared" si="0"/>
        <v>53</v>
      </c>
      <c r="P22" s="348">
        <f t="shared" si="1"/>
        <v>14</v>
      </c>
      <c r="Q22" s="348">
        <f t="shared" si="2"/>
        <v>67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348">
        <v>23</v>
      </c>
      <c r="D23" s="348">
        <v>15</v>
      </c>
      <c r="E23" s="348">
        <v>10</v>
      </c>
      <c r="F23" s="348">
        <v>5</v>
      </c>
      <c r="G23" s="348">
        <v>8</v>
      </c>
      <c r="H23" s="348">
        <v>0</v>
      </c>
      <c r="I23" s="348">
        <v>0</v>
      </c>
      <c r="J23" s="348">
        <v>25</v>
      </c>
      <c r="K23" s="348">
        <v>2</v>
      </c>
      <c r="L23" s="348">
        <v>0</v>
      </c>
      <c r="M23" s="348">
        <v>0</v>
      </c>
      <c r="N23" s="348">
        <v>0</v>
      </c>
      <c r="O23" s="348">
        <f t="shared" si="0"/>
        <v>43</v>
      </c>
      <c r="P23" s="348">
        <f t="shared" si="1"/>
        <v>45</v>
      </c>
      <c r="Q23" s="348">
        <f t="shared" si="2"/>
        <v>88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348">
        <v>0</v>
      </c>
      <c r="D24" s="348">
        <v>1</v>
      </c>
      <c r="E24" s="348">
        <v>2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1</v>
      </c>
      <c r="L24" s="348">
        <v>0</v>
      </c>
      <c r="M24" s="348">
        <v>0</v>
      </c>
      <c r="N24" s="348">
        <v>0</v>
      </c>
      <c r="O24" s="348">
        <f t="shared" si="0"/>
        <v>3</v>
      </c>
      <c r="P24" s="348">
        <f t="shared" si="1"/>
        <v>1</v>
      </c>
      <c r="Q24" s="348">
        <f t="shared" si="2"/>
        <v>4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348">
        <v>5</v>
      </c>
      <c r="D25" s="348">
        <v>1</v>
      </c>
      <c r="E25" s="348">
        <v>0</v>
      </c>
      <c r="F25" s="348">
        <v>0</v>
      </c>
      <c r="G25" s="348">
        <v>0</v>
      </c>
      <c r="H25" s="348">
        <v>0</v>
      </c>
      <c r="I25" s="348">
        <v>0</v>
      </c>
      <c r="J25" s="348">
        <v>0</v>
      </c>
      <c r="K25" s="348">
        <v>0</v>
      </c>
      <c r="L25" s="348">
        <v>0</v>
      </c>
      <c r="M25" s="348">
        <v>0</v>
      </c>
      <c r="N25" s="348">
        <v>0</v>
      </c>
      <c r="O25" s="348">
        <f t="shared" si="0"/>
        <v>5</v>
      </c>
      <c r="P25" s="348">
        <f t="shared" si="1"/>
        <v>1</v>
      </c>
      <c r="Q25" s="348">
        <f t="shared" si="2"/>
        <v>6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348">
        <v>0</v>
      </c>
      <c r="D26" s="348">
        <v>0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0</v>
      </c>
      <c r="N26" s="348">
        <v>0</v>
      </c>
      <c r="O26" s="348">
        <f t="shared" si="0"/>
        <v>0</v>
      </c>
      <c r="P26" s="348">
        <f t="shared" si="1"/>
        <v>0</v>
      </c>
      <c r="Q26" s="348">
        <f t="shared" si="2"/>
        <v>0</v>
      </c>
      <c r="R26" s="1056" t="s">
        <v>193</v>
      </c>
      <c r="S26" s="1056"/>
    </row>
    <row r="27" spans="1:19" ht="19.5" customHeight="1" thickBot="1">
      <c r="A27" s="1212" t="s">
        <v>72</v>
      </c>
      <c r="B27" s="1212"/>
      <c r="C27" s="365">
        <v>3</v>
      </c>
      <c r="D27" s="365">
        <v>1</v>
      </c>
      <c r="E27" s="365">
        <v>1</v>
      </c>
      <c r="F27" s="365">
        <v>0</v>
      </c>
      <c r="G27" s="365">
        <v>3</v>
      </c>
      <c r="H27" s="365">
        <v>1</v>
      </c>
      <c r="I27" s="365">
        <v>2</v>
      </c>
      <c r="J27" s="365">
        <v>0</v>
      </c>
      <c r="K27" s="365">
        <v>4</v>
      </c>
      <c r="L27" s="365">
        <v>1</v>
      </c>
      <c r="M27" s="365">
        <v>5</v>
      </c>
      <c r="N27" s="365">
        <v>2</v>
      </c>
      <c r="O27" s="365">
        <f t="shared" si="0"/>
        <v>18</v>
      </c>
      <c r="P27" s="365">
        <f t="shared" si="1"/>
        <v>5</v>
      </c>
      <c r="Q27" s="365">
        <f t="shared" si="2"/>
        <v>23</v>
      </c>
      <c r="R27" s="1193" t="s">
        <v>298</v>
      </c>
      <c r="S27" s="1193"/>
    </row>
    <row r="28" spans="1:19" ht="19.5" customHeight="1" thickBot="1">
      <c r="A28" s="1201" t="s">
        <v>32</v>
      </c>
      <c r="B28" s="1201"/>
      <c r="C28" s="284">
        <f>SUM(C8:C27)</f>
        <v>151</v>
      </c>
      <c r="D28" s="284">
        <f t="shared" ref="D28:Q28" si="3">SUM(D8:D27)</f>
        <v>67</v>
      </c>
      <c r="E28" s="284">
        <f t="shared" si="3"/>
        <v>91</v>
      </c>
      <c r="F28" s="284">
        <f t="shared" si="3"/>
        <v>44</v>
      </c>
      <c r="G28" s="284">
        <f t="shared" si="3"/>
        <v>46</v>
      </c>
      <c r="H28" s="284">
        <f t="shared" si="3"/>
        <v>21</v>
      </c>
      <c r="I28" s="284">
        <f t="shared" si="3"/>
        <v>35</v>
      </c>
      <c r="J28" s="284">
        <f t="shared" si="3"/>
        <v>38</v>
      </c>
      <c r="K28" s="284">
        <f t="shared" si="3"/>
        <v>48</v>
      </c>
      <c r="L28" s="284">
        <f t="shared" si="3"/>
        <v>28</v>
      </c>
      <c r="M28" s="284">
        <f t="shared" si="3"/>
        <v>43</v>
      </c>
      <c r="N28" s="284">
        <f t="shared" si="3"/>
        <v>11</v>
      </c>
      <c r="O28" s="284">
        <f t="shared" si="3"/>
        <v>414</v>
      </c>
      <c r="P28" s="284">
        <f t="shared" si="3"/>
        <v>209</v>
      </c>
      <c r="Q28" s="284">
        <f t="shared" si="3"/>
        <v>623</v>
      </c>
      <c r="R28" s="1187" t="s">
        <v>175</v>
      </c>
      <c r="S28" s="1187"/>
    </row>
    <row r="29" spans="1:19" ht="13.5" thickTop="1"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/>
      <c r="P29" s="393"/>
      <c r="Q29" s="393"/>
    </row>
    <row r="30" spans="1:19"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</row>
    <row r="31" spans="1:19"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3"/>
      <c r="N31" s="393"/>
      <c r="O31" s="393"/>
      <c r="P31" s="393"/>
      <c r="Q31" s="393"/>
    </row>
    <row r="32" spans="1:19"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</row>
    <row r="33" spans="3:17"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</row>
    <row r="34" spans="3:17"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</row>
    <row r="35" spans="3:17"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</row>
    <row r="36" spans="3:17"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</row>
    <row r="37" spans="3:17"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</row>
    <row r="38" spans="3:17">
      <c r="C38" s="393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393"/>
      <c r="O38" s="393"/>
      <c r="P38" s="393"/>
      <c r="Q38" s="393"/>
    </row>
    <row r="117" spans="3:15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</row>
    <row r="118" spans="3:15"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</row>
    <row r="119" spans="3:15"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</row>
    <row r="120" spans="3:15"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</row>
  </sheetData>
  <mergeCells count="51">
    <mergeCell ref="Q3:S3"/>
    <mergeCell ref="A28:B28"/>
    <mergeCell ref="R28:S28"/>
    <mergeCell ref="A27:B27"/>
    <mergeCell ref="R27:S27"/>
    <mergeCell ref="A26:B26"/>
    <mergeCell ref="R26:S26"/>
    <mergeCell ref="A25:B25"/>
    <mergeCell ref="R25:S25"/>
    <mergeCell ref="A24:B24"/>
    <mergeCell ref="R24:S24"/>
    <mergeCell ref="A23:B23"/>
    <mergeCell ref="R23:S23"/>
    <mergeCell ref="A22:B22"/>
    <mergeCell ref="R22:S22"/>
    <mergeCell ref="A21:B21"/>
    <mergeCell ref="R21:S21"/>
    <mergeCell ref="A20:B20"/>
    <mergeCell ref="R20:S20"/>
    <mergeCell ref="A19:B19"/>
    <mergeCell ref="R19:S19"/>
    <mergeCell ref="A12:A17"/>
    <mergeCell ref="S12:S17"/>
    <mergeCell ref="A11:B11"/>
    <mergeCell ref="R11:S11"/>
    <mergeCell ref="R18:S18"/>
    <mergeCell ref="A10:B10"/>
    <mergeCell ref="R10:S10"/>
    <mergeCell ref="A9:B9"/>
    <mergeCell ref="R9:S9"/>
    <mergeCell ref="K5:L5"/>
    <mergeCell ref="M5:N5"/>
    <mergeCell ref="O5:Q5"/>
    <mergeCell ref="R8:S8"/>
    <mergeCell ref="A8:B8"/>
    <mergeCell ref="A1:S1"/>
    <mergeCell ref="A2:S2"/>
    <mergeCell ref="A3:B3"/>
    <mergeCell ref="M4:N4"/>
    <mergeCell ref="O4:Q4"/>
    <mergeCell ref="R4:S7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</mergeCells>
  <printOptions horizontalCentered="1"/>
  <pageMargins left="1" right="1" top="1" bottom="1" header="1" footer="1"/>
  <pageSetup scale="80" firstPageNumber="94" orientation="landscape" useFirstPageNumber="1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5" tint="-0.249977111117893"/>
  </sheetPr>
  <dimension ref="A1:S120"/>
  <sheetViews>
    <sheetView rightToLeft="1" view="pageBreakPreview" topLeftCell="A2" zoomScale="90" zoomScaleSheetLayoutView="90" workbookViewId="0">
      <selection activeCell="H19" sqref="H19"/>
    </sheetView>
  </sheetViews>
  <sheetFormatPr defaultRowHeight="12.75"/>
  <cols>
    <col min="1" max="1" width="4" style="159" customWidth="1"/>
    <col min="2" max="2" width="10" style="159" customWidth="1"/>
    <col min="3" max="3" width="6.7109375" style="159" customWidth="1"/>
    <col min="4" max="4" width="7.140625" style="159" customWidth="1"/>
    <col min="5" max="5" width="7.28515625" style="159" customWidth="1"/>
    <col min="6" max="6" width="7.140625" style="159" customWidth="1"/>
    <col min="7" max="7" width="8" style="159" customWidth="1"/>
    <col min="8" max="8" width="7.28515625" style="159" customWidth="1"/>
    <col min="9" max="11" width="8.140625" style="159" customWidth="1"/>
    <col min="12" max="12" width="6.7109375" style="159" customWidth="1"/>
    <col min="13" max="13" width="8.140625" style="159" customWidth="1"/>
    <col min="14" max="14" width="6.7109375" style="159" customWidth="1"/>
    <col min="15" max="15" width="7.5703125" style="159" customWidth="1"/>
    <col min="16" max="16" width="8.140625" style="159" customWidth="1"/>
    <col min="17" max="17" width="7.28515625" style="159" customWidth="1"/>
    <col min="18" max="18" width="14.85546875" style="159" customWidth="1"/>
    <col min="19" max="19" width="4" style="159" customWidth="1"/>
    <col min="20" max="16384" width="9.140625" style="159"/>
  </cols>
  <sheetData>
    <row r="1" spans="1:19" ht="22.5" customHeight="1">
      <c r="A1" s="1138" t="s">
        <v>873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1" customHeight="1">
      <c r="A2" s="1139" t="s">
        <v>875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25.5" customHeight="1" thickBot="1">
      <c r="A3" s="1048" t="s">
        <v>1221</v>
      </c>
      <c r="B3" s="1048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14"/>
      <c r="O3" s="214"/>
      <c r="P3" s="214"/>
      <c r="Q3" s="1365" t="s">
        <v>1222</v>
      </c>
      <c r="R3" s="1365"/>
      <c r="S3" s="1365"/>
    </row>
    <row r="4" spans="1:19" ht="24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36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254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6.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35</v>
      </c>
      <c r="R6" s="1096"/>
      <c r="S6" s="1096"/>
    </row>
    <row r="7" spans="1:19" ht="23.25" customHeight="1" thickBot="1">
      <c r="A7" s="1073"/>
      <c r="B7" s="1073"/>
      <c r="C7" s="937" t="s">
        <v>180</v>
      </c>
      <c r="D7" s="937" t="s">
        <v>179</v>
      </c>
      <c r="E7" s="937" t="s">
        <v>180</v>
      </c>
      <c r="F7" s="937" t="s">
        <v>179</v>
      </c>
      <c r="G7" s="937" t="s">
        <v>180</v>
      </c>
      <c r="H7" s="937" t="s">
        <v>179</v>
      </c>
      <c r="I7" s="937" t="s">
        <v>180</v>
      </c>
      <c r="J7" s="937" t="s">
        <v>179</v>
      </c>
      <c r="K7" s="937" t="s">
        <v>180</v>
      </c>
      <c r="L7" s="937" t="s">
        <v>179</v>
      </c>
      <c r="M7" s="937" t="s">
        <v>180</v>
      </c>
      <c r="N7" s="937" t="s">
        <v>179</v>
      </c>
      <c r="O7" s="937" t="s">
        <v>180</v>
      </c>
      <c r="P7" s="937" t="s">
        <v>179</v>
      </c>
      <c r="Q7" s="937" t="s">
        <v>175</v>
      </c>
      <c r="R7" s="1075"/>
      <c r="S7" s="1075"/>
    </row>
    <row r="8" spans="1:19" ht="19.5" customHeight="1">
      <c r="A8" s="299" t="s">
        <v>52</v>
      </c>
      <c r="B8" s="299"/>
      <c r="C8" s="295">
        <v>1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  <c r="O8" s="295">
        <f>SUM(C8,E8,G8,I8,K8,M8)</f>
        <v>1</v>
      </c>
      <c r="P8" s="295">
        <f>SUM(D8,F8,H8,J8,L8,N8)</f>
        <v>0</v>
      </c>
      <c r="Q8" s="295">
        <f>SUM(O8:P8)</f>
        <v>1</v>
      </c>
      <c r="R8" s="1419" t="s">
        <v>671</v>
      </c>
      <c r="S8" s="1419"/>
    </row>
    <row r="9" spans="1:19" ht="19.5" customHeight="1">
      <c r="A9" s="1081" t="s">
        <v>53</v>
      </c>
      <c r="B9" s="1081"/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0</v>
      </c>
      <c r="N9" s="102">
        <v>0</v>
      </c>
      <c r="O9" s="102">
        <f t="shared" ref="O9:O27" si="0">SUM(C9,E9,G9,I9,K9,M9)</f>
        <v>0</v>
      </c>
      <c r="P9" s="102">
        <f t="shared" ref="P9:P27" si="1">SUM(D9,F9,H9,J9,L9,N9)</f>
        <v>0</v>
      </c>
      <c r="Q9" s="102">
        <f t="shared" ref="Q9:Q27" si="2">SUM(O9:P9)</f>
        <v>0</v>
      </c>
      <c r="R9" s="1382" t="s">
        <v>302</v>
      </c>
      <c r="S9" s="1382"/>
    </row>
    <row r="10" spans="1:19" ht="19.5" customHeight="1">
      <c r="A10" s="1081" t="s">
        <v>54</v>
      </c>
      <c r="B10" s="1081"/>
      <c r="C10" s="102">
        <v>4</v>
      </c>
      <c r="D10" s="102">
        <v>13</v>
      </c>
      <c r="E10" s="102">
        <v>0</v>
      </c>
      <c r="F10" s="102">
        <v>0</v>
      </c>
      <c r="G10" s="102">
        <v>22</v>
      </c>
      <c r="H10" s="102">
        <v>0</v>
      </c>
      <c r="I10" s="102">
        <v>9</v>
      </c>
      <c r="J10" s="102">
        <v>0</v>
      </c>
      <c r="K10" s="102">
        <v>1</v>
      </c>
      <c r="L10" s="102">
        <v>0</v>
      </c>
      <c r="M10" s="102">
        <v>0</v>
      </c>
      <c r="N10" s="102">
        <v>0</v>
      </c>
      <c r="O10" s="102">
        <f t="shared" si="0"/>
        <v>36</v>
      </c>
      <c r="P10" s="102">
        <f t="shared" si="1"/>
        <v>13</v>
      </c>
      <c r="Q10" s="102">
        <f t="shared" si="2"/>
        <v>49</v>
      </c>
      <c r="R10" s="1289" t="s">
        <v>184</v>
      </c>
      <c r="S10" s="1289"/>
    </row>
    <row r="11" spans="1:19" ht="19.5" customHeight="1">
      <c r="A11" s="1081" t="s">
        <v>55</v>
      </c>
      <c r="B11" s="1081"/>
      <c r="C11" s="102">
        <v>0</v>
      </c>
      <c r="D11" s="102">
        <v>0</v>
      </c>
      <c r="E11" s="102">
        <v>0</v>
      </c>
      <c r="F11" s="102">
        <v>0</v>
      </c>
      <c r="G11" s="102">
        <v>1</v>
      </c>
      <c r="H11" s="102">
        <v>0</v>
      </c>
      <c r="I11" s="102">
        <v>0</v>
      </c>
      <c r="J11" s="102">
        <v>1</v>
      </c>
      <c r="K11" s="102">
        <v>0</v>
      </c>
      <c r="L11" s="102">
        <v>2</v>
      </c>
      <c r="M11" s="102">
        <v>0</v>
      </c>
      <c r="N11" s="102">
        <v>0</v>
      </c>
      <c r="O11" s="102">
        <f t="shared" si="0"/>
        <v>1</v>
      </c>
      <c r="P11" s="102">
        <f t="shared" si="1"/>
        <v>3</v>
      </c>
      <c r="Q11" s="102">
        <f t="shared" si="2"/>
        <v>4</v>
      </c>
      <c r="R11" s="1289" t="s">
        <v>185</v>
      </c>
      <c r="S11" s="1289"/>
    </row>
    <row r="12" spans="1:19" ht="19.5" customHeight="1">
      <c r="A12" s="1071" t="s">
        <v>313</v>
      </c>
      <c r="B12" s="297" t="s">
        <v>282</v>
      </c>
      <c r="C12" s="102">
        <v>1</v>
      </c>
      <c r="D12" s="102">
        <v>0</v>
      </c>
      <c r="E12" s="102">
        <v>0</v>
      </c>
      <c r="F12" s="102">
        <v>0</v>
      </c>
      <c r="G12" s="102">
        <v>1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1</v>
      </c>
      <c r="N12" s="102">
        <v>0</v>
      </c>
      <c r="O12" s="102">
        <f t="shared" si="0"/>
        <v>3</v>
      </c>
      <c r="P12" s="102">
        <f t="shared" si="1"/>
        <v>0</v>
      </c>
      <c r="Q12" s="102">
        <f t="shared" si="2"/>
        <v>3</v>
      </c>
      <c r="R12" s="683" t="s">
        <v>306</v>
      </c>
      <c r="S12" s="1061" t="s">
        <v>173</v>
      </c>
    </row>
    <row r="13" spans="1:19" ht="19.5" customHeight="1">
      <c r="A13" s="1071"/>
      <c r="B13" s="297" t="s">
        <v>283</v>
      </c>
      <c r="C13" s="102">
        <v>2</v>
      </c>
      <c r="D13" s="102">
        <v>1</v>
      </c>
      <c r="E13" s="102">
        <v>1</v>
      </c>
      <c r="F13" s="102">
        <v>0</v>
      </c>
      <c r="G13" s="102">
        <v>1</v>
      </c>
      <c r="H13" s="102">
        <v>1</v>
      </c>
      <c r="I13" s="102">
        <v>1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f t="shared" si="0"/>
        <v>5</v>
      </c>
      <c r="P13" s="102">
        <f t="shared" si="1"/>
        <v>2</v>
      </c>
      <c r="Q13" s="102">
        <f t="shared" si="2"/>
        <v>7</v>
      </c>
      <c r="R13" s="683" t="s">
        <v>307</v>
      </c>
      <c r="S13" s="1061"/>
    </row>
    <row r="14" spans="1:19" ht="19.5" customHeight="1">
      <c r="A14" s="1071"/>
      <c r="B14" s="297" t="s">
        <v>284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f t="shared" si="0"/>
        <v>0</v>
      </c>
      <c r="P14" s="102">
        <f t="shared" si="1"/>
        <v>0</v>
      </c>
      <c r="Q14" s="102">
        <f t="shared" si="2"/>
        <v>0</v>
      </c>
      <c r="R14" s="683" t="s">
        <v>308</v>
      </c>
      <c r="S14" s="1061"/>
    </row>
    <row r="15" spans="1:19" ht="19.5" customHeight="1">
      <c r="A15" s="1071"/>
      <c r="B15" s="297" t="s">
        <v>279</v>
      </c>
      <c r="C15" s="102">
        <v>0</v>
      </c>
      <c r="D15" s="102">
        <v>0</v>
      </c>
      <c r="E15" s="102">
        <v>1</v>
      </c>
      <c r="F15" s="102">
        <v>1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1</v>
      </c>
      <c r="N15" s="102">
        <v>0</v>
      </c>
      <c r="O15" s="102">
        <f t="shared" si="0"/>
        <v>2</v>
      </c>
      <c r="P15" s="102">
        <f t="shared" si="1"/>
        <v>1</v>
      </c>
      <c r="Q15" s="102">
        <f t="shared" si="2"/>
        <v>3</v>
      </c>
      <c r="R15" s="683" t="s">
        <v>309</v>
      </c>
      <c r="S15" s="1061"/>
    </row>
    <row r="16" spans="1:19" ht="19.5" customHeight="1">
      <c r="A16" s="1071"/>
      <c r="B16" s="297" t="s">
        <v>280</v>
      </c>
      <c r="C16" s="102">
        <v>1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2</v>
      </c>
      <c r="L16" s="102">
        <v>0</v>
      </c>
      <c r="M16" s="102">
        <v>0</v>
      </c>
      <c r="N16" s="102">
        <v>0</v>
      </c>
      <c r="O16" s="102">
        <f t="shared" si="0"/>
        <v>3</v>
      </c>
      <c r="P16" s="102">
        <f t="shared" si="1"/>
        <v>0</v>
      </c>
      <c r="Q16" s="102">
        <f t="shared" si="2"/>
        <v>3</v>
      </c>
      <c r="R16" s="683" t="s">
        <v>310</v>
      </c>
      <c r="S16" s="1061"/>
    </row>
    <row r="17" spans="1:19" ht="19.5" customHeight="1">
      <c r="A17" s="1071"/>
      <c r="B17" s="297" t="s">
        <v>281</v>
      </c>
      <c r="C17" s="102">
        <v>0</v>
      </c>
      <c r="D17" s="102">
        <v>0</v>
      </c>
      <c r="E17" s="102">
        <v>0</v>
      </c>
      <c r="F17" s="102">
        <v>12</v>
      </c>
      <c r="G17" s="102">
        <v>12</v>
      </c>
      <c r="H17" s="102">
        <v>3</v>
      </c>
      <c r="I17" s="102">
        <v>9</v>
      </c>
      <c r="J17" s="102">
        <v>9</v>
      </c>
      <c r="K17" s="102">
        <v>0</v>
      </c>
      <c r="L17" s="102">
        <v>9</v>
      </c>
      <c r="M17" s="102">
        <v>0</v>
      </c>
      <c r="N17" s="102">
        <v>0</v>
      </c>
      <c r="O17" s="102">
        <f t="shared" si="0"/>
        <v>21</v>
      </c>
      <c r="P17" s="102">
        <f t="shared" si="1"/>
        <v>33</v>
      </c>
      <c r="Q17" s="102">
        <f t="shared" si="2"/>
        <v>54</v>
      </c>
      <c r="R17" s="683" t="s">
        <v>311</v>
      </c>
      <c r="S17" s="1061"/>
    </row>
    <row r="18" spans="1:19" ht="19.5" customHeight="1">
      <c r="A18" s="316" t="s">
        <v>63</v>
      </c>
      <c r="B18" s="296"/>
      <c r="C18" s="105">
        <v>0</v>
      </c>
      <c r="D18" s="109">
        <v>0</v>
      </c>
      <c r="E18" s="109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2">
        <v>0</v>
      </c>
      <c r="N18" s="102">
        <v>0</v>
      </c>
      <c r="O18" s="102">
        <f t="shared" si="0"/>
        <v>0</v>
      </c>
      <c r="P18" s="102">
        <f t="shared" si="1"/>
        <v>0</v>
      </c>
      <c r="Q18" s="102">
        <f t="shared" si="2"/>
        <v>0</v>
      </c>
      <c r="R18" s="1056" t="s">
        <v>297</v>
      </c>
      <c r="S18" s="1056"/>
    </row>
    <row r="19" spans="1:19" ht="19.5" customHeight="1">
      <c r="A19" s="1081" t="s">
        <v>64</v>
      </c>
      <c r="B19" s="1081"/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f t="shared" si="0"/>
        <v>0</v>
      </c>
      <c r="P19" s="102">
        <f t="shared" si="1"/>
        <v>0</v>
      </c>
      <c r="Q19" s="102">
        <f t="shared" si="2"/>
        <v>0</v>
      </c>
      <c r="R19" s="1056" t="s">
        <v>186</v>
      </c>
      <c r="S19" s="1056"/>
    </row>
    <row r="20" spans="1:19" ht="19.5" customHeight="1">
      <c r="A20" s="1081" t="s">
        <v>65</v>
      </c>
      <c r="B20" s="1081"/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f t="shared" si="0"/>
        <v>0</v>
      </c>
      <c r="P20" s="102">
        <f t="shared" si="1"/>
        <v>0</v>
      </c>
      <c r="Q20" s="102">
        <f t="shared" si="2"/>
        <v>0</v>
      </c>
      <c r="R20" s="1056" t="s">
        <v>187</v>
      </c>
      <c r="S20" s="1056"/>
    </row>
    <row r="21" spans="1:19" ht="19.5" customHeight="1">
      <c r="A21" s="1081" t="s">
        <v>66</v>
      </c>
      <c r="B21" s="1081"/>
      <c r="C21" s="102">
        <v>4</v>
      </c>
      <c r="D21" s="102">
        <v>1</v>
      </c>
      <c r="E21" s="102">
        <v>0</v>
      </c>
      <c r="F21" s="102">
        <v>0</v>
      </c>
      <c r="G21" s="102">
        <v>0</v>
      </c>
      <c r="H21" s="102">
        <v>1</v>
      </c>
      <c r="I21" s="102">
        <v>3</v>
      </c>
      <c r="J21" s="102">
        <v>0</v>
      </c>
      <c r="K21" s="102">
        <v>0</v>
      </c>
      <c r="L21" s="102">
        <v>0</v>
      </c>
      <c r="M21" s="102">
        <v>1</v>
      </c>
      <c r="N21" s="102">
        <v>0</v>
      </c>
      <c r="O21" s="102">
        <f t="shared" si="0"/>
        <v>8</v>
      </c>
      <c r="P21" s="102">
        <f t="shared" si="1"/>
        <v>2</v>
      </c>
      <c r="Q21" s="102">
        <f t="shared" si="2"/>
        <v>10</v>
      </c>
      <c r="R21" s="1056" t="s">
        <v>303</v>
      </c>
      <c r="S21" s="1056"/>
    </row>
    <row r="22" spans="1:19" ht="19.5" customHeight="1">
      <c r="A22" s="1081" t="s">
        <v>134</v>
      </c>
      <c r="B22" s="1081"/>
      <c r="C22" s="102">
        <v>0</v>
      </c>
      <c r="D22" s="102">
        <v>1</v>
      </c>
      <c r="E22" s="102">
        <v>0</v>
      </c>
      <c r="F22" s="102">
        <v>0</v>
      </c>
      <c r="G22" s="102">
        <v>0</v>
      </c>
      <c r="H22" s="102">
        <v>0</v>
      </c>
      <c r="I22" s="102">
        <v>2</v>
      </c>
      <c r="J22" s="102">
        <v>0</v>
      </c>
      <c r="K22" s="102">
        <v>10</v>
      </c>
      <c r="L22" s="102">
        <v>0</v>
      </c>
      <c r="M22" s="102">
        <v>0</v>
      </c>
      <c r="N22" s="102">
        <v>4</v>
      </c>
      <c r="O22" s="102">
        <f t="shared" si="0"/>
        <v>12</v>
      </c>
      <c r="P22" s="102">
        <f t="shared" si="1"/>
        <v>5</v>
      </c>
      <c r="Q22" s="102">
        <f t="shared" si="2"/>
        <v>17</v>
      </c>
      <c r="R22" s="1056" t="s">
        <v>304</v>
      </c>
      <c r="S22" s="1056"/>
    </row>
    <row r="23" spans="1:19" ht="19.5" customHeight="1">
      <c r="A23" s="1081" t="s">
        <v>68</v>
      </c>
      <c r="B23" s="1081"/>
      <c r="C23" s="102">
        <v>28</v>
      </c>
      <c r="D23" s="102">
        <v>20</v>
      </c>
      <c r="E23" s="102">
        <v>11</v>
      </c>
      <c r="F23" s="102">
        <v>2</v>
      </c>
      <c r="G23" s="102">
        <v>7</v>
      </c>
      <c r="H23" s="102">
        <v>0</v>
      </c>
      <c r="I23" s="102">
        <v>0</v>
      </c>
      <c r="J23" s="102">
        <v>35</v>
      </c>
      <c r="K23" s="102">
        <v>0</v>
      </c>
      <c r="L23" s="102">
        <v>3</v>
      </c>
      <c r="M23" s="102">
        <v>0</v>
      </c>
      <c r="N23" s="102">
        <v>0</v>
      </c>
      <c r="O23" s="102">
        <f t="shared" si="0"/>
        <v>46</v>
      </c>
      <c r="P23" s="102">
        <f t="shared" si="1"/>
        <v>60</v>
      </c>
      <c r="Q23" s="102">
        <f t="shared" si="2"/>
        <v>106</v>
      </c>
      <c r="R23" s="1056" t="s">
        <v>305</v>
      </c>
      <c r="S23" s="1056"/>
    </row>
    <row r="24" spans="1:19" ht="19.5" customHeight="1">
      <c r="A24" s="1081" t="s">
        <v>69</v>
      </c>
      <c r="B24" s="1081"/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f t="shared" si="0"/>
        <v>0</v>
      </c>
      <c r="P24" s="102">
        <f t="shared" si="1"/>
        <v>0</v>
      </c>
      <c r="Q24" s="102">
        <f t="shared" si="2"/>
        <v>0</v>
      </c>
      <c r="R24" s="1056" t="s">
        <v>191</v>
      </c>
      <c r="S24" s="1056"/>
    </row>
    <row r="25" spans="1:19" ht="19.5" customHeight="1">
      <c r="A25" s="1081" t="s">
        <v>70</v>
      </c>
      <c r="B25" s="1081"/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1</v>
      </c>
      <c r="L25" s="102">
        <v>0</v>
      </c>
      <c r="M25" s="102">
        <v>0</v>
      </c>
      <c r="N25" s="102">
        <v>0</v>
      </c>
      <c r="O25" s="102">
        <f t="shared" si="0"/>
        <v>1</v>
      </c>
      <c r="P25" s="102">
        <f t="shared" si="1"/>
        <v>0</v>
      </c>
      <c r="Q25" s="102">
        <f t="shared" si="2"/>
        <v>1</v>
      </c>
      <c r="R25" s="1056" t="s">
        <v>192</v>
      </c>
      <c r="S25" s="1056"/>
    </row>
    <row r="26" spans="1:19" ht="19.5" customHeight="1">
      <c r="A26" s="1081" t="s">
        <v>71</v>
      </c>
      <c r="B26" s="1081"/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f t="shared" si="0"/>
        <v>0</v>
      </c>
      <c r="P26" s="102">
        <f t="shared" si="1"/>
        <v>0</v>
      </c>
      <c r="Q26" s="102">
        <f t="shared" si="2"/>
        <v>0</v>
      </c>
      <c r="R26" s="1056" t="s">
        <v>193</v>
      </c>
      <c r="S26" s="1056"/>
    </row>
    <row r="27" spans="1:19" ht="19.5" customHeight="1" thickBot="1">
      <c r="A27" s="1212" t="s">
        <v>72</v>
      </c>
      <c r="B27" s="1212"/>
      <c r="C27" s="290">
        <v>0</v>
      </c>
      <c r="D27" s="290">
        <v>1</v>
      </c>
      <c r="E27" s="290">
        <v>0</v>
      </c>
      <c r="F27" s="290">
        <v>1</v>
      </c>
      <c r="G27" s="290">
        <v>0</v>
      </c>
      <c r="H27" s="290">
        <v>0</v>
      </c>
      <c r="I27" s="290">
        <v>1</v>
      </c>
      <c r="J27" s="290">
        <v>0</v>
      </c>
      <c r="K27" s="290">
        <v>0</v>
      </c>
      <c r="L27" s="290">
        <v>0</v>
      </c>
      <c r="M27" s="290">
        <v>0</v>
      </c>
      <c r="N27" s="290">
        <v>0</v>
      </c>
      <c r="O27" s="290">
        <f t="shared" si="0"/>
        <v>1</v>
      </c>
      <c r="P27" s="290">
        <f t="shared" si="1"/>
        <v>2</v>
      </c>
      <c r="Q27" s="290">
        <f t="shared" si="2"/>
        <v>3</v>
      </c>
      <c r="R27" s="1193" t="s">
        <v>298</v>
      </c>
      <c r="S27" s="1193"/>
    </row>
    <row r="28" spans="1:19" ht="19.5" customHeight="1" thickBot="1">
      <c r="A28" s="1201" t="s">
        <v>32</v>
      </c>
      <c r="B28" s="1201"/>
      <c r="C28" s="363">
        <f>SUM(C8:C27)</f>
        <v>41</v>
      </c>
      <c r="D28" s="363">
        <f t="shared" ref="D28:Q28" si="3">SUM(D8:D27)</f>
        <v>37</v>
      </c>
      <c r="E28" s="363">
        <f t="shared" si="3"/>
        <v>13</v>
      </c>
      <c r="F28" s="363">
        <f t="shared" si="3"/>
        <v>16</v>
      </c>
      <c r="G28" s="363">
        <f t="shared" si="3"/>
        <v>44</v>
      </c>
      <c r="H28" s="363">
        <f t="shared" si="3"/>
        <v>5</v>
      </c>
      <c r="I28" s="363">
        <f t="shared" si="3"/>
        <v>25</v>
      </c>
      <c r="J28" s="363">
        <f t="shared" si="3"/>
        <v>45</v>
      </c>
      <c r="K28" s="363">
        <f t="shared" si="3"/>
        <v>14</v>
      </c>
      <c r="L28" s="363">
        <f t="shared" si="3"/>
        <v>14</v>
      </c>
      <c r="M28" s="363">
        <f t="shared" si="3"/>
        <v>3</v>
      </c>
      <c r="N28" s="363">
        <f t="shared" si="3"/>
        <v>4</v>
      </c>
      <c r="O28" s="363">
        <f t="shared" si="3"/>
        <v>140</v>
      </c>
      <c r="P28" s="363">
        <f t="shared" si="3"/>
        <v>121</v>
      </c>
      <c r="Q28" s="363">
        <f t="shared" si="3"/>
        <v>261</v>
      </c>
      <c r="R28" s="1187" t="s">
        <v>175</v>
      </c>
      <c r="S28" s="1187"/>
    </row>
    <row r="29" spans="1:19" ht="13.5" thickTop="1">
      <c r="R29" s="441"/>
      <c r="S29" s="441"/>
    </row>
    <row r="30" spans="1:19">
      <c r="R30" s="441"/>
      <c r="S30" s="441"/>
    </row>
    <row r="31" spans="1:19">
      <c r="R31" s="441"/>
      <c r="S31" s="441"/>
    </row>
    <row r="32" spans="1:19">
      <c r="R32" s="441"/>
      <c r="S32" s="441"/>
    </row>
    <row r="33" spans="18:19">
      <c r="R33" s="441"/>
      <c r="S33" s="441"/>
    </row>
    <row r="34" spans="18:19">
      <c r="R34" s="441"/>
      <c r="S34" s="441"/>
    </row>
    <row r="35" spans="18:19">
      <c r="R35" s="441"/>
      <c r="S35" s="441"/>
    </row>
    <row r="36" spans="18:19">
      <c r="R36" s="441"/>
      <c r="S36" s="441"/>
    </row>
    <row r="37" spans="18:19">
      <c r="R37" s="441"/>
      <c r="S37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50">
    <mergeCell ref="A28:B28"/>
    <mergeCell ref="R28:S28"/>
    <mergeCell ref="A27:B27"/>
    <mergeCell ref="R27:S27"/>
    <mergeCell ref="A26:B26"/>
    <mergeCell ref="R26:S26"/>
    <mergeCell ref="A25:B25"/>
    <mergeCell ref="R25:S25"/>
    <mergeCell ref="A24:B24"/>
    <mergeCell ref="R24:S24"/>
    <mergeCell ref="A23:B23"/>
    <mergeCell ref="R23:S23"/>
    <mergeCell ref="A22:B22"/>
    <mergeCell ref="R22:S22"/>
    <mergeCell ref="A21:B21"/>
    <mergeCell ref="R21:S21"/>
    <mergeCell ref="A20:B20"/>
    <mergeCell ref="R20:S20"/>
    <mergeCell ref="A19:B19"/>
    <mergeCell ref="R19:S19"/>
    <mergeCell ref="A12:A17"/>
    <mergeCell ref="S12:S17"/>
    <mergeCell ref="A11:B11"/>
    <mergeCell ref="R11:S11"/>
    <mergeCell ref="R18:S18"/>
    <mergeCell ref="A1:S1"/>
    <mergeCell ref="A2:S2"/>
    <mergeCell ref="A10:B10"/>
    <mergeCell ref="R10:S10"/>
    <mergeCell ref="A9:B9"/>
    <mergeCell ref="R9:S9"/>
    <mergeCell ref="C5:D5"/>
    <mergeCell ref="E5:F5"/>
    <mergeCell ref="G5:H5"/>
    <mergeCell ref="R4:S7"/>
    <mergeCell ref="I5:J5"/>
    <mergeCell ref="K5:L5"/>
    <mergeCell ref="M5:N5"/>
    <mergeCell ref="O5:Q5"/>
    <mergeCell ref="A4:B7"/>
    <mergeCell ref="C4:D4"/>
    <mergeCell ref="R8:S8"/>
    <mergeCell ref="O4:Q4"/>
    <mergeCell ref="E4:F4"/>
    <mergeCell ref="Q3:S3"/>
    <mergeCell ref="A3:B3"/>
    <mergeCell ref="G4:H4"/>
    <mergeCell ref="I4:J4"/>
    <mergeCell ref="K4:L4"/>
    <mergeCell ref="M4:N4"/>
  </mergeCells>
  <printOptions horizontalCentered="1"/>
  <pageMargins left="1" right="1" top="1" bottom="1" header="1" footer="1"/>
  <pageSetup scale="80" firstPageNumber="95" orientation="landscape" useFirstPageNumber="1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5" tint="-0.249977111117893"/>
  </sheetPr>
  <dimension ref="A1:S120"/>
  <sheetViews>
    <sheetView rightToLeft="1" view="pageBreakPreview" zoomScale="80" zoomScaleSheetLayoutView="80" workbookViewId="0">
      <selection activeCell="L13" sqref="L13"/>
    </sheetView>
  </sheetViews>
  <sheetFormatPr defaultRowHeight="12.75"/>
  <cols>
    <col min="1" max="1" width="3.5703125" style="159" customWidth="1"/>
    <col min="2" max="2" width="10.5703125" style="159" customWidth="1"/>
    <col min="3" max="4" width="6.85546875" style="159" customWidth="1"/>
    <col min="5" max="5" width="7.28515625" style="159" customWidth="1"/>
    <col min="6" max="6" width="6.5703125" style="159" customWidth="1"/>
    <col min="7" max="7" width="7" style="159" customWidth="1"/>
    <col min="8" max="8" width="8.42578125" style="159" customWidth="1"/>
    <col min="9" max="9" width="7.140625" style="159" customWidth="1"/>
    <col min="10" max="10" width="6.42578125" style="159" customWidth="1"/>
    <col min="11" max="11" width="7.140625" style="159" customWidth="1"/>
    <col min="12" max="12" width="7.28515625" style="159" customWidth="1"/>
    <col min="13" max="13" width="8.42578125" style="159" customWidth="1"/>
    <col min="14" max="14" width="7.42578125" style="159" customWidth="1"/>
    <col min="15" max="15" width="7.7109375" style="159" customWidth="1"/>
    <col min="16" max="16" width="8" style="159" customWidth="1"/>
    <col min="17" max="17" width="7.140625" style="159" customWidth="1"/>
    <col min="18" max="18" width="14.85546875" style="159" customWidth="1"/>
    <col min="19" max="19" width="4" style="159" customWidth="1"/>
    <col min="20" max="16384" width="9.140625" style="159"/>
  </cols>
  <sheetData>
    <row r="1" spans="1:19" ht="22.5" customHeight="1">
      <c r="A1" s="1138" t="s">
        <v>876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</row>
    <row r="2" spans="1:19" ht="21.75" customHeight="1">
      <c r="A2" s="1139" t="s">
        <v>878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8" customHeight="1" thickBot="1">
      <c r="A3" s="1115" t="s">
        <v>1223</v>
      </c>
      <c r="B3" s="1115"/>
      <c r="C3" s="1115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1"/>
      <c r="R3" s="1116" t="s">
        <v>1224</v>
      </c>
      <c r="S3" s="1116"/>
    </row>
    <row r="4" spans="1:19" ht="24" customHeight="1" thickTop="1">
      <c r="A4" s="1072" t="s">
        <v>40</v>
      </c>
      <c r="B4" s="1072"/>
      <c r="C4" s="1102" t="s">
        <v>93</v>
      </c>
      <c r="D4" s="1102"/>
      <c r="E4" s="1102" t="s">
        <v>98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32.25" customHeight="1">
      <c r="A5" s="1092"/>
      <c r="B5" s="1092"/>
      <c r="C5" s="1094" t="s">
        <v>245</v>
      </c>
      <c r="D5" s="1094"/>
      <c r="E5" s="1094" t="s">
        <v>246</v>
      </c>
      <c r="F5" s="1094"/>
      <c r="G5" s="1094" t="s">
        <v>247</v>
      </c>
      <c r="H5" s="1094"/>
      <c r="I5" s="1094" t="s">
        <v>248</v>
      </c>
      <c r="J5" s="1094"/>
      <c r="K5" s="1094" t="s">
        <v>244</v>
      </c>
      <c r="L5" s="1094"/>
      <c r="M5" s="1094" t="s">
        <v>251</v>
      </c>
      <c r="N5" s="1094"/>
      <c r="O5" s="650"/>
      <c r="P5" s="650" t="s">
        <v>175</v>
      </c>
      <c r="Q5" s="650"/>
      <c r="R5" s="1096"/>
      <c r="S5" s="1096"/>
    </row>
    <row r="6" spans="1:19" ht="20.2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25" customHeight="1">
      <c r="A8" s="456" t="s">
        <v>52</v>
      </c>
      <c r="B8" s="456"/>
      <c r="C8" s="654">
        <v>1</v>
      </c>
      <c r="D8" s="654">
        <v>0</v>
      </c>
      <c r="E8" s="654">
        <v>2</v>
      </c>
      <c r="F8" s="654">
        <v>0</v>
      </c>
      <c r="G8" s="654">
        <v>0</v>
      </c>
      <c r="H8" s="654">
        <v>0</v>
      </c>
      <c r="I8" s="654">
        <v>0</v>
      </c>
      <c r="J8" s="654">
        <v>0</v>
      </c>
      <c r="K8" s="654">
        <v>1</v>
      </c>
      <c r="L8" s="654">
        <v>0</v>
      </c>
      <c r="M8" s="654">
        <v>1</v>
      </c>
      <c r="N8" s="654">
        <v>2</v>
      </c>
      <c r="O8" s="654">
        <f>SUM(C8,E8,G8,I8,K8,M8)</f>
        <v>5</v>
      </c>
      <c r="P8" s="654">
        <f>SUM(D8,F8,H8,J8,L8,N8)</f>
        <v>2</v>
      </c>
      <c r="Q8" s="654">
        <f>SUM(O8:P8)</f>
        <v>7</v>
      </c>
      <c r="R8" s="1058" t="s">
        <v>671</v>
      </c>
      <c r="S8" s="1058"/>
    </row>
    <row r="9" spans="1:19" ht="20.25" customHeight="1">
      <c r="A9" s="1081" t="s">
        <v>53</v>
      </c>
      <c r="B9" s="1081"/>
      <c r="C9" s="647">
        <v>0</v>
      </c>
      <c r="D9" s="647">
        <v>0</v>
      </c>
      <c r="E9" s="647">
        <v>0</v>
      </c>
      <c r="F9" s="647">
        <v>0</v>
      </c>
      <c r="G9" s="647">
        <v>0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v>0</v>
      </c>
      <c r="O9" s="647">
        <f t="shared" ref="O9:O27" si="0">SUM(C9,E9,G9,I9,K9,M9)</f>
        <v>0</v>
      </c>
      <c r="P9" s="647">
        <f t="shared" ref="P9:P27" si="1">SUM(D9,F9,H9,J9,L9,N9)</f>
        <v>0</v>
      </c>
      <c r="Q9" s="647">
        <f t="shared" ref="Q9:Q27" si="2">SUM(O9:P9)</f>
        <v>0</v>
      </c>
      <c r="R9" s="1059" t="s">
        <v>302</v>
      </c>
      <c r="S9" s="1059"/>
    </row>
    <row r="10" spans="1:19" ht="20.25" customHeight="1">
      <c r="A10" s="1081" t="s">
        <v>54</v>
      </c>
      <c r="B10" s="1081"/>
      <c r="C10" s="647">
        <v>0</v>
      </c>
      <c r="D10" s="647">
        <v>0</v>
      </c>
      <c r="E10" s="647">
        <v>1</v>
      </c>
      <c r="F10" s="647">
        <v>0</v>
      </c>
      <c r="G10" s="647">
        <v>0</v>
      </c>
      <c r="H10" s="647">
        <v>0</v>
      </c>
      <c r="I10" s="647">
        <v>0</v>
      </c>
      <c r="J10" s="647">
        <v>1</v>
      </c>
      <c r="K10" s="647">
        <v>0</v>
      </c>
      <c r="L10" s="647">
        <v>1</v>
      </c>
      <c r="M10" s="647">
        <v>0</v>
      </c>
      <c r="N10" s="647">
        <v>0</v>
      </c>
      <c r="O10" s="647">
        <f t="shared" si="0"/>
        <v>1</v>
      </c>
      <c r="P10" s="647">
        <f t="shared" si="1"/>
        <v>2</v>
      </c>
      <c r="Q10" s="647">
        <f t="shared" si="2"/>
        <v>3</v>
      </c>
      <c r="R10" s="1056" t="s">
        <v>184</v>
      </c>
      <c r="S10" s="1056"/>
    </row>
    <row r="11" spans="1:19" ht="20.25" customHeight="1">
      <c r="A11" s="1081" t="s">
        <v>55</v>
      </c>
      <c r="B11" s="1081"/>
      <c r="C11" s="647">
        <v>2</v>
      </c>
      <c r="D11" s="647">
        <v>1</v>
      </c>
      <c r="E11" s="647">
        <v>1</v>
      </c>
      <c r="F11" s="647">
        <v>1</v>
      </c>
      <c r="G11" s="647">
        <v>0</v>
      </c>
      <c r="H11" s="647">
        <v>1</v>
      </c>
      <c r="I11" s="647">
        <v>1</v>
      </c>
      <c r="J11" s="647">
        <v>1</v>
      </c>
      <c r="K11" s="647">
        <v>1</v>
      </c>
      <c r="L11" s="647">
        <v>1</v>
      </c>
      <c r="M11" s="647">
        <v>0</v>
      </c>
      <c r="N11" s="647">
        <v>0</v>
      </c>
      <c r="O11" s="647">
        <f t="shared" si="0"/>
        <v>5</v>
      </c>
      <c r="P11" s="647">
        <f t="shared" si="1"/>
        <v>5</v>
      </c>
      <c r="Q11" s="647">
        <f t="shared" si="2"/>
        <v>10</v>
      </c>
      <c r="R11" s="1056" t="s">
        <v>185</v>
      </c>
      <c r="S11" s="1056"/>
    </row>
    <row r="12" spans="1:19" ht="20.25" customHeight="1">
      <c r="A12" s="1071" t="s">
        <v>313</v>
      </c>
      <c r="B12" s="655" t="s">
        <v>282</v>
      </c>
      <c r="C12" s="647">
        <v>6</v>
      </c>
      <c r="D12" s="647">
        <v>2</v>
      </c>
      <c r="E12" s="647">
        <v>6</v>
      </c>
      <c r="F12" s="647">
        <v>4</v>
      </c>
      <c r="G12" s="647">
        <v>5</v>
      </c>
      <c r="H12" s="647">
        <v>1</v>
      </c>
      <c r="I12" s="647">
        <v>3</v>
      </c>
      <c r="J12" s="647">
        <v>1</v>
      </c>
      <c r="K12" s="647">
        <v>5</v>
      </c>
      <c r="L12" s="647">
        <v>5</v>
      </c>
      <c r="M12" s="647">
        <v>3</v>
      </c>
      <c r="N12" s="647">
        <v>1</v>
      </c>
      <c r="O12" s="647">
        <f t="shared" si="0"/>
        <v>28</v>
      </c>
      <c r="P12" s="647">
        <f t="shared" si="1"/>
        <v>14</v>
      </c>
      <c r="Q12" s="647">
        <f t="shared" si="2"/>
        <v>42</v>
      </c>
      <c r="R12" s="683" t="s">
        <v>306</v>
      </c>
      <c r="S12" s="1061" t="s">
        <v>173</v>
      </c>
    </row>
    <row r="13" spans="1:19" ht="20.25" customHeight="1">
      <c r="A13" s="1071"/>
      <c r="B13" s="655" t="s">
        <v>283</v>
      </c>
      <c r="C13" s="647">
        <v>87</v>
      </c>
      <c r="D13" s="647">
        <v>47</v>
      </c>
      <c r="E13" s="647">
        <v>49</v>
      </c>
      <c r="F13" s="647">
        <v>33</v>
      </c>
      <c r="G13" s="647">
        <v>42</v>
      </c>
      <c r="H13" s="647">
        <v>31</v>
      </c>
      <c r="I13" s="647">
        <v>51</v>
      </c>
      <c r="J13" s="647">
        <v>29</v>
      </c>
      <c r="K13" s="647">
        <v>43</v>
      </c>
      <c r="L13" s="647">
        <v>39</v>
      </c>
      <c r="M13" s="647">
        <v>52</v>
      </c>
      <c r="N13" s="647">
        <v>39</v>
      </c>
      <c r="O13" s="647">
        <f t="shared" si="0"/>
        <v>324</v>
      </c>
      <c r="P13" s="647">
        <f t="shared" si="1"/>
        <v>218</v>
      </c>
      <c r="Q13" s="647">
        <f t="shared" si="2"/>
        <v>542</v>
      </c>
      <c r="R13" s="683" t="s">
        <v>307</v>
      </c>
      <c r="S13" s="1061"/>
    </row>
    <row r="14" spans="1:19" ht="20.25" customHeight="1">
      <c r="A14" s="1071"/>
      <c r="B14" s="655" t="s">
        <v>284</v>
      </c>
      <c r="C14" s="647">
        <v>1</v>
      </c>
      <c r="D14" s="647">
        <v>0</v>
      </c>
      <c r="E14" s="647">
        <v>0</v>
      </c>
      <c r="F14" s="647">
        <v>0</v>
      </c>
      <c r="G14" s="647">
        <v>0</v>
      </c>
      <c r="H14" s="647">
        <v>0</v>
      </c>
      <c r="I14" s="647">
        <v>0</v>
      </c>
      <c r="J14" s="647">
        <v>0</v>
      </c>
      <c r="K14" s="647">
        <v>0</v>
      </c>
      <c r="L14" s="647">
        <v>0</v>
      </c>
      <c r="M14" s="647">
        <v>0</v>
      </c>
      <c r="N14" s="647">
        <v>0</v>
      </c>
      <c r="O14" s="647">
        <f t="shared" si="0"/>
        <v>1</v>
      </c>
      <c r="P14" s="647">
        <f t="shared" si="1"/>
        <v>0</v>
      </c>
      <c r="Q14" s="647">
        <f t="shared" si="2"/>
        <v>1</v>
      </c>
      <c r="R14" s="683" t="s">
        <v>308</v>
      </c>
      <c r="S14" s="1061"/>
    </row>
    <row r="15" spans="1:19" ht="20.25" customHeight="1">
      <c r="A15" s="1071"/>
      <c r="B15" s="655" t="s">
        <v>279</v>
      </c>
      <c r="C15" s="647">
        <v>13</v>
      </c>
      <c r="D15" s="647">
        <v>8</v>
      </c>
      <c r="E15" s="647">
        <v>2</v>
      </c>
      <c r="F15" s="647">
        <v>3</v>
      </c>
      <c r="G15" s="647">
        <v>4</v>
      </c>
      <c r="H15" s="647">
        <v>2</v>
      </c>
      <c r="I15" s="647">
        <v>1</v>
      </c>
      <c r="J15" s="647">
        <v>1</v>
      </c>
      <c r="K15" s="647">
        <v>3</v>
      </c>
      <c r="L15" s="647">
        <v>2</v>
      </c>
      <c r="M15" s="647">
        <v>2</v>
      </c>
      <c r="N15" s="647">
        <v>2</v>
      </c>
      <c r="O15" s="647">
        <f t="shared" si="0"/>
        <v>25</v>
      </c>
      <c r="P15" s="647">
        <f t="shared" si="1"/>
        <v>18</v>
      </c>
      <c r="Q15" s="647">
        <f t="shared" si="2"/>
        <v>43</v>
      </c>
      <c r="R15" s="683" t="s">
        <v>309</v>
      </c>
      <c r="S15" s="1061"/>
    </row>
    <row r="16" spans="1:19" ht="20.25" customHeight="1">
      <c r="A16" s="1071"/>
      <c r="B16" s="655" t="s">
        <v>280</v>
      </c>
      <c r="C16" s="647">
        <v>6</v>
      </c>
      <c r="D16" s="647">
        <v>4</v>
      </c>
      <c r="E16" s="647">
        <v>2</v>
      </c>
      <c r="F16" s="647">
        <v>2</v>
      </c>
      <c r="G16" s="647">
        <v>2</v>
      </c>
      <c r="H16" s="647">
        <v>1</v>
      </c>
      <c r="I16" s="647">
        <v>2</v>
      </c>
      <c r="J16" s="647">
        <v>3</v>
      </c>
      <c r="K16" s="647">
        <v>4</v>
      </c>
      <c r="L16" s="647">
        <v>2</v>
      </c>
      <c r="M16" s="647">
        <v>2</v>
      </c>
      <c r="N16" s="647">
        <v>2</v>
      </c>
      <c r="O16" s="647">
        <f t="shared" si="0"/>
        <v>18</v>
      </c>
      <c r="P16" s="647">
        <f t="shared" si="1"/>
        <v>14</v>
      </c>
      <c r="Q16" s="647">
        <f t="shared" si="2"/>
        <v>32</v>
      </c>
      <c r="R16" s="683" t="s">
        <v>310</v>
      </c>
      <c r="S16" s="1061"/>
    </row>
    <row r="17" spans="1:19" ht="20.25" customHeight="1">
      <c r="A17" s="1071"/>
      <c r="B17" s="655" t="s">
        <v>281</v>
      </c>
      <c r="C17" s="647">
        <v>2</v>
      </c>
      <c r="D17" s="647">
        <v>0</v>
      </c>
      <c r="E17" s="647">
        <v>2</v>
      </c>
      <c r="F17" s="647">
        <v>1</v>
      </c>
      <c r="G17" s="647">
        <v>1</v>
      </c>
      <c r="H17" s="647">
        <v>1</v>
      </c>
      <c r="I17" s="647">
        <v>0</v>
      </c>
      <c r="J17" s="647">
        <v>0</v>
      </c>
      <c r="K17" s="647">
        <v>3</v>
      </c>
      <c r="L17" s="647">
        <v>0</v>
      </c>
      <c r="M17" s="647">
        <v>0</v>
      </c>
      <c r="N17" s="647">
        <v>0</v>
      </c>
      <c r="O17" s="647">
        <f t="shared" si="0"/>
        <v>8</v>
      </c>
      <c r="P17" s="647">
        <f t="shared" si="1"/>
        <v>2</v>
      </c>
      <c r="Q17" s="647">
        <f t="shared" si="2"/>
        <v>10</v>
      </c>
      <c r="R17" s="683" t="s">
        <v>311</v>
      </c>
      <c r="S17" s="1061"/>
    </row>
    <row r="18" spans="1:19" ht="20.25" customHeight="1">
      <c r="A18" s="294" t="s">
        <v>63</v>
      </c>
      <c r="B18" s="647"/>
      <c r="C18" s="661">
        <v>0</v>
      </c>
      <c r="D18" s="674">
        <v>55</v>
      </c>
      <c r="E18" s="674">
        <v>68</v>
      </c>
      <c r="F18" s="674">
        <v>0</v>
      </c>
      <c r="G18" s="674">
        <v>0</v>
      </c>
      <c r="H18" s="674">
        <v>0</v>
      </c>
      <c r="I18" s="674">
        <v>0</v>
      </c>
      <c r="J18" s="674">
        <v>0</v>
      </c>
      <c r="K18" s="674">
        <v>0</v>
      </c>
      <c r="L18" s="674">
        <v>0</v>
      </c>
      <c r="M18" s="647">
        <v>0</v>
      </c>
      <c r="N18" s="647">
        <v>0</v>
      </c>
      <c r="O18" s="647">
        <f t="shared" si="0"/>
        <v>68</v>
      </c>
      <c r="P18" s="647">
        <f t="shared" si="1"/>
        <v>55</v>
      </c>
      <c r="Q18" s="647">
        <f t="shared" si="2"/>
        <v>123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647">
        <v>2</v>
      </c>
      <c r="D19" s="647">
        <v>0</v>
      </c>
      <c r="E19" s="647">
        <v>1</v>
      </c>
      <c r="F19" s="647">
        <v>2</v>
      </c>
      <c r="G19" s="647">
        <v>0</v>
      </c>
      <c r="H19" s="647">
        <v>0</v>
      </c>
      <c r="I19" s="647">
        <v>0</v>
      </c>
      <c r="J19" s="647">
        <v>0</v>
      </c>
      <c r="K19" s="647">
        <v>3</v>
      </c>
      <c r="L19" s="647">
        <v>0</v>
      </c>
      <c r="M19" s="647">
        <v>1</v>
      </c>
      <c r="N19" s="647">
        <v>1</v>
      </c>
      <c r="O19" s="647">
        <f t="shared" si="0"/>
        <v>7</v>
      </c>
      <c r="P19" s="647">
        <f t="shared" si="1"/>
        <v>3</v>
      </c>
      <c r="Q19" s="647">
        <f t="shared" si="2"/>
        <v>10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647">
        <v>4</v>
      </c>
      <c r="D20" s="647">
        <v>3</v>
      </c>
      <c r="E20" s="647">
        <v>4</v>
      </c>
      <c r="F20" s="647">
        <v>8</v>
      </c>
      <c r="G20" s="647">
        <v>1</v>
      </c>
      <c r="H20" s="647">
        <v>1</v>
      </c>
      <c r="I20" s="647">
        <v>3</v>
      </c>
      <c r="J20" s="647">
        <v>4</v>
      </c>
      <c r="K20" s="647">
        <v>13</v>
      </c>
      <c r="L20" s="647">
        <v>7</v>
      </c>
      <c r="M20" s="647">
        <v>2</v>
      </c>
      <c r="N20" s="647">
        <v>5</v>
      </c>
      <c r="O20" s="647">
        <f t="shared" si="0"/>
        <v>27</v>
      </c>
      <c r="P20" s="647">
        <f t="shared" si="1"/>
        <v>28</v>
      </c>
      <c r="Q20" s="647">
        <f t="shared" si="2"/>
        <v>55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647">
        <v>30</v>
      </c>
      <c r="D21" s="647">
        <v>9</v>
      </c>
      <c r="E21" s="647">
        <v>20</v>
      </c>
      <c r="F21" s="647">
        <v>7</v>
      </c>
      <c r="G21" s="647">
        <v>13</v>
      </c>
      <c r="H21" s="647">
        <v>5</v>
      </c>
      <c r="I21" s="647">
        <v>13</v>
      </c>
      <c r="J21" s="647">
        <v>9</v>
      </c>
      <c r="K21" s="647">
        <v>17</v>
      </c>
      <c r="L21" s="647">
        <v>6</v>
      </c>
      <c r="M21" s="647">
        <v>8</v>
      </c>
      <c r="N21" s="647">
        <v>6</v>
      </c>
      <c r="O21" s="647">
        <f t="shared" si="0"/>
        <v>101</v>
      </c>
      <c r="P21" s="647">
        <f t="shared" si="1"/>
        <v>42</v>
      </c>
      <c r="Q21" s="647">
        <f t="shared" si="2"/>
        <v>143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647">
        <v>2</v>
      </c>
      <c r="D22" s="647">
        <v>1</v>
      </c>
      <c r="E22" s="647">
        <v>2</v>
      </c>
      <c r="F22" s="647">
        <v>0</v>
      </c>
      <c r="G22" s="647">
        <v>1</v>
      </c>
      <c r="H22" s="647">
        <v>0</v>
      </c>
      <c r="I22" s="647">
        <v>1</v>
      </c>
      <c r="J22" s="647">
        <v>1</v>
      </c>
      <c r="K22" s="647">
        <v>3</v>
      </c>
      <c r="L22" s="647">
        <v>0</v>
      </c>
      <c r="M22" s="647">
        <v>3</v>
      </c>
      <c r="N22" s="647">
        <v>1</v>
      </c>
      <c r="O22" s="647">
        <f t="shared" si="0"/>
        <v>12</v>
      </c>
      <c r="P22" s="647">
        <f t="shared" si="1"/>
        <v>3</v>
      </c>
      <c r="Q22" s="647">
        <f t="shared" si="2"/>
        <v>15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647">
        <v>2</v>
      </c>
      <c r="D23" s="647">
        <v>0</v>
      </c>
      <c r="E23" s="647">
        <v>1</v>
      </c>
      <c r="F23" s="647">
        <v>0</v>
      </c>
      <c r="G23" s="647">
        <v>0</v>
      </c>
      <c r="H23" s="647">
        <v>2</v>
      </c>
      <c r="I23" s="647">
        <v>4</v>
      </c>
      <c r="J23" s="647">
        <v>0</v>
      </c>
      <c r="K23" s="647">
        <v>2</v>
      </c>
      <c r="L23" s="647">
        <v>1</v>
      </c>
      <c r="M23" s="647">
        <v>2</v>
      </c>
      <c r="N23" s="647">
        <v>2</v>
      </c>
      <c r="O23" s="647">
        <f t="shared" si="0"/>
        <v>11</v>
      </c>
      <c r="P23" s="647">
        <f t="shared" si="1"/>
        <v>5</v>
      </c>
      <c r="Q23" s="647">
        <f t="shared" si="2"/>
        <v>16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647">
        <v>2</v>
      </c>
      <c r="D24" s="647">
        <v>1</v>
      </c>
      <c r="E24" s="647">
        <v>1</v>
      </c>
      <c r="F24" s="647">
        <v>0</v>
      </c>
      <c r="G24" s="647">
        <v>0</v>
      </c>
      <c r="H24" s="647">
        <v>3</v>
      </c>
      <c r="I24" s="647">
        <v>0</v>
      </c>
      <c r="J24" s="647">
        <v>1</v>
      </c>
      <c r="K24" s="647">
        <v>0</v>
      </c>
      <c r="L24" s="647">
        <v>0</v>
      </c>
      <c r="M24" s="647">
        <v>0</v>
      </c>
      <c r="N24" s="647">
        <v>0</v>
      </c>
      <c r="O24" s="647">
        <f t="shared" si="0"/>
        <v>3</v>
      </c>
      <c r="P24" s="647">
        <f t="shared" si="1"/>
        <v>5</v>
      </c>
      <c r="Q24" s="647">
        <f t="shared" si="2"/>
        <v>8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647">
        <v>24</v>
      </c>
      <c r="D25" s="647">
        <v>7</v>
      </c>
      <c r="E25" s="647">
        <v>18</v>
      </c>
      <c r="F25" s="647">
        <v>3</v>
      </c>
      <c r="G25" s="647">
        <v>17</v>
      </c>
      <c r="H25" s="647">
        <v>10</v>
      </c>
      <c r="I25" s="647">
        <v>21</v>
      </c>
      <c r="J25" s="647">
        <v>4</v>
      </c>
      <c r="K25" s="647">
        <v>14</v>
      </c>
      <c r="L25" s="647">
        <v>10</v>
      </c>
      <c r="M25" s="647">
        <v>19</v>
      </c>
      <c r="N25" s="647">
        <v>6</v>
      </c>
      <c r="O25" s="647">
        <f t="shared" si="0"/>
        <v>113</v>
      </c>
      <c r="P25" s="647">
        <f t="shared" si="1"/>
        <v>40</v>
      </c>
      <c r="Q25" s="647">
        <f t="shared" si="2"/>
        <v>153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647">
        <v>0</v>
      </c>
      <c r="D26" s="647">
        <v>0</v>
      </c>
      <c r="E26" s="647">
        <v>1</v>
      </c>
      <c r="F26" s="647">
        <v>1</v>
      </c>
      <c r="G26" s="647">
        <v>0</v>
      </c>
      <c r="H26" s="647">
        <v>0</v>
      </c>
      <c r="I26" s="647">
        <v>0</v>
      </c>
      <c r="J26" s="647">
        <v>0</v>
      </c>
      <c r="K26" s="647">
        <v>0</v>
      </c>
      <c r="L26" s="647">
        <v>0</v>
      </c>
      <c r="M26" s="647">
        <v>1</v>
      </c>
      <c r="N26" s="647">
        <v>0</v>
      </c>
      <c r="O26" s="647">
        <f t="shared" si="0"/>
        <v>2</v>
      </c>
      <c r="P26" s="647">
        <f t="shared" si="1"/>
        <v>1</v>
      </c>
      <c r="Q26" s="647">
        <f t="shared" si="2"/>
        <v>3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668">
        <v>6</v>
      </c>
      <c r="D27" s="668">
        <v>5</v>
      </c>
      <c r="E27" s="668">
        <v>0</v>
      </c>
      <c r="F27" s="668">
        <v>0</v>
      </c>
      <c r="G27" s="668">
        <v>0</v>
      </c>
      <c r="H27" s="668">
        <v>0</v>
      </c>
      <c r="I27" s="668">
        <v>0</v>
      </c>
      <c r="J27" s="668">
        <v>0</v>
      </c>
      <c r="K27" s="668">
        <v>0</v>
      </c>
      <c r="L27" s="668">
        <v>0</v>
      </c>
      <c r="M27" s="668">
        <v>0</v>
      </c>
      <c r="N27" s="668">
        <v>0</v>
      </c>
      <c r="O27" s="668">
        <f t="shared" si="0"/>
        <v>6</v>
      </c>
      <c r="P27" s="668">
        <f t="shared" si="1"/>
        <v>5</v>
      </c>
      <c r="Q27" s="668">
        <f t="shared" si="2"/>
        <v>11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678">
        <f>SUM(C8:C27)</f>
        <v>190</v>
      </c>
      <c r="D28" s="678">
        <f t="shared" ref="D28:Q28" si="3">SUM(D8:D27)</f>
        <v>143</v>
      </c>
      <c r="E28" s="678">
        <f t="shared" si="3"/>
        <v>181</v>
      </c>
      <c r="F28" s="678">
        <f t="shared" si="3"/>
        <v>65</v>
      </c>
      <c r="G28" s="678">
        <f t="shared" si="3"/>
        <v>86</v>
      </c>
      <c r="H28" s="678">
        <f t="shared" si="3"/>
        <v>58</v>
      </c>
      <c r="I28" s="678">
        <f t="shared" si="3"/>
        <v>100</v>
      </c>
      <c r="J28" s="678">
        <f t="shared" si="3"/>
        <v>55</v>
      </c>
      <c r="K28" s="678">
        <f t="shared" si="3"/>
        <v>112</v>
      </c>
      <c r="L28" s="678">
        <f t="shared" si="3"/>
        <v>74</v>
      </c>
      <c r="M28" s="678">
        <f t="shared" si="3"/>
        <v>96</v>
      </c>
      <c r="N28" s="678">
        <f t="shared" si="3"/>
        <v>67</v>
      </c>
      <c r="O28" s="678">
        <f t="shared" si="3"/>
        <v>765</v>
      </c>
      <c r="P28" s="678">
        <f t="shared" si="3"/>
        <v>462</v>
      </c>
      <c r="Q28" s="678">
        <f t="shared" si="3"/>
        <v>1227</v>
      </c>
      <c r="R28" s="1187" t="s">
        <v>175</v>
      </c>
      <c r="S28" s="1187"/>
    </row>
    <row r="29" spans="1:19" ht="13.5" thickTop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441"/>
      <c r="S29" s="441"/>
    </row>
    <row r="30" spans="1:19">
      <c r="R30" s="441"/>
      <c r="S30" s="441"/>
    </row>
    <row r="31" spans="1:19">
      <c r="R31" s="441"/>
      <c r="S31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49">
    <mergeCell ref="A3:C3"/>
    <mergeCell ref="A28:B28"/>
    <mergeCell ref="R28:S28"/>
    <mergeCell ref="A27:B27"/>
    <mergeCell ref="R27:S27"/>
    <mergeCell ref="A26:B26"/>
    <mergeCell ref="R26:S26"/>
    <mergeCell ref="A25:B25"/>
    <mergeCell ref="R25:S25"/>
    <mergeCell ref="A24:B24"/>
    <mergeCell ref="R24:S24"/>
    <mergeCell ref="A23:B23"/>
    <mergeCell ref="R23:S23"/>
    <mergeCell ref="A22:B22"/>
    <mergeCell ref="R22:S22"/>
    <mergeCell ref="A21:B21"/>
    <mergeCell ref="R21:S21"/>
    <mergeCell ref="A20:B20"/>
    <mergeCell ref="R20:S20"/>
    <mergeCell ref="A19:B19"/>
    <mergeCell ref="R19:S19"/>
    <mergeCell ref="A12:A17"/>
    <mergeCell ref="S12:S17"/>
    <mergeCell ref="A11:B11"/>
    <mergeCell ref="R11:S11"/>
    <mergeCell ref="R18:S18"/>
    <mergeCell ref="A10:B10"/>
    <mergeCell ref="R10:S10"/>
    <mergeCell ref="A9:B9"/>
    <mergeCell ref="R9:S9"/>
    <mergeCell ref="K5:L5"/>
    <mergeCell ref="M5:N5"/>
    <mergeCell ref="R8:S8"/>
    <mergeCell ref="R3:S3"/>
    <mergeCell ref="A2:S2"/>
    <mergeCell ref="A1:S1"/>
    <mergeCell ref="M4:N4"/>
    <mergeCell ref="O4:Q4"/>
    <mergeCell ref="R4:S7"/>
    <mergeCell ref="A4:B7"/>
    <mergeCell ref="C4:D4"/>
    <mergeCell ref="E4:F4"/>
    <mergeCell ref="G4:H4"/>
    <mergeCell ref="I4:J4"/>
    <mergeCell ref="K4:L4"/>
    <mergeCell ref="C5:D5"/>
    <mergeCell ref="E5:F5"/>
    <mergeCell ref="G5:H5"/>
    <mergeCell ref="I5:J5"/>
  </mergeCells>
  <printOptions horizontalCentered="1"/>
  <pageMargins left="1" right="1" top="1" bottom="1" header="1" footer="1"/>
  <pageSetup scale="80" firstPageNumber="96" orientation="landscape" useFirstPageNumber="1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-0.249977111117893"/>
  </sheetPr>
  <dimension ref="A1:S120"/>
  <sheetViews>
    <sheetView rightToLeft="1" view="pageBreakPreview" zoomScale="80" zoomScaleSheetLayoutView="80" workbookViewId="0">
      <selection activeCell="C6" sqref="C6:Q7"/>
    </sheetView>
  </sheetViews>
  <sheetFormatPr defaultRowHeight="12.75"/>
  <cols>
    <col min="1" max="1" width="3.42578125" style="159" customWidth="1"/>
    <col min="2" max="2" width="11.28515625" style="159" customWidth="1"/>
    <col min="3" max="4" width="8.28515625" style="159" customWidth="1"/>
    <col min="5" max="5" width="7.42578125" style="159" customWidth="1"/>
    <col min="6" max="11" width="8.28515625" style="159" customWidth="1"/>
    <col min="12" max="12" width="6.85546875" style="159" customWidth="1"/>
    <col min="13" max="13" width="7.7109375" style="159" customWidth="1"/>
    <col min="14" max="14" width="6.5703125" style="159" customWidth="1"/>
    <col min="15" max="15" width="9.140625" style="159" customWidth="1"/>
    <col min="16" max="16" width="7.7109375" style="159" customWidth="1"/>
    <col min="17" max="17" width="9" style="159" customWidth="1"/>
    <col min="18" max="18" width="14.42578125" style="159" customWidth="1"/>
    <col min="19" max="19" width="4" style="159" customWidth="1"/>
    <col min="20" max="16384" width="9.140625" style="159"/>
  </cols>
  <sheetData>
    <row r="1" spans="1:19" ht="22.5" customHeight="1">
      <c r="A1" s="1165" t="s">
        <v>874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  <c r="Q1" s="1165"/>
      <c r="R1" s="1165"/>
      <c r="S1" s="1138"/>
    </row>
    <row r="2" spans="1:19" ht="19.5" customHeight="1">
      <c r="A2" s="1139" t="s">
        <v>879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</row>
    <row r="3" spans="1:19" s="209" customFormat="1" ht="18" customHeight="1" thickBot="1">
      <c r="A3" s="1048" t="s">
        <v>689</v>
      </c>
      <c r="B3" s="104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71"/>
      <c r="O3" s="171"/>
      <c r="P3" s="1116"/>
      <c r="Q3" s="1116"/>
      <c r="R3" s="1116" t="s">
        <v>993</v>
      </c>
      <c r="S3" s="1116"/>
    </row>
    <row r="4" spans="1:19" ht="24.75" customHeight="1" thickTop="1">
      <c r="A4" s="1072" t="s">
        <v>40</v>
      </c>
      <c r="B4" s="1072"/>
      <c r="C4" s="1102" t="s">
        <v>93</v>
      </c>
      <c r="D4" s="1102"/>
      <c r="E4" s="1102" t="s">
        <v>94</v>
      </c>
      <c r="F4" s="1102"/>
      <c r="G4" s="1102" t="s">
        <v>95</v>
      </c>
      <c r="H4" s="1102"/>
      <c r="I4" s="1102" t="s">
        <v>96</v>
      </c>
      <c r="J4" s="1102"/>
      <c r="K4" s="1102" t="s">
        <v>97</v>
      </c>
      <c r="L4" s="1102"/>
      <c r="M4" s="1102" t="s">
        <v>31</v>
      </c>
      <c r="N4" s="1102"/>
      <c r="O4" s="1102" t="s">
        <v>32</v>
      </c>
      <c r="P4" s="1102"/>
      <c r="Q4" s="1102"/>
      <c r="R4" s="1074" t="s">
        <v>174</v>
      </c>
      <c r="S4" s="1074"/>
    </row>
    <row r="5" spans="1:19" ht="21.75" customHeight="1">
      <c r="A5" s="1092"/>
      <c r="B5" s="1092"/>
      <c r="C5" s="1094" t="s">
        <v>252</v>
      </c>
      <c r="D5" s="1094"/>
      <c r="E5" s="1094" t="s">
        <v>246</v>
      </c>
      <c r="F5" s="1094"/>
      <c r="G5" s="1094" t="s">
        <v>253</v>
      </c>
      <c r="H5" s="1094"/>
      <c r="I5" s="1094" t="s">
        <v>248</v>
      </c>
      <c r="J5" s="1094"/>
      <c r="K5" s="1094" t="s">
        <v>244</v>
      </c>
      <c r="L5" s="1094"/>
      <c r="M5" s="1094" t="s">
        <v>251</v>
      </c>
      <c r="N5" s="1094"/>
      <c r="O5" s="1094" t="s">
        <v>175</v>
      </c>
      <c r="P5" s="1094"/>
      <c r="Q5" s="1094"/>
      <c r="R5" s="1096"/>
      <c r="S5" s="1096"/>
    </row>
    <row r="6" spans="1:19" ht="18.75" customHeight="1">
      <c r="A6" s="1092"/>
      <c r="B6" s="1092"/>
      <c r="C6" s="938" t="s">
        <v>33</v>
      </c>
      <c r="D6" s="938" t="s">
        <v>34</v>
      </c>
      <c r="E6" s="938" t="s">
        <v>33</v>
      </c>
      <c r="F6" s="938" t="s">
        <v>34</v>
      </c>
      <c r="G6" s="938" t="s">
        <v>33</v>
      </c>
      <c r="H6" s="938" t="s">
        <v>34</v>
      </c>
      <c r="I6" s="938" t="s">
        <v>33</v>
      </c>
      <c r="J6" s="938" t="s">
        <v>34</v>
      </c>
      <c r="K6" s="938" t="s">
        <v>33</v>
      </c>
      <c r="L6" s="938" t="s">
        <v>34</v>
      </c>
      <c r="M6" s="938" t="s">
        <v>33</v>
      </c>
      <c r="N6" s="938" t="s">
        <v>34</v>
      </c>
      <c r="O6" s="938" t="s">
        <v>33</v>
      </c>
      <c r="P6" s="938" t="s">
        <v>34</v>
      </c>
      <c r="Q6" s="938" t="s">
        <v>32</v>
      </c>
      <c r="R6" s="1096"/>
      <c r="S6" s="1096"/>
    </row>
    <row r="7" spans="1:19" ht="23.25" customHeight="1" thickBot="1">
      <c r="A7" s="1092"/>
      <c r="B7" s="1092"/>
      <c r="C7" s="939" t="s">
        <v>180</v>
      </c>
      <c r="D7" s="939" t="s">
        <v>179</v>
      </c>
      <c r="E7" s="939" t="s">
        <v>180</v>
      </c>
      <c r="F7" s="939" t="s">
        <v>179</v>
      </c>
      <c r="G7" s="939" t="s">
        <v>180</v>
      </c>
      <c r="H7" s="939" t="s">
        <v>179</v>
      </c>
      <c r="I7" s="939" t="s">
        <v>180</v>
      </c>
      <c r="J7" s="939" t="s">
        <v>179</v>
      </c>
      <c r="K7" s="939" t="s">
        <v>180</v>
      </c>
      <c r="L7" s="939" t="s">
        <v>179</v>
      </c>
      <c r="M7" s="939" t="s">
        <v>180</v>
      </c>
      <c r="N7" s="939" t="s">
        <v>179</v>
      </c>
      <c r="O7" s="939" t="s">
        <v>180</v>
      </c>
      <c r="P7" s="939" t="s">
        <v>179</v>
      </c>
      <c r="Q7" s="939" t="s">
        <v>175</v>
      </c>
      <c r="R7" s="1096"/>
      <c r="S7" s="1096"/>
    </row>
    <row r="8" spans="1:19" ht="20.25" customHeight="1">
      <c r="A8" s="456" t="s">
        <v>52</v>
      </c>
      <c r="B8" s="456"/>
      <c r="C8" s="654">
        <v>893</v>
      </c>
      <c r="D8" s="654">
        <v>596</v>
      </c>
      <c r="E8" s="654">
        <v>694</v>
      </c>
      <c r="F8" s="654">
        <v>453</v>
      </c>
      <c r="G8" s="654">
        <v>541</v>
      </c>
      <c r="H8" s="654">
        <v>338</v>
      </c>
      <c r="I8" s="654">
        <v>563</v>
      </c>
      <c r="J8" s="654">
        <v>295</v>
      </c>
      <c r="K8" s="654">
        <v>495</v>
      </c>
      <c r="L8" s="654">
        <v>284</v>
      </c>
      <c r="M8" s="654">
        <v>440</v>
      </c>
      <c r="N8" s="654">
        <v>259</v>
      </c>
      <c r="O8" s="654">
        <f>SUM(C8,E8,G8,I8,K8,M8)</f>
        <v>3626</v>
      </c>
      <c r="P8" s="654">
        <f>SUM(D8,F8,H8,J8,L8,N8)</f>
        <v>2225</v>
      </c>
      <c r="Q8" s="654">
        <f>SUM(O8:P8)</f>
        <v>5851</v>
      </c>
      <c r="R8" s="1058" t="s">
        <v>671</v>
      </c>
      <c r="S8" s="1058"/>
    </row>
    <row r="9" spans="1:19" ht="20.25" customHeight="1">
      <c r="A9" s="1081" t="s">
        <v>53</v>
      </c>
      <c r="B9" s="1081"/>
      <c r="C9" s="647">
        <v>352</v>
      </c>
      <c r="D9" s="647">
        <v>188</v>
      </c>
      <c r="E9" s="647">
        <v>318</v>
      </c>
      <c r="F9" s="647">
        <v>174</v>
      </c>
      <c r="G9" s="647">
        <v>214</v>
      </c>
      <c r="H9" s="647">
        <v>105</v>
      </c>
      <c r="I9" s="647">
        <v>177</v>
      </c>
      <c r="J9" s="647">
        <v>83</v>
      </c>
      <c r="K9" s="647">
        <v>201</v>
      </c>
      <c r="L9" s="647">
        <v>99</v>
      </c>
      <c r="M9" s="647">
        <v>193</v>
      </c>
      <c r="N9" s="647">
        <v>75</v>
      </c>
      <c r="O9" s="647">
        <f t="shared" ref="O9:O27" si="0">SUM(C9,E9,G9,I9,K9,M9)</f>
        <v>1455</v>
      </c>
      <c r="P9" s="647">
        <f t="shared" ref="P9:P27" si="1">SUM(D9,F9,H9,J9,L9,N9)</f>
        <v>724</v>
      </c>
      <c r="Q9" s="647">
        <f t="shared" ref="Q9:Q27" si="2">SUM(O9:P9)</f>
        <v>2179</v>
      </c>
      <c r="R9" s="1059" t="s">
        <v>302</v>
      </c>
      <c r="S9" s="1059"/>
    </row>
    <row r="10" spans="1:19" ht="20.25" customHeight="1">
      <c r="A10" s="1081" t="s">
        <v>54</v>
      </c>
      <c r="B10" s="1081"/>
      <c r="C10" s="647">
        <v>570</v>
      </c>
      <c r="D10" s="647">
        <v>434</v>
      </c>
      <c r="E10" s="647">
        <v>507</v>
      </c>
      <c r="F10" s="647">
        <v>342</v>
      </c>
      <c r="G10" s="647">
        <v>377</v>
      </c>
      <c r="H10" s="647">
        <v>303</v>
      </c>
      <c r="I10" s="647">
        <v>335</v>
      </c>
      <c r="J10" s="647">
        <v>278</v>
      </c>
      <c r="K10" s="647">
        <v>346</v>
      </c>
      <c r="L10" s="647">
        <v>234</v>
      </c>
      <c r="M10" s="647">
        <v>256</v>
      </c>
      <c r="N10" s="647">
        <v>168</v>
      </c>
      <c r="O10" s="647">
        <f t="shared" si="0"/>
        <v>2391</v>
      </c>
      <c r="P10" s="647">
        <f t="shared" si="1"/>
        <v>1759</v>
      </c>
      <c r="Q10" s="647">
        <f t="shared" si="2"/>
        <v>4150</v>
      </c>
      <c r="R10" s="1056" t="s">
        <v>184</v>
      </c>
      <c r="S10" s="1056"/>
    </row>
    <row r="11" spans="1:19" ht="20.25" customHeight="1">
      <c r="A11" s="1081" t="s">
        <v>55</v>
      </c>
      <c r="B11" s="1081"/>
      <c r="C11" s="647">
        <v>446</v>
      </c>
      <c r="D11" s="647">
        <v>214</v>
      </c>
      <c r="E11" s="647">
        <v>323</v>
      </c>
      <c r="F11" s="647">
        <v>184</v>
      </c>
      <c r="G11" s="647">
        <v>315</v>
      </c>
      <c r="H11" s="647">
        <v>135</v>
      </c>
      <c r="I11" s="647">
        <v>238</v>
      </c>
      <c r="J11" s="647">
        <v>118</v>
      </c>
      <c r="K11" s="647">
        <v>378</v>
      </c>
      <c r="L11" s="647">
        <v>128</v>
      </c>
      <c r="M11" s="647">
        <v>258</v>
      </c>
      <c r="N11" s="647">
        <v>108</v>
      </c>
      <c r="O11" s="647">
        <f t="shared" si="0"/>
        <v>1958</v>
      </c>
      <c r="P11" s="647">
        <f t="shared" si="1"/>
        <v>887</v>
      </c>
      <c r="Q11" s="647">
        <f t="shared" si="2"/>
        <v>2845</v>
      </c>
      <c r="R11" s="1056" t="s">
        <v>185</v>
      </c>
      <c r="S11" s="1056"/>
    </row>
    <row r="12" spans="1:19" ht="20.25" customHeight="1">
      <c r="A12" s="1420" t="s">
        <v>313</v>
      </c>
      <c r="B12" s="647" t="s">
        <v>282</v>
      </c>
      <c r="C12" s="647">
        <v>1765</v>
      </c>
      <c r="D12" s="647">
        <v>1150</v>
      </c>
      <c r="E12" s="647">
        <v>1598</v>
      </c>
      <c r="F12" s="647">
        <v>908</v>
      </c>
      <c r="G12" s="647">
        <v>1232</v>
      </c>
      <c r="H12" s="647">
        <v>695</v>
      </c>
      <c r="I12" s="647">
        <v>969</v>
      </c>
      <c r="J12" s="647">
        <v>584</v>
      </c>
      <c r="K12" s="647">
        <v>950</v>
      </c>
      <c r="L12" s="647">
        <v>530</v>
      </c>
      <c r="M12" s="647">
        <v>908</v>
      </c>
      <c r="N12" s="647">
        <v>393</v>
      </c>
      <c r="O12" s="647">
        <f t="shared" si="0"/>
        <v>7422</v>
      </c>
      <c r="P12" s="647">
        <f t="shared" si="1"/>
        <v>4260</v>
      </c>
      <c r="Q12" s="647">
        <f t="shared" si="2"/>
        <v>11682</v>
      </c>
      <c r="R12" s="683" t="s">
        <v>306</v>
      </c>
      <c r="S12" s="1061" t="s">
        <v>173</v>
      </c>
    </row>
    <row r="13" spans="1:19" ht="20.25" customHeight="1">
      <c r="A13" s="1420"/>
      <c r="B13" s="647" t="s">
        <v>283</v>
      </c>
      <c r="C13" s="647">
        <v>3452</v>
      </c>
      <c r="D13" s="647">
        <v>2232</v>
      </c>
      <c r="E13" s="647">
        <v>2807</v>
      </c>
      <c r="F13" s="647">
        <v>1845</v>
      </c>
      <c r="G13" s="647">
        <v>2250</v>
      </c>
      <c r="H13" s="647">
        <v>1512</v>
      </c>
      <c r="I13" s="647">
        <v>2030</v>
      </c>
      <c r="J13" s="647">
        <v>1222</v>
      </c>
      <c r="K13" s="647">
        <v>1976</v>
      </c>
      <c r="L13" s="647">
        <v>1156</v>
      </c>
      <c r="M13" s="647">
        <v>1598</v>
      </c>
      <c r="N13" s="647">
        <v>943</v>
      </c>
      <c r="O13" s="647">
        <f t="shared" si="0"/>
        <v>14113</v>
      </c>
      <c r="P13" s="647">
        <f t="shared" si="1"/>
        <v>8910</v>
      </c>
      <c r="Q13" s="647">
        <f t="shared" si="2"/>
        <v>23023</v>
      </c>
      <c r="R13" s="683" t="s">
        <v>307</v>
      </c>
      <c r="S13" s="1061"/>
    </row>
    <row r="14" spans="1:19" ht="20.25" customHeight="1">
      <c r="A14" s="1420"/>
      <c r="B14" s="647" t="s">
        <v>284</v>
      </c>
      <c r="C14" s="647">
        <v>314</v>
      </c>
      <c r="D14" s="647">
        <v>126</v>
      </c>
      <c r="E14" s="647">
        <v>239</v>
      </c>
      <c r="F14" s="647">
        <v>94</v>
      </c>
      <c r="G14" s="647">
        <v>184</v>
      </c>
      <c r="H14" s="647">
        <v>63</v>
      </c>
      <c r="I14" s="647">
        <v>164</v>
      </c>
      <c r="J14" s="647">
        <v>70</v>
      </c>
      <c r="K14" s="647">
        <v>170</v>
      </c>
      <c r="L14" s="647">
        <v>47</v>
      </c>
      <c r="M14" s="647">
        <v>129</v>
      </c>
      <c r="N14" s="647">
        <v>44</v>
      </c>
      <c r="O14" s="647">
        <f t="shared" si="0"/>
        <v>1200</v>
      </c>
      <c r="P14" s="647">
        <f t="shared" si="1"/>
        <v>444</v>
      </c>
      <c r="Q14" s="647">
        <f t="shared" si="2"/>
        <v>1644</v>
      </c>
      <c r="R14" s="683" t="s">
        <v>308</v>
      </c>
      <c r="S14" s="1061"/>
    </row>
    <row r="15" spans="1:19" ht="20.25" customHeight="1">
      <c r="A15" s="1420"/>
      <c r="B15" s="647" t="s">
        <v>279</v>
      </c>
      <c r="C15" s="647">
        <v>958</v>
      </c>
      <c r="D15" s="647">
        <v>740</v>
      </c>
      <c r="E15" s="647">
        <v>847</v>
      </c>
      <c r="F15" s="647">
        <v>664</v>
      </c>
      <c r="G15" s="647">
        <v>686</v>
      </c>
      <c r="H15" s="647">
        <v>540</v>
      </c>
      <c r="I15" s="647">
        <v>563</v>
      </c>
      <c r="J15" s="647">
        <v>390</v>
      </c>
      <c r="K15" s="647">
        <v>558</v>
      </c>
      <c r="L15" s="647">
        <v>389</v>
      </c>
      <c r="M15" s="647">
        <v>502</v>
      </c>
      <c r="N15" s="647">
        <v>319</v>
      </c>
      <c r="O15" s="647">
        <f t="shared" si="0"/>
        <v>4114</v>
      </c>
      <c r="P15" s="647">
        <f t="shared" si="1"/>
        <v>3042</v>
      </c>
      <c r="Q15" s="647">
        <f t="shared" si="2"/>
        <v>7156</v>
      </c>
      <c r="R15" s="683" t="s">
        <v>309</v>
      </c>
      <c r="S15" s="1061"/>
    </row>
    <row r="16" spans="1:19" ht="20.25" customHeight="1">
      <c r="A16" s="1420"/>
      <c r="B16" s="647" t="s">
        <v>280</v>
      </c>
      <c r="C16" s="647">
        <v>1653</v>
      </c>
      <c r="D16" s="647">
        <v>1095</v>
      </c>
      <c r="E16" s="647">
        <v>1290</v>
      </c>
      <c r="F16" s="647">
        <v>841</v>
      </c>
      <c r="G16" s="647">
        <v>1079</v>
      </c>
      <c r="H16" s="647">
        <v>670</v>
      </c>
      <c r="I16" s="647">
        <v>820</v>
      </c>
      <c r="J16" s="647">
        <v>537</v>
      </c>
      <c r="K16" s="647">
        <v>833</v>
      </c>
      <c r="L16" s="647">
        <v>508</v>
      </c>
      <c r="M16" s="647">
        <v>738</v>
      </c>
      <c r="N16" s="647">
        <v>375</v>
      </c>
      <c r="O16" s="647">
        <f t="shared" si="0"/>
        <v>6413</v>
      </c>
      <c r="P16" s="647">
        <f t="shared" si="1"/>
        <v>4026</v>
      </c>
      <c r="Q16" s="647">
        <f t="shared" si="2"/>
        <v>10439</v>
      </c>
      <c r="R16" s="683" t="s">
        <v>310</v>
      </c>
      <c r="S16" s="1061"/>
    </row>
    <row r="17" spans="1:19" ht="20.25" customHeight="1">
      <c r="A17" s="1420"/>
      <c r="B17" s="647" t="s">
        <v>281</v>
      </c>
      <c r="C17" s="647">
        <v>1040</v>
      </c>
      <c r="D17" s="647">
        <v>652</v>
      </c>
      <c r="E17" s="647">
        <v>872</v>
      </c>
      <c r="F17" s="647">
        <v>530</v>
      </c>
      <c r="G17" s="647">
        <v>686</v>
      </c>
      <c r="H17" s="647">
        <v>481</v>
      </c>
      <c r="I17" s="647">
        <v>591</v>
      </c>
      <c r="J17" s="647">
        <v>396</v>
      </c>
      <c r="K17" s="647">
        <v>527</v>
      </c>
      <c r="L17" s="647">
        <v>316</v>
      </c>
      <c r="M17" s="647">
        <v>465</v>
      </c>
      <c r="N17" s="647">
        <v>302</v>
      </c>
      <c r="O17" s="647">
        <f t="shared" si="0"/>
        <v>4181</v>
      </c>
      <c r="P17" s="647">
        <f t="shared" si="1"/>
        <v>2677</v>
      </c>
      <c r="Q17" s="647">
        <f t="shared" si="2"/>
        <v>6858</v>
      </c>
      <c r="R17" s="683" t="s">
        <v>311</v>
      </c>
      <c r="S17" s="1061"/>
    </row>
    <row r="18" spans="1:19" ht="20.25" customHeight="1">
      <c r="A18" s="294" t="s">
        <v>63</v>
      </c>
      <c r="B18" s="647"/>
      <c r="C18" s="661">
        <v>324</v>
      </c>
      <c r="D18" s="674">
        <v>177</v>
      </c>
      <c r="E18" s="674">
        <v>282</v>
      </c>
      <c r="F18" s="674">
        <v>185</v>
      </c>
      <c r="G18" s="674">
        <v>221</v>
      </c>
      <c r="H18" s="674">
        <v>126</v>
      </c>
      <c r="I18" s="674">
        <v>163</v>
      </c>
      <c r="J18" s="674">
        <v>89</v>
      </c>
      <c r="K18" s="674">
        <v>141</v>
      </c>
      <c r="L18" s="674">
        <v>64</v>
      </c>
      <c r="M18" s="674">
        <v>173</v>
      </c>
      <c r="N18" s="674">
        <v>62</v>
      </c>
      <c r="O18" s="647">
        <f t="shared" si="0"/>
        <v>1304</v>
      </c>
      <c r="P18" s="647">
        <f t="shared" si="1"/>
        <v>703</v>
      </c>
      <c r="Q18" s="647">
        <f t="shared" si="2"/>
        <v>2007</v>
      </c>
      <c r="R18" s="1056" t="s">
        <v>297</v>
      </c>
      <c r="S18" s="1056"/>
    </row>
    <row r="19" spans="1:19" ht="20.25" customHeight="1">
      <c r="A19" s="1081" t="s">
        <v>64</v>
      </c>
      <c r="B19" s="1081"/>
      <c r="C19" s="647">
        <v>1554</v>
      </c>
      <c r="D19" s="647">
        <v>807</v>
      </c>
      <c r="E19" s="647">
        <v>1147</v>
      </c>
      <c r="F19" s="647">
        <v>552</v>
      </c>
      <c r="G19" s="647">
        <v>953</v>
      </c>
      <c r="H19" s="647">
        <v>436</v>
      </c>
      <c r="I19" s="647">
        <v>841</v>
      </c>
      <c r="J19" s="647">
        <v>329</v>
      </c>
      <c r="K19" s="647">
        <v>893</v>
      </c>
      <c r="L19" s="647">
        <v>355</v>
      </c>
      <c r="M19" s="647">
        <v>611</v>
      </c>
      <c r="N19" s="647">
        <v>265</v>
      </c>
      <c r="O19" s="647">
        <f t="shared" si="0"/>
        <v>5999</v>
      </c>
      <c r="P19" s="647">
        <f t="shared" si="1"/>
        <v>2744</v>
      </c>
      <c r="Q19" s="647">
        <f t="shared" si="2"/>
        <v>8743</v>
      </c>
      <c r="R19" s="1056" t="s">
        <v>186</v>
      </c>
      <c r="S19" s="1056"/>
    </row>
    <row r="20" spans="1:19" ht="20.25" customHeight="1">
      <c r="A20" s="1081" t="s">
        <v>65</v>
      </c>
      <c r="B20" s="1081"/>
      <c r="C20" s="647">
        <v>1863</v>
      </c>
      <c r="D20" s="647">
        <v>1129</v>
      </c>
      <c r="E20" s="647">
        <v>1636</v>
      </c>
      <c r="F20" s="647">
        <v>935</v>
      </c>
      <c r="G20" s="647">
        <v>1392</v>
      </c>
      <c r="H20" s="647">
        <v>817</v>
      </c>
      <c r="I20" s="647">
        <v>1199</v>
      </c>
      <c r="J20" s="647">
        <v>638</v>
      </c>
      <c r="K20" s="647">
        <v>1091</v>
      </c>
      <c r="L20" s="647">
        <v>539</v>
      </c>
      <c r="M20" s="647">
        <v>821</v>
      </c>
      <c r="N20" s="647">
        <v>404</v>
      </c>
      <c r="O20" s="647">
        <f t="shared" si="0"/>
        <v>8002</v>
      </c>
      <c r="P20" s="647">
        <f t="shared" si="1"/>
        <v>4462</v>
      </c>
      <c r="Q20" s="647">
        <f t="shared" si="2"/>
        <v>12464</v>
      </c>
      <c r="R20" s="1056" t="s">
        <v>187</v>
      </c>
      <c r="S20" s="1056"/>
    </row>
    <row r="21" spans="1:19" ht="20.25" customHeight="1">
      <c r="A21" s="1081" t="s">
        <v>66</v>
      </c>
      <c r="B21" s="1081"/>
      <c r="C21" s="647">
        <v>3856</v>
      </c>
      <c r="D21" s="647">
        <v>2013</v>
      </c>
      <c r="E21" s="647">
        <v>3065</v>
      </c>
      <c r="F21" s="647">
        <v>1494</v>
      </c>
      <c r="G21" s="647">
        <v>2663</v>
      </c>
      <c r="H21" s="647">
        <v>1221</v>
      </c>
      <c r="I21" s="647">
        <v>2307</v>
      </c>
      <c r="J21" s="647">
        <v>1141</v>
      </c>
      <c r="K21" s="647">
        <v>2253</v>
      </c>
      <c r="L21" s="647">
        <v>983</v>
      </c>
      <c r="M21" s="647">
        <v>1881</v>
      </c>
      <c r="N21" s="647">
        <v>862</v>
      </c>
      <c r="O21" s="647">
        <f t="shared" si="0"/>
        <v>16025</v>
      </c>
      <c r="P21" s="647">
        <f t="shared" si="1"/>
        <v>7714</v>
      </c>
      <c r="Q21" s="647">
        <f t="shared" si="2"/>
        <v>23739</v>
      </c>
      <c r="R21" s="1056" t="s">
        <v>303</v>
      </c>
      <c r="S21" s="1056"/>
    </row>
    <row r="22" spans="1:19" ht="20.25" customHeight="1">
      <c r="A22" s="1081" t="s">
        <v>134</v>
      </c>
      <c r="B22" s="1081"/>
      <c r="C22" s="647">
        <v>896</v>
      </c>
      <c r="D22" s="647">
        <v>559</v>
      </c>
      <c r="E22" s="647">
        <v>656</v>
      </c>
      <c r="F22" s="647">
        <v>376</v>
      </c>
      <c r="G22" s="647">
        <v>620</v>
      </c>
      <c r="H22" s="647">
        <v>378</v>
      </c>
      <c r="I22" s="647">
        <v>530</v>
      </c>
      <c r="J22" s="647">
        <v>331</v>
      </c>
      <c r="K22" s="647">
        <v>493</v>
      </c>
      <c r="L22" s="647">
        <v>260</v>
      </c>
      <c r="M22" s="647">
        <v>495</v>
      </c>
      <c r="N22" s="647">
        <v>240</v>
      </c>
      <c r="O22" s="647">
        <f t="shared" si="0"/>
        <v>3690</v>
      </c>
      <c r="P22" s="647">
        <f t="shared" si="1"/>
        <v>2144</v>
      </c>
      <c r="Q22" s="647">
        <f t="shared" si="2"/>
        <v>5834</v>
      </c>
      <c r="R22" s="1056" t="s">
        <v>304</v>
      </c>
      <c r="S22" s="1056"/>
    </row>
    <row r="23" spans="1:19" ht="20.25" customHeight="1">
      <c r="A23" s="1081" t="s">
        <v>68</v>
      </c>
      <c r="B23" s="1081"/>
      <c r="C23" s="647">
        <v>654</v>
      </c>
      <c r="D23" s="647">
        <v>281</v>
      </c>
      <c r="E23" s="647">
        <v>596</v>
      </c>
      <c r="F23" s="647">
        <v>256</v>
      </c>
      <c r="G23" s="647">
        <v>478</v>
      </c>
      <c r="H23" s="647">
        <v>234</v>
      </c>
      <c r="I23" s="647">
        <v>485</v>
      </c>
      <c r="J23" s="647">
        <v>193</v>
      </c>
      <c r="K23" s="647">
        <v>480</v>
      </c>
      <c r="L23" s="647">
        <v>210</v>
      </c>
      <c r="M23" s="647">
        <v>384</v>
      </c>
      <c r="N23" s="647">
        <v>162</v>
      </c>
      <c r="O23" s="647">
        <f t="shared" si="0"/>
        <v>3077</v>
      </c>
      <c r="P23" s="647">
        <f t="shared" si="1"/>
        <v>1336</v>
      </c>
      <c r="Q23" s="647">
        <f t="shared" si="2"/>
        <v>4413</v>
      </c>
      <c r="R23" s="1056" t="s">
        <v>305</v>
      </c>
      <c r="S23" s="1056"/>
    </row>
    <row r="24" spans="1:19" ht="20.25" customHeight="1">
      <c r="A24" s="1081" t="s">
        <v>69</v>
      </c>
      <c r="B24" s="1081"/>
      <c r="C24" s="647">
        <v>485</v>
      </c>
      <c r="D24" s="647">
        <v>231</v>
      </c>
      <c r="E24" s="647">
        <v>366</v>
      </c>
      <c r="F24" s="647">
        <v>186</v>
      </c>
      <c r="G24" s="647">
        <v>294</v>
      </c>
      <c r="H24" s="647">
        <v>160</v>
      </c>
      <c r="I24" s="647">
        <v>247</v>
      </c>
      <c r="J24" s="647">
        <v>121</v>
      </c>
      <c r="K24" s="647">
        <v>280</v>
      </c>
      <c r="L24" s="647">
        <v>130</v>
      </c>
      <c r="M24" s="647">
        <v>219</v>
      </c>
      <c r="N24" s="647">
        <v>83</v>
      </c>
      <c r="O24" s="647">
        <f t="shared" si="0"/>
        <v>1891</v>
      </c>
      <c r="P24" s="647">
        <f t="shared" si="1"/>
        <v>911</v>
      </c>
      <c r="Q24" s="647">
        <f t="shared" si="2"/>
        <v>2802</v>
      </c>
      <c r="R24" s="1056" t="s">
        <v>191</v>
      </c>
      <c r="S24" s="1056"/>
    </row>
    <row r="25" spans="1:19" ht="20.25" customHeight="1">
      <c r="A25" s="1081" t="s">
        <v>70</v>
      </c>
      <c r="B25" s="1081"/>
      <c r="C25" s="647">
        <v>2103</v>
      </c>
      <c r="D25" s="647">
        <v>1037</v>
      </c>
      <c r="E25" s="647">
        <v>1458</v>
      </c>
      <c r="F25" s="647">
        <v>740</v>
      </c>
      <c r="G25" s="647">
        <v>1159</v>
      </c>
      <c r="H25" s="647">
        <v>540</v>
      </c>
      <c r="I25" s="647">
        <v>1015</v>
      </c>
      <c r="J25" s="647">
        <v>479</v>
      </c>
      <c r="K25" s="647">
        <v>1270</v>
      </c>
      <c r="L25" s="647">
        <v>480</v>
      </c>
      <c r="M25" s="647">
        <v>1045</v>
      </c>
      <c r="N25" s="647">
        <v>414</v>
      </c>
      <c r="O25" s="647">
        <f t="shared" si="0"/>
        <v>8050</v>
      </c>
      <c r="P25" s="647">
        <f t="shared" si="1"/>
        <v>3690</v>
      </c>
      <c r="Q25" s="647">
        <f t="shared" si="2"/>
        <v>11740</v>
      </c>
      <c r="R25" s="1056" t="s">
        <v>192</v>
      </c>
      <c r="S25" s="1056"/>
    </row>
    <row r="26" spans="1:19" ht="20.25" customHeight="1">
      <c r="A26" s="1081" t="s">
        <v>71</v>
      </c>
      <c r="B26" s="1081"/>
      <c r="C26" s="647">
        <v>330</v>
      </c>
      <c r="D26" s="647">
        <v>137</v>
      </c>
      <c r="E26" s="647">
        <v>191</v>
      </c>
      <c r="F26" s="647">
        <v>99</v>
      </c>
      <c r="G26" s="647">
        <v>213</v>
      </c>
      <c r="H26" s="647">
        <v>96</v>
      </c>
      <c r="I26" s="647">
        <v>185</v>
      </c>
      <c r="J26" s="647">
        <v>77</v>
      </c>
      <c r="K26" s="647">
        <v>181</v>
      </c>
      <c r="L26" s="647">
        <v>87</v>
      </c>
      <c r="M26" s="647">
        <v>124</v>
      </c>
      <c r="N26" s="647">
        <v>69</v>
      </c>
      <c r="O26" s="647">
        <f t="shared" si="0"/>
        <v>1224</v>
      </c>
      <c r="P26" s="647">
        <f t="shared" si="1"/>
        <v>565</v>
      </c>
      <c r="Q26" s="647">
        <f t="shared" si="2"/>
        <v>1789</v>
      </c>
      <c r="R26" s="1056" t="s">
        <v>193</v>
      </c>
      <c r="S26" s="1056"/>
    </row>
    <row r="27" spans="1:19" ht="20.25" customHeight="1" thickBot="1">
      <c r="A27" s="1202" t="s">
        <v>72</v>
      </c>
      <c r="B27" s="1202"/>
      <c r="C27" s="668">
        <v>6514</v>
      </c>
      <c r="D27" s="668">
        <v>3196</v>
      </c>
      <c r="E27" s="668">
        <v>5414</v>
      </c>
      <c r="F27" s="668">
        <v>2940</v>
      </c>
      <c r="G27" s="668">
        <v>4700</v>
      </c>
      <c r="H27" s="668">
        <v>2397</v>
      </c>
      <c r="I27" s="668">
        <v>4334</v>
      </c>
      <c r="J27" s="668">
        <v>2128</v>
      </c>
      <c r="K27" s="668">
        <v>4517</v>
      </c>
      <c r="L27" s="668">
        <v>2095</v>
      </c>
      <c r="M27" s="668">
        <v>3815</v>
      </c>
      <c r="N27" s="668">
        <v>1797</v>
      </c>
      <c r="O27" s="668">
        <f t="shared" si="0"/>
        <v>29294</v>
      </c>
      <c r="P27" s="668">
        <f t="shared" si="1"/>
        <v>14553</v>
      </c>
      <c r="Q27" s="668">
        <f t="shared" si="2"/>
        <v>43847</v>
      </c>
      <c r="R27" s="1185" t="s">
        <v>298</v>
      </c>
      <c r="S27" s="1185"/>
    </row>
    <row r="28" spans="1:19" ht="20.25" customHeight="1" thickBot="1">
      <c r="A28" s="1201" t="s">
        <v>32</v>
      </c>
      <c r="B28" s="1201"/>
      <c r="C28" s="678">
        <f>SUM(C8:C27)</f>
        <v>30022</v>
      </c>
      <c r="D28" s="678">
        <f t="shared" ref="D28:Q28" si="3">SUM(D8:D27)</f>
        <v>16994</v>
      </c>
      <c r="E28" s="678">
        <f t="shared" si="3"/>
        <v>24306</v>
      </c>
      <c r="F28" s="678">
        <f t="shared" si="3"/>
        <v>13798</v>
      </c>
      <c r="G28" s="678">
        <f t="shared" si="3"/>
        <v>20257</v>
      </c>
      <c r="H28" s="678">
        <f t="shared" si="3"/>
        <v>11247</v>
      </c>
      <c r="I28" s="678">
        <f t="shared" si="3"/>
        <v>17756</v>
      </c>
      <c r="J28" s="678">
        <f t="shared" si="3"/>
        <v>9499</v>
      </c>
      <c r="K28" s="678">
        <f t="shared" si="3"/>
        <v>18033</v>
      </c>
      <c r="L28" s="678">
        <f t="shared" si="3"/>
        <v>8894</v>
      </c>
      <c r="M28" s="678">
        <f t="shared" si="3"/>
        <v>15055</v>
      </c>
      <c r="N28" s="678">
        <f t="shared" si="3"/>
        <v>7344</v>
      </c>
      <c r="O28" s="678">
        <f t="shared" si="3"/>
        <v>125429</v>
      </c>
      <c r="P28" s="678">
        <f t="shared" si="3"/>
        <v>67776</v>
      </c>
      <c r="Q28" s="678">
        <f t="shared" si="3"/>
        <v>193205</v>
      </c>
      <c r="R28" s="1187" t="s">
        <v>175</v>
      </c>
      <c r="S28" s="1187"/>
    </row>
    <row r="29" spans="1:19" ht="13.5" thickTop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441"/>
      <c r="S29" s="441"/>
    </row>
    <row r="30" spans="1:19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441"/>
      <c r="S30" s="441"/>
    </row>
    <row r="31" spans="1:19">
      <c r="R31" s="441"/>
      <c r="S31" s="441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  <row r="120" spans="3:15"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</row>
  </sheetData>
  <mergeCells count="51">
    <mergeCell ref="O5:Q5"/>
    <mergeCell ref="R9:S9"/>
    <mergeCell ref="R10:S10"/>
    <mergeCell ref="M4:N4"/>
    <mergeCell ref="O4:Q4"/>
    <mergeCell ref="R8:S8"/>
    <mergeCell ref="A3:B3"/>
    <mergeCell ref="R3:S3"/>
    <mergeCell ref="R4:S7"/>
    <mergeCell ref="A27:B27"/>
    <mergeCell ref="A28:B28"/>
    <mergeCell ref="R22:S22"/>
    <mergeCell ref="R23:S23"/>
    <mergeCell ref="R24:S24"/>
    <mergeCell ref="R25:S25"/>
    <mergeCell ref="R26:S26"/>
    <mergeCell ref="R27:S27"/>
    <mergeCell ref="R28:S28"/>
    <mergeCell ref="A23:B23"/>
    <mergeCell ref="A24:B24"/>
    <mergeCell ref="A22:B22"/>
    <mergeCell ref="A26:B26"/>
    <mergeCell ref="K5:L5"/>
    <mergeCell ref="M5:N5"/>
    <mergeCell ref="A9:B9"/>
    <mergeCell ref="A10:B10"/>
    <mergeCell ref="A11:B11"/>
    <mergeCell ref="C5:D5"/>
    <mergeCell ref="A20:B20"/>
    <mergeCell ref="A21:B21"/>
    <mergeCell ref="E5:F5"/>
    <mergeCell ref="G5:H5"/>
    <mergeCell ref="I5:J5"/>
    <mergeCell ref="A12:A17"/>
    <mergeCell ref="A19:B19"/>
    <mergeCell ref="A2:S2"/>
    <mergeCell ref="A1:S1"/>
    <mergeCell ref="R18:S18"/>
    <mergeCell ref="A25:B25"/>
    <mergeCell ref="S12:S17"/>
    <mergeCell ref="R19:S19"/>
    <mergeCell ref="R11:S11"/>
    <mergeCell ref="R20:S20"/>
    <mergeCell ref="R21:S21"/>
    <mergeCell ref="A4:B7"/>
    <mergeCell ref="C4:D4"/>
    <mergeCell ref="E4:F4"/>
    <mergeCell ref="G4:H4"/>
    <mergeCell ref="I4:J4"/>
    <mergeCell ref="K4:L4"/>
    <mergeCell ref="P3:Q3"/>
  </mergeCells>
  <printOptions horizontalCentered="1"/>
  <pageMargins left="0.5" right="0.5" top="1" bottom="1" header="1" footer="1"/>
  <pageSetup scale="80" firstPageNumber="97" orientation="landscape" useFirstPageNumber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5" tint="-0.249977111117893"/>
  </sheetPr>
  <dimension ref="A1:R119"/>
  <sheetViews>
    <sheetView rightToLeft="1" view="pageBreakPreview" zoomScale="80" zoomScaleSheetLayoutView="80" workbookViewId="0">
      <selection sqref="A1:O1"/>
    </sheetView>
  </sheetViews>
  <sheetFormatPr defaultRowHeight="12.75"/>
  <cols>
    <col min="1" max="1" width="4.28515625" style="159" customWidth="1"/>
    <col min="2" max="2" width="11.5703125" style="159" customWidth="1"/>
    <col min="3" max="3" width="10.140625" style="159" customWidth="1"/>
    <col min="4" max="4" width="10.42578125" style="159" customWidth="1"/>
    <col min="5" max="5" width="10.140625" style="159" customWidth="1"/>
    <col min="6" max="6" width="9.42578125" style="159" customWidth="1"/>
    <col min="7" max="7" width="9.85546875" style="159" customWidth="1"/>
    <col min="8" max="8" width="11" style="159" customWidth="1"/>
    <col min="9" max="9" width="9.42578125" style="159" customWidth="1"/>
    <col min="10" max="10" width="10.85546875" style="159" customWidth="1"/>
    <col min="11" max="13" width="11" style="159" customWidth="1"/>
    <col min="14" max="14" width="15.85546875" style="159" customWidth="1"/>
    <col min="15" max="15" width="4.5703125" style="159" customWidth="1"/>
    <col min="16" max="16384" width="9.140625" style="159"/>
  </cols>
  <sheetData>
    <row r="1" spans="1:16" ht="22.5" customHeight="1">
      <c r="A1" s="1178" t="s">
        <v>880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9"/>
    </row>
    <row r="2" spans="1:16" ht="24" customHeight="1">
      <c r="A2" s="1180" t="s">
        <v>881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1180"/>
    </row>
    <row r="3" spans="1:16" s="209" customFormat="1" ht="19.5" customHeight="1" thickBot="1">
      <c r="A3" s="1100" t="s">
        <v>1225</v>
      </c>
      <c r="B3" s="1100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116" t="s">
        <v>720</v>
      </c>
      <c r="O3" s="1116"/>
      <c r="P3" s="208"/>
    </row>
    <row r="4" spans="1:16" ht="19.5" customHeight="1" thickTop="1">
      <c r="A4" s="1072" t="s">
        <v>40</v>
      </c>
      <c r="B4" s="1072"/>
      <c r="C4" s="1181" t="s">
        <v>393</v>
      </c>
      <c r="D4" s="1181"/>
      <c r="E4" s="1181" t="s">
        <v>394</v>
      </c>
      <c r="F4" s="1181"/>
      <c r="G4" s="1181" t="s">
        <v>395</v>
      </c>
      <c r="H4" s="1181"/>
      <c r="I4" s="1181" t="s">
        <v>396</v>
      </c>
      <c r="J4" s="1181"/>
      <c r="K4" s="1181" t="s">
        <v>397</v>
      </c>
      <c r="L4" s="1181"/>
      <c r="M4" s="1181"/>
      <c r="N4" s="1074" t="s">
        <v>174</v>
      </c>
      <c r="O4" s="1074"/>
      <c r="P4" s="166"/>
    </row>
    <row r="5" spans="1:16" ht="20.25" customHeight="1">
      <c r="A5" s="1092"/>
      <c r="B5" s="1092"/>
      <c r="C5" s="1183" t="s">
        <v>398</v>
      </c>
      <c r="D5" s="1183"/>
      <c r="E5" s="1183" t="s">
        <v>399</v>
      </c>
      <c r="F5" s="1183"/>
      <c r="G5" s="1183" t="s">
        <v>400</v>
      </c>
      <c r="H5" s="1183"/>
      <c r="I5" s="1183" t="s">
        <v>401</v>
      </c>
      <c r="J5" s="1183"/>
      <c r="K5" s="891"/>
      <c r="L5" s="1183" t="s">
        <v>175</v>
      </c>
      <c r="M5" s="1183"/>
      <c r="N5" s="1096"/>
      <c r="O5" s="1096"/>
      <c r="P5" s="166"/>
    </row>
    <row r="6" spans="1:16" ht="18.75" customHeight="1">
      <c r="A6" s="1092"/>
      <c r="B6" s="1092"/>
      <c r="C6" s="892" t="s">
        <v>102</v>
      </c>
      <c r="D6" s="892" t="s">
        <v>103</v>
      </c>
      <c r="E6" s="892" t="s">
        <v>102</v>
      </c>
      <c r="F6" s="892" t="s">
        <v>103</v>
      </c>
      <c r="G6" s="892" t="s">
        <v>102</v>
      </c>
      <c r="H6" s="892" t="s">
        <v>103</v>
      </c>
      <c r="I6" s="892" t="s">
        <v>102</v>
      </c>
      <c r="J6" s="892" t="s">
        <v>103</v>
      </c>
      <c r="K6" s="892" t="s">
        <v>102</v>
      </c>
      <c r="L6" s="892" t="s">
        <v>103</v>
      </c>
      <c r="M6" s="892" t="s">
        <v>32</v>
      </c>
      <c r="N6" s="1096"/>
      <c r="O6" s="1096"/>
      <c r="P6" s="166"/>
    </row>
    <row r="7" spans="1:16" ht="22.5" customHeight="1" thickBot="1">
      <c r="A7" s="1073"/>
      <c r="B7" s="1073"/>
      <c r="C7" s="896" t="s">
        <v>352</v>
      </c>
      <c r="D7" s="896" t="s">
        <v>353</v>
      </c>
      <c r="E7" s="896" t="s">
        <v>352</v>
      </c>
      <c r="F7" s="896" t="s">
        <v>353</v>
      </c>
      <c r="G7" s="896" t="s">
        <v>352</v>
      </c>
      <c r="H7" s="896" t="s">
        <v>353</v>
      </c>
      <c r="I7" s="896" t="s">
        <v>352</v>
      </c>
      <c r="J7" s="896" t="s">
        <v>353</v>
      </c>
      <c r="K7" s="896" t="s">
        <v>352</v>
      </c>
      <c r="L7" s="896" t="s">
        <v>353</v>
      </c>
      <c r="M7" s="907" t="s">
        <v>175</v>
      </c>
      <c r="N7" s="1075"/>
      <c r="O7" s="1075"/>
    </row>
    <row r="8" spans="1:16" ht="19.5" customHeight="1">
      <c r="A8" s="1110" t="s">
        <v>52</v>
      </c>
      <c r="B8" s="1110"/>
      <c r="C8" s="301">
        <v>26</v>
      </c>
      <c r="D8" s="301">
        <v>37</v>
      </c>
      <c r="E8" s="301">
        <v>15</v>
      </c>
      <c r="F8" s="301">
        <v>42</v>
      </c>
      <c r="G8" s="301">
        <v>104</v>
      </c>
      <c r="H8" s="301">
        <v>710</v>
      </c>
      <c r="I8" s="301">
        <v>1</v>
      </c>
      <c r="J8" s="301">
        <v>1</v>
      </c>
      <c r="K8" s="301">
        <f>SUM(C8,E8,G8,I8)</f>
        <v>146</v>
      </c>
      <c r="L8" s="301">
        <f>SUM(D8,F8,H8,J8)</f>
        <v>790</v>
      </c>
      <c r="M8" s="301">
        <f>SUM(K8:L8)</f>
        <v>936</v>
      </c>
      <c r="N8" s="1419" t="s">
        <v>671</v>
      </c>
      <c r="O8" s="1419"/>
    </row>
    <row r="9" spans="1:16" ht="19.5" customHeight="1">
      <c r="A9" s="1182" t="s">
        <v>53</v>
      </c>
      <c r="B9" s="1182"/>
      <c r="C9" s="105">
        <v>20</v>
      </c>
      <c r="D9" s="105">
        <v>5</v>
      </c>
      <c r="E9" s="105">
        <v>9</v>
      </c>
      <c r="F9" s="105">
        <v>13</v>
      </c>
      <c r="G9" s="105">
        <v>47</v>
      </c>
      <c r="H9" s="105">
        <v>205</v>
      </c>
      <c r="I9" s="105">
        <v>0</v>
      </c>
      <c r="J9" s="105">
        <v>1</v>
      </c>
      <c r="K9" s="105">
        <f t="shared" ref="K9:K27" si="0">SUM(C9,E9,G9,I9)</f>
        <v>76</v>
      </c>
      <c r="L9" s="105">
        <f t="shared" ref="L9:L27" si="1">SUM(D9,F9,H9,J9)</f>
        <v>224</v>
      </c>
      <c r="M9" s="105">
        <f t="shared" ref="M9:M27" si="2">SUM(K9:L9)</f>
        <v>300</v>
      </c>
      <c r="N9" s="1382" t="s">
        <v>302</v>
      </c>
      <c r="O9" s="1382"/>
    </row>
    <row r="10" spans="1:16" ht="19.5" customHeight="1">
      <c r="A10" s="1182" t="s">
        <v>54</v>
      </c>
      <c r="B10" s="1182"/>
      <c r="C10" s="105">
        <v>19</v>
      </c>
      <c r="D10" s="105">
        <v>19</v>
      </c>
      <c r="E10" s="105">
        <v>8</v>
      </c>
      <c r="F10" s="105">
        <v>18</v>
      </c>
      <c r="G10" s="105">
        <v>72</v>
      </c>
      <c r="H10" s="105">
        <v>413</v>
      </c>
      <c r="I10" s="105">
        <v>5</v>
      </c>
      <c r="J10" s="105">
        <v>11</v>
      </c>
      <c r="K10" s="105">
        <f t="shared" si="0"/>
        <v>104</v>
      </c>
      <c r="L10" s="105">
        <f t="shared" si="1"/>
        <v>461</v>
      </c>
      <c r="M10" s="105">
        <f t="shared" si="2"/>
        <v>565</v>
      </c>
      <c r="N10" s="1289" t="s">
        <v>184</v>
      </c>
      <c r="O10" s="1289"/>
    </row>
    <row r="11" spans="1:16" ht="19.5" customHeight="1">
      <c r="A11" s="1182" t="s">
        <v>55</v>
      </c>
      <c r="B11" s="1182"/>
      <c r="C11" s="105">
        <v>25</v>
      </c>
      <c r="D11" s="105">
        <v>12</v>
      </c>
      <c r="E11" s="105">
        <v>4</v>
      </c>
      <c r="F11" s="105">
        <v>6</v>
      </c>
      <c r="G11" s="105">
        <v>17</v>
      </c>
      <c r="H11" s="105">
        <v>347</v>
      </c>
      <c r="I11" s="105">
        <v>1</v>
      </c>
      <c r="J11" s="105">
        <v>2</v>
      </c>
      <c r="K11" s="105">
        <f t="shared" si="0"/>
        <v>47</v>
      </c>
      <c r="L11" s="105">
        <f t="shared" si="1"/>
        <v>367</v>
      </c>
      <c r="M11" s="105">
        <f t="shared" si="2"/>
        <v>414</v>
      </c>
      <c r="N11" s="1289" t="s">
        <v>185</v>
      </c>
      <c r="O11" s="1289"/>
    </row>
    <row r="12" spans="1:16" ht="19.5" customHeight="1">
      <c r="A12" s="1086" t="s">
        <v>299</v>
      </c>
      <c r="B12" s="297" t="s">
        <v>282</v>
      </c>
      <c r="C12" s="105">
        <v>33</v>
      </c>
      <c r="D12" s="105">
        <v>42</v>
      </c>
      <c r="E12" s="105">
        <v>9</v>
      </c>
      <c r="F12" s="105">
        <v>47</v>
      </c>
      <c r="G12" s="105">
        <v>37</v>
      </c>
      <c r="H12" s="105">
        <v>1036</v>
      </c>
      <c r="I12" s="105">
        <v>1</v>
      </c>
      <c r="J12" s="105">
        <v>17</v>
      </c>
      <c r="K12" s="105">
        <f t="shared" si="0"/>
        <v>80</v>
      </c>
      <c r="L12" s="105">
        <f t="shared" si="1"/>
        <v>1142</v>
      </c>
      <c r="M12" s="105">
        <f t="shared" si="2"/>
        <v>1222</v>
      </c>
      <c r="N12" s="683" t="s">
        <v>306</v>
      </c>
      <c r="O12" s="1061" t="s">
        <v>173</v>
      </c>
    </row>
    <row r="13" spans="1:16" ht="19.5" customHeight="1">
      <c r="A13" s="1086"/>
      <c r="B13" s="297" t="s">
        <v>283</v>
      </c>
      <c r="C13" s="105">
        <v>60</v>
      </c>
      <c r="D13" s="105">
        <v>121</v>
      </c>
      <c r="E13" s="105">
        <v>21</v>
      </c>
      <c r="F13" s="105">
        <v>166</v>
      </c>
      <c r="G13" s="105">
        <v>126</v>
      </c>
      <c r="H13" s="105">
        <v>2208</v>
      </c>
      <c r="I13" s="105">
        <v>0</v>
      </c>
      <c r="J13" s="105">
        <v>5</v>
      </c>
      <c r="K13" s="105">
        <f t="shared" si="0"/>
        <v>207</v>
      </c>
      <c r="L13" s="105">
        <f t="shared" si="1"/>
        <v>2500</v>
      </c>
      <c r="M13" s="105">
        <f t="shared" si="2"/>
        <v>2707</v>
      </c>
      <c r="N13" s="683" t="s">
        <v>307</v>
      </c>
      <c r="O13" s="1061"/>
    </row>
    <row r="14" spans="1:16" ht="19.5" customHeight="1">
      <c r="A14" s="1086"/>
      <c r="B14" s="297" t="s">
        <v>284</v>
      </c>
      <c r="C14" s="105">
        <v>11</v>
      </c>
      <c r="D14" s="105">
        <v>3</v>
      </c>
      <c r="E14" s="105">
        <v>3</v>
      </c>
      <c r="F14" s="105">
        <v>11</v>
      </c>
      <c r="G14" s="105">
        <v>9</v>
      </c>
      <c r="H14" s="105">
        <v>190</v>
      </c>
      <c r="I14" s="105">
        <v>0</v>
      </c>
      <c r="J14" s="105">
        <v>6</v>
      </c>
      <c r="K14" s="105">
        <f t="shared" si="0"/>
        <v>23</v>
      </c>
      <c r="L14" s="105">
        <f t="shared" si="1"/>
        <v>210</v>
      </c>
      <c r="M14" s="105">
        <f t="shared" si="2"/>
        <v>233</v>
      </c>
      <c r="N14" s="683" t="s">
        <v>308</v>
      </c>
      <c r="O14" s="1061"/>
    </row>
    <row r="15" spans="1:16" ht="19.5" customHeight="1">
      <c r="A15" s="1086"/>
      <c r="B15" s="297" t="s">
        <v>279</v>
      </c>
      <c r="C15" s="105">
        <v>13</v>
      </c>
      <c r="D15" s="105">
        <v>67</v>
      </c>
      <c r="E15" s="105">
        <v>3</v>
      </c>
      <c r="F15" s="105">
        <v>43</v>
      </c>
      <c r="G15" s="105">
        <v>44</v>
      </c>
      <c r="H15" s="105">
        <v>808</v>
      </c>
      <c r="I15" s="105">
        <v>0</v>
      </c>
      <c r="J15" s="105">
        <v>0</v>
      </c>
      <c r="K15" s="105">
        <f t="shared" si="0"/>
        <v>60</v>
      </c>
      <c r="L15" s="105">
        <f t="shared" si="1"/>
        <v>918</v>
      </c>
      <c r="M15" s="105">
        <f t="shared" si="2"/>
        <v>978</v>
      </c>
      <c r="N15" s="683" t="s">
        <v>309</v>
      </c>
      <c r="O15" s="1061"/>
    </row>
    <row r="16" spans="1:16" ht="19.5" customHeight="1">
      <c r="A16" s="1086"/>
      <c r="B16" s="297" t="s">
        <v>280</v>
      </c>
      <c r="C16" s="105">
        <v>28</v>
      </c>
      <c r="D16" s="105">
        <v>49</v>
      </c>
      <c r="E16" s="105">
        <v>8</v>
      </c>
      <c r="F16" s="105">
        <v>43</v>
      </c>
      <c r="G16" s="105">
        <v>48</v>
      </c>
      <c r="H16" s="105">
        <v>1075</v>
      </c>
      <c r="I16" s="105">
        <v>0</v>
      </c>
      <c r="J16" s="105">
        <v>7</v>
      </c>
      <c r="K16" s="105">
        <f t="shared" si="0"/>
        <v>84</v>
      </c>
      <c r="L16" s="105">
        <f t="shared" si="1"/>
        <v>1174</v>
      </c>
      <c r="M16" s="105">
        <f t="shared" si="2"/>
        <v>1258</v>
      </c>
      <c r="N16" s="683" t="s">
        <v>310</v>
      </c>
      <c r="O16" s="1061"/>
    </row>
    <row r="17" spans="1:18" ht="19.5" customHeight="1">
      <c r="A17" s="1086"/>
      <c r="B17" s="297" t="s">
        <v>281</v>
      </c>
      <c r="C17" s="105">
        <v>16</v>
      </c>
      <c r="D17" s="105">
        <v>24</v>
      </c>
      <c r="E17" s="105">
        <v>7</v>
      </c>
      <c r="F17" s="105">
        <v>43</v>
      </c>
      <c r="G17" s="105">
        <v>25</v>
      </c>
      <c r="H17" s="105">
        <v>604</v>
      </c>
      <c r="I17" s="105">
        <v>1</v>
      </c>
      <c r="J17" s="105">
        <v>7</v>
      </c>
      <c r="K17" s="105">
        <f t="shared" si="0"/>
        <v>49</v>
      </c>
      <c r="L17" s="105">
        <f t="shared" si="1"/>
        <v>678</v>
      </c>
      <c r="M17" s="105">
        <f t="shared" si="2"/>
        <v>727</v>
      </c>
      <c r="N17" s="683" t="s">
        <v>311</v>
      </c>
      <c r="O17" s="1061"/>
    </row>
    <row r="18" spans="1:18" ht="19.5" customHeight="1">
      <c r="A18" s="1081" t="s">
        <v>63</v>
      </c>
      <c r="B18" s="1081"/>
      <c r="C18" s="102">
        <v>16</v>
      </c>
      <c r="D18" s="102">
        <v>15</v>
      </c>
      <c r="E18" s="102">
        <v>10</v>
      </c>
      <c r="F18" s="102">
        <v>13</v>
      </c>
      <c r="G18" s="102">
        <v>61</v>
      </c>
      <c r="H18" s="102">
        <v>302</v>
      </c>
      <c r="I18" s="95">
        <v>0</v>
      </c>
      <c r="J18" s="102">
        <v>0</v>
      </c>
      <c r="K18" s="105">
        <f t="shared" si="0"/>
        <v>87</v>
      </c>
      <c r="L18" s="105">
        <f t="shared" si="1"/>
        <v>330</v>
      </c>
      <c r="M18" s="105">
        <f t="shared" si="2"/>
        <v>417</v>
      </c>
      <c r="N18" s="1056" t="s">
        <v>322</v>
      </c>
      <c r="O18" s="1056"/>
    </row>
    <row r="19" spans="1:18" ht="19.5" customHeight="1">
      <c r="A19" s="1182" t="s">
        <v>64</v>
      </c>
      <c r="B19" s="1182"/>
      <c r="C19" s="105">
        <v>33</v>
      </c>
      <c r="D19" s="105">
        <v>19</v>
      </c>
      <c r="E19" s="105">
        <v>11</v>
      </c>
      <c r="F19" s="105">
        <v>26</v>
      </c>
      <c r="G19" s="105">
        <v>85</v>
      </c>
      <c r="H19" s="105">
        <v>786</v>
      </c>
      <c r="I19" s="105">
        <v>4</v>
      </c>
      <c r="J19" s="105">
        <v>16</v>
      </c>
      <c r="K19" s="105">
        <f t="shared" si="0"/>
        <v>133</v>
      </c>
      <c r="L19" s="105">
        <f t="shared" si="1"/>
        <v>847</v>
      </c>
      <c r="M19" s="105">
        <f t="shared" si="2"/>
        <v>980</v>
      </c>
      <c r="N19" s="1056" t="s">
        <v>186</v>
      </c>
      <c r="O19" s="1056"/>
    </row>
    <row r="20" spans="1:18" ht="19.5" customHeight="1">
      <c r="A20" s="1182" t="s">
        <v>65</v>
      </c>
      <c r="B20" s="1182"/>
      <c r="C20" s="105">
        <v>25</v>
      </c>
      <c r="D20" s="105">
        <v>29</v>
      </c>
      <c r="E20" s="105">
        <v>23</v>
      </c>
      <c r="F20" s="105">
        <v>36</v>
      </c>
      <c r="G20" s="105">
        <v>175</v>
      </c>
      <c r="H20" s="105">
        <v>857</v>
      </c>
      <c r="I20" s="105">
        <v>9</v>
      </c>
      <c r="J20" s="105">
        <v>24</v>
      </c>
      <c r="K20" s="105">
        <f t="shared" si="0"/>
        <v>232</v>
      </c>
      <c r="L20" s="105">
        <f t="shared" si="1"/>
        <v>946</v>
      </c>
      <c r="M20" s="105">
        <f t="shared" si="2"/>
        <v>1178</v>
      </c>
      <c r="N20" s="1056" t="s">
        <v>187</v>
      </c>
      <c r="O20" s="1056"/>
    </row>
    <row r="21" spans="1:18" ht="19.5" customHeight="1">
      <c r="A21" s="1182" t="s">
        <v>66</v>
      </c>
      <c r="B21" s="1182"/>
      <c r="C21" s="105">
        <v>67</v>
      </c>
      <c r="D21" s="105">
        <v>53</v>
      </c>
      <c r="E21" s="105">
        <v>27</v>
      </c>
      <c r="F21" s="105">
        <v>102</v>
      </c>
      <c r="G21" s="105">
        <v>194</v>
      </c>
      <c r="H21" s="105">
        <v>1648</v>
      </c>
      <c r="I21" s="105">
        <v>1</v>
      </c>
      <c r="J21" s="105">
        <v>11</v>
      </c>
      <c r="K21" s="105">
        <f t="shared" si="0"/>
        <v>289</v>
      </c>
      <c r="L21" s="105">
        <f t="shared" si="1"/>
        <v>1814</v>
      </c>
      <c r="M21" s="105">
        <f t="shared" si="2"/>
        <v>2103</v>
      </c>
      <c r="N21" s="1056" t="s">
        <v>303</v>
      </c>
      <c r="O21" s="1056"/>
      <c r="Q21" s="210"/>
      <c r="R21" s="210"/>
    </row>
    <row r="22" spans="1:18" ht="19.5" customHeight="1">
      <c r="A22" s="1182" t="s">
        <v>134</v>
      </c>
      <c r="B22" s="1182"/>
      <c r="C22" s="105">
        <v>39</v>
      </c>
      <c r="D22" s="105">
        <v>17</v>
      </c>
      <c r="E22" s="105">
        <v>11</v>
      </c>
      <c r="F22" s="105">
        <v>13</v>
      </c>
      <c r="G22" s="105">
        <v>122</v>
      </c>
      <c r="H22" s="105">
        <v>501</v>
      </c>
      <c r="I22" s="105">
        <v>2</v>
      </c>
      <c r="J22" s="105">
        <v>9</v>
      </c>
      <c r="K22" s="105">
        <f t="shared" si="0"/>
        <v>174</v>
      </c>
      <c r="L22" s="105">
        <f t="shared" si="1"/>
        <v>540</v>
      </c>
      <c r="M22" s="105">
        <f t="shared" si="2"/>
        <v>714</v>
      </c>
      <c r="N22" s="1056" t="s">
        <v>304</v>
      </c>
      <c r="O22" s="1056"/>
    </row>
    <row r="23" spans="1:18" ht="19.5" customHeight="1">
      <c r="A23" s="1182" t="s">
        <v>68</v>
      </c>
      <c r="B23" s="1182"/>
      <c r="C23" s="105">
        <v>16</v>
      </c>
      <c r="D23" s="105">
        <v>5</v>
      </c>
      <c r="E23" s="105">
        <v>9</v>
      </c>
      <c r="F23" s="105">
        <v>6</v>
      </c>
      <c r="G23" s="105">
        <v>22</v>
      </c>
      <c r="H23" s="105">
        <v>294</v>
      </c>
      <c r="I23" s="105">
        <v>0</v>
      </c>
      <c r="J23" s="105">
        <v>2</v>
      </c>
      <c r="K23" s="105">
        <f t="shared" si="0"/>
        <v>47</v>
      </c>
      <c r="L23" s="105">
        <f t="shared" si="1"/>
        <v>307</v>
      </c>
      <c r="M23" s="105">
        <f t="shared" si="2"/>
        <v>354</v>
      </c>
      <c r="N23" s="1056" t="s">
        <v>305</v>
      </c>
      <c r="O23" s="1056"/>
    </row>
    <row r="24" spans="1:18" ht="19.5" customHeight="1">
      <c r="A24" s="1182" t="s">
        <v>69</v>
      </c>
      <c r="B24" s="1182"/>
      <c r="C24" s="105">
        <v>21</v>
      </c>
      <c r="D24" s="105">
        <v>5</v>
      </c>
      <c r="E24" s="105">
        <v>5</v>
      </c>
      <c r="F24" s="105">
        <v>10</v>
      </c>
      <c r="G24" s="105">
        <v>65</v>
      </c>
      <c r="H24" s="105">
        <v>303</v>
      </c>
      <c r="I24" s="105">
        <v>3</v>
      </c>
      <c r="J24" s="105">
        <v>4</v>
      </c>
      <c r="K24" s="105">
        <f t="shared" si="0"/>
        <v>94</v>
      </c>
      <c r="L24" s="105">
        <f t="shared" si="1"/>
        <v>322</v>
      </c>
      <c r="M24" s="105">
        <f t="shared" si="2"/>
        <v>416</v>
      </c>
      <c r="N24" s="1056" t="s">
        <v>191</v>
      </c>
      <c r="O24" s="1056"/>
    </row>
    <row r="25" spans="1:18" ht="19.5" customHeight="1">
      <c r="A25" s="1182" t="s">
        <v>70</v>
      </c>
      <c r="B25" s="1182"/>
      <c r="C25" s="105">
        <v>81</v>
      </c>
      <c r="D25" s="105">
        <v>24</v>
      </c>
      <c r="E25" s="105">
        <v>35</v>
      </c>
      <c r="F25" s="105">
        <v>73</v>
      </c>
      <c r="G25" s="105">
        <v>320</v>
      </c>
      <c r="H25" s="105">
        <v>720</v>
      </c>
      <c r="I25" s="105">
        <v>9</v>
      </c>
      <c r="J25" s="105">
        <v>14</v>
      </c>
      <c r="K25" s="105">
        <f t="shared" si="0"/>
        <v>445</v>
      </c>
      <c r="L25" s="105">
        <f t="shared" si="1"/>
        <v>831</v>
      </c>
      <c r="M25" s="105">
        <f t="shared" si="2"/>
        <v>1276</v>
      </c>
      <c r="N25" s="1056" t="s">
        <v>192</v>
      </c>
      <c r="O25" s="1056"/>
    </row>
    <row r="26" spans="1:18" ht="19.5" customHeight="1">
      <c r="A26" s="1182" t="s">
        <v>71</v>
      </c>
      <c r="B26" s="1182"/>
      <c r="C26" s="105">
        <v>11</v>
      </c>
      <c r="D26" s="105">
        <v>0</v>
      </c>
      <c r="E26" s="105">
        <v>6</v>
      </c>
      <c r="F26" s="105">
        <v>3</v>
      </c>
      <c r="G26" s="105">
        <v>69</v>
      </c>
      <c r="H26" s="105">
        <v>84</v>
      </c>
      <c r="I26" s="105">
        <v>0</v>
      </c>
      <c r="J26" s="105">
        <v>0</v>
      </c>
      <c r="K26" s="105">
        <f t="shared" si="0"/>
        <v>86</v>
      </c>
      <c r="L26" s="105">
        <f t="shared" si="1"/>
        <v>87</v>
      </c>
      <c r="M26" s="105">
        <f t="shared" si="2"/>
        <v>173</v>
      </c>
      <c r="N26" s="1056" t="s">
        <v>193</v>
      </c>
      <c r="O26" s="1056"/>
    </row>
    <row r="27" spans="1:18" ht="19.5" customHeight="1" thickBot="1">
      <c r="A27" s="1306" t="s">
        <v>72</v>
      </c>
      <c r="B27" s="1306"/>
      <c r="C27" s="892">
        <v>143</v>
      </c>
      <c r="D27" s="892">
        <v>117</v>
      </c>
      <c r="E27" s="892">
        <v>13</v>
      </c>
      <c r="F27" s="892">
        <v>24</v>
      </c>
      <c r="G27" s="892">
        <v>100</v>
      </c>
      <c r="H27" s="892">
        <v>1697</v>
      </c>
      <c r="I27" s="892">
        <v>0</v>
      </c>
      <c r="J27" s="892">
        <v>0</v>
      </c>
      <c r="K27" s="301">
        <f t="shared" si="0"/>
        <v>256</v>
      </c>
      <c r="L27" s="301">
        <f t="shared" si="1"/>
        <v>1838</v>
      </c>
      <c r="M27" s="301">
        <f t="shared" si="2"/>
        <v>2094</v>
      </c>
      <c r="N27" s="1062" t="s">
        <v>361</v>
      </c>
      <c r="O27" s="1062"/>
    </row>
    <row r="28" spans="1:18" ht="19.5" customHeight="1" thickBot="1">
      <c r="A28" s="1309" t="s">
        <v>32</v>
      </c>
      <c r="B28" s="1309"/>
      <c r="C28" s="895">
        <f>SUM(C8:C27)</f>
        <v>703</v>
      </c>
      <c r="D28" s="895">
        <f t="shared" ref="D28:M28" si="3">SUM(D8:D27)</f>
        <v>663</v>
      </c>
      <c r="E28" s="895">
        <f t="shared" si="3"/>
        <v>237</v>
      </c>
      <c r="F28" s="895">
        <f t="shared" si="3"/>
        <v>738</v>
      </c>
      <c r="G28" s="895">
        <f t="shared" si="3"/>
        <v>1742</v>
      </c>
      <c r="H28" s="895">
        <f t="shared" si="3"/>
        <v>14788</v>
      </c>
      <c r="I28" s="895">
        <f t="shared" si="3"/>
        <v>37</v>
      </c>
      <c r="J28" s="895">
        <f t="shared" si="3"/>
        <v>137</v>
      </c>
      <c r="K28" s="895">
        <f t="shared" si="3"/>
        <v>2719</v>
      </c>
      <c r="L28" s="895">
        <f t="shared" si="3"/>
        <v>16326</v>
      </c>
      <c r="M28" s="895">
        <f t="shared" si="3"/>
        <v>19045</v>
      </c>
      <c r="N28" s="1104" t="s">
        <v>175</v>
      </c>
      <c r="O28" s="1104"/>
    </row>
    <row r="29" spans="1:18" ht="16.5" thickTop="1">
      <c r="N29" s="249"/>
      <c r="O29" s="249"/>
    </row>
    <row r="30" spans="1:18" ht="15.75">
      <c r="N30" s="249"/>
      <c r="O30" s="249"/>
    </row>
    <row r="31" spans="1:18" ht="15.75">
      <c r="N31" s="249"/>
      <c r="O31" s="249"/>
    </row>
    <row r="32" spans="1:18" ht="15.75">
      <c r="N32" s="249"/>
      <c r="O32" s="249"/>
    </row>
    <row r="33" spans="14:15" ht="15.75">
      <c r="N33" s="249"/>
      <c r="O33" s="249"/>
    </row>
    <row r="34" spans="14:15" ht="15.75">
      <c r="N34" s="249"/>
      <c r="O34" s="249"/>
    </row>
    <row r="35" spans="14:15" ht="15.75">
      <c r="N35" s="249"/>
      <c r="O35" s="249"/>
    </row>
    <row r="36" spans="14:15" ht="15.75">
      <c r="N36" s="249"/>
      <c r="O36" s="249"/>
    </row>
    <row r="37" spans="14:15" ht="15.75">
      <c r="N37" s="249"/>
      <c r="O37" s="249"/>
    </row>
    <row r="38" spans="14:15" ht="15.75">
      <c r="N38" s="249"/>
      <c r="O38" s="249"/>
    </row>
    <row r="39" spans="14:15" ht="15.75">
      <c r="N39" s="249"/>
      <c r="O39" s="249"/>
    </row>
    <row r="116" spans="3:15"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</row>
    <row r="117" spans="3:15"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</row>
    <row r="118" spans="3:15"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</row>
    <row r="119" spans="3:15"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</row>
  </sheetData>
  <protectedRanges>
    <protectedRange sqref="F18:J18" name="نطاق1"/>
  </protectedRanges>
  <mergeCells count="48">
    <mergeCell ref="A1:O1"/>
    <mergeCell ref="A2:O2"/>
    <mergeCell ref="A3:B3"/>
    <mergeCell ref="N3:O3"/>
    <mergeCell ref="A4:B7"/>
    <mergeCell ref="C4:D4"/>
    <mergeCell ref="E4:F4"/>
    <mergeCell ref="G4:H4"/>
    <mergeCell ref="I4:J4"/>
    <mergeCell ref="K4:M4"/>
    <mergeCell ref="A11:B11"/>
    <mergeCell ref="N11:O11"/>
    <mergeCell ref="N4:O7"/>
    <mergeCell ref="C5:D5"/>
    <mergeCell ref="E5:F5"/>
    <mergeCell ref="G5:H5"/>
    <mergeCell ref="I5:J5"/>
    <mergeCell ref="L5:M5"/>
    <mergeCell ref="N8:O8"/>
    <mergeCell ref="A9:B9"/>
    <mergeCell ref="N9:O9"/>
    <mergeCell ref="A10:B10"/>
    <mergeCell ref="N10:O10"/>
    <mergeCell ref="A8:B8"/>
    <mergeCell ref="A12:A17"/>
    <mergeCell ref="O12:O17"/>
    <mergeCell ref="A18:B18"/>
    <mergeCell ref="N18:O18"/>
    <mergeCell ref="A19:B19"/>
    <mergeCell ref="N19:O19"/>
    <mergeCell ref="A20:B20"/>
    <mergeCell ref="N20:O20"/>
    <mergeCell ref="A21:B21"/>
    <mergeCell ref="N21:O21"/>
    <mergeCell ref="A22:B22"/>
    <mergeCell ref="N22:O22"/>
    <mergeCell ref="A23:B23"/>
    <mergeCell ref="N23:O23"/>
    <mergeCell ref="A24:B24"/>
    <mergeCell ref="N24:O24"/>
    <mergeCell ref="A25:B25"/>
    <mergeCell ref="N25:O25"/>
    <mergeCell ref="A26:B26"/>
    <mergeCell ref="N26:O26"/>
    <mergeCell ref="A27:B27"/>
    <mergeCell ref="N27:O27"/>
    <mergeCell ref="A28:B28"/>
    <mergeCell ref="N28:O28"/>
  </mergeCells>
  <printOptions horizontalCentered="1"/>
  <pageMargins left="1" right="1" top="1" bottom="1" header="1" footer="1"/>
  <pageSetup paperSize="9" scale="80" firstPageNumber="53" orientation="landscape" useFirstPageNumber="1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E54"/>
  <sheetViews>
    <sheetView rightToLeft="1" view="pageBreakPreview" zoomScale="80" zoomScaleNormal="75" zoomScaleSheetLayoutView="80" workbookViewId="0">
      <selection activeCell="A19" sqref="A19:B19"/>
    </sheetView>
  </sheetViews>
  <sheetFormatPr defaultRowHeight="12.75"/>
  <cols>
    <col min="1" max="1" width="3.5703125" style="159" customWidth="1"/>
    <col min="2" max="2" width="10.5703125" style="159" customWidth="1"/>
    <col min="3" max="3" width="6.5703125" style="159" customWidth="1"/>
    <col min="4" max="4" width="9.5703125" style="159" customWidth="1"/>
    <col min="5" max="5" width="6.7109375" style="159" customWidth="1"/>
    <col min="6" max="6" width="9.7109375" style="159" customWidth="1"/>
    <col min="7" max="7" width="6.7109375" style="159" customWidth="1"/>
    <col min="8" max="8" width="9.7109375" style="159" customWidth="1"/>
    <col min="9" max="9" width="6.85546875" style="159" customWidth="1"/>
    <col min="10" max="10" width="8.42578125" style="159" customWidth="1"/>
    <col min="11" max="11" width="6.5703125" style="159" customWidth="1"/>
    <col min="12" max="12" width="8.140625" style="159" customWidth="1"/>
    <col min="13" max="13" width="6.28515625" style="159" customWidth="1"/>
    <col min="14" max="14" width="8.42578125" style="159" customWidth="1"/>
    <col min="15" max="15" width="6.28515625" style="159" customWidth="1"/>
    <col min="16" max="16" width="9" style="159" customWidth="1"/>
    <col min="17" max="17" width="7.28515625" style="159" customWidth="1"/>
    <col min="18" max="18" width="8.28515625" style="159" customWidth="1"/>
    <col min="19" max="19" width="14.28515625" style="159" customWidth="1"/>
    <col min="20" max="20" width="4" style="159" customWidth="1"/>
    <col min="21" max="21" width="5.140625" style="159" customWidth="1"/>
    <col min="22" max="22" width="13" style="159" customWidth="1"/>
    <col min="23" max="23" width="7.28515625" style="159" customWidth="1"/>
    <col min="24" max="24" width="8.28515625" style="159" customWidth="1"/>
    <col min="25" max="25" width="7" style="159" customWidth="1"/>
    <col min="26" max="26" width="8.42578125" style="159" customWidth="1"/>
    <col min="27" max="27" width="6.28515625" style="159" customWidth="1"/>
    <col min="28" max="28" width="9.140625" style="159"/>
    <col min="29" max="29" width="6.85546875" style="159" customWidth="1"/>
    <col min="30" max="30" width="9.140625" style="159"/>
    <col min="31" max="31" width="6" style="159" customWidth="1"/>
    <col min="32" max="34" width="9.28515625" style="159" bestFit="1" customWidth="1"/>
    <col min="35" max="35" width="7.42578125" style="159" customWidth="1"/>
    <col min="36" max="36" width="10" style="159" bestFit="1" customWidth="1"/>
    <col min="37" max="37" width="17.42578125" style="159" customWidth="1"/>
    <col min="38" max="38" width="5.5703125" style="159" customWidth="1"/>
    <col min="39" max="39" width="4.42578125" style="159" customWidth="1"/>
    <col min="40" max="40" width="10.5703125" style="159" customWidth="1"/>
    <col min="41" max="41" width="6.28515625" style="159" customWidth="1"/>
    <col min="42" max="42" width="9.140625" style="159"/>
    <col min="43" max="43" width="6.5703125" style="159" customWidth="1"/>
    <col min="44" max="44" width="9.140625" style="159"/>
    <col min="45" max="45" width="7" style="159" customWidth="1"/>
    <col min="46" max="46" width="9.140625" style="159"/>
    <col min="47" max="47" width="6.42578125" style="159" customWidth="1"/>
    <col min="48" max="48" width="8.7109375" style="159" customWidth="1"/>
    <col min="49" max="49" width="6.7109375" style="159" customWidth="1"/>
    <col min="50" max="50" width="9.140625" style="159"/>
    <col min="51" max="51" width="7" style="159" customWidth="1"/>
    <col min="52" max="52" width="7.85546875" style="159" customWidth="1"/>
    <col min="53" max="53" width="8" style="159" customWidth="1"/>
    <col min="54" max="55" width="9.140625" style="159"/>
    <col min="56" max="56" width="15.85546875" style="159" customWidth="1"/>
    <col min="57" max="57" width="4" style="159" customWidth="1"/>
    <col min="58" max="16384" width="9.140625" style="159"/>
  </cols>
  <sheetData>
    <row r="1" spans="1:57" ht="23.25" customHeight="1">
      <c r="A1" s="1423" t="s">
        <v>1361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3"/>
      <c r="P1" s="1423"/>
      <c r="Q1" s="1423"/>
      <c r="R1" s="1423"/>
      <c r="S1" s="1423"/>
      <c r="T1" s="1423"/>
    </row>
    <row r="2" spans="1:57" ht="21" customHeight="1">
      <c r="A2" s="1424" t="s">
        <v>882</v>
      </c>
      <c r="B2" s="1424"/>
      <c r="C2" s="1424"/>
      <c r="D2" s="1424"/>
      <c r="E2" s="1424"/>
      <c r="F2" s="1424"/>
      <c r="G2" s="1424"/>
      <c r="H2" s="1424"/>
      <c r="I2" s="1424"/>
      <c r="J2" s="1424"/>
      <c r="K2" s="1424"/>
      <c r="L2" s="1424"/>
      <c r="M2" s="1424"/>
      <c r="N2" s="1424"/>
      <c r="O2" s="1424"/>
      <c r="P2" s="1424"/>
      <c r="Q2" s="1424"/>
      <c r="R2" s="1424"/>
      <c r="S2" s="1424"/>
      <c r="T2" s="1424"/>
    </row>
    <row r="3" spans="1:57" ht="17.25" customHeight="1" thickBot="1">
      <c r="A3" s="1422" t="s">
        <v>1226</v>
      </c>
      <c r="B3" s="1422"/>
      <c r="C3" s="1422"/>
      <c r="D3" s="99"/>
      <c r="E3"/>
      <c r="F3"/>
      <c r="G3"/>
      <c r="H3"/>
      <c r="I3"/>
      <c r="J3"/>
      <c r="K3"/>
      <c r="L3"/>
      <c r="M3"/>
      <c r="N3"/>
      <c r="O3"/>
      <c r="P3"/>
      <c r="Q3"/>
      <c r="R3" s="99"/>
      <c r="S3" s="1421" t="s">
        <v>721</v>
      </c>
      <c r="T3" s="1421"/>
      <c r="U3" s="1422" t="s">
        <v>1227</v>
      </c>
      <c r="V3" s="1422"/>
      <c r="W3" s="1422"/>
      <c r="X3" s="99"/>
      <c r="Y3"/>
      <c r="Z3"/>
      <c r="AA3"/>
      <c r="AB3"/>
      <c r="AC3"/>
      <c r="AD3"/>
      <c r="AE3"/>
      <c r="AF3"/>
      <c r="AG3"/>
      <c r="AH3"/>
      <c r="AI3"/>
      <c r="AJ3"/>
      <c r="AK3" s="1421" t="s">
        <v>1228</v>
      </c>
      <c r="AL3" s="1421"/>
      <c r="AM3" s="1422" t="s">
        <v>1229</v>
      </c>
      <c r="AN3" s="1422"/>
      <c r="AO3" s="1422"/>
      <c r="AP3" s="99"/>
      <c r="AQ3"/>
      <c r="AR3"/>
      <c r="AS3"/>
      <c r="AT3"/>
      <c r="AU3"/>
      <c r="AV3"/>
      <c r="AW3"/>
      <c r="AX3"/>
      <c r="AY3"/>
      <c r="AZ3"/>
      <c r="BA3"/>
      <c r="BC3" s="1421" t="s">
        <v>1230</v>
      </c>
      <c r="BD3" s="1421"/>
      <c r="BE3" s="1421"/>
    </row>
    <row r="4" spans="1:57" ht="18.75" customHeight="1" thickTop="1">
      <c r="A4" s="1181" t="s">
        <v>40</v>
      </c>
      <c r="B4" s="1181"/>
      <c r="C4" s="1181" t="s">
        <v>402</v>
      </c>
      <c r="D4" s="1181"/>
      <c r="E4" s="1181" t="s">
        <v>403</v>
      </c>
      <c r="F4" s="1181"/>
      <c r="G4" s="1181" t="s">
        <v>404</v>
      </c>
      <c r="H4" s="1181"/>
      <c r="I4" s="1181" t="s">
        <v>405</v>
      </c>
      <c r="J4" s="1181"/>
      <c r="K4" s="1181" t="s">
        <v>406</v>
      </c>
      <c r="L4" s="1181"/>
      <c r="M4" s="1181" t="s">
        <v>994</v>
      </c>
      <c r="N4" s="1181"/>
      <c r="O4" s="1181" t="s">
        <v>408</v>
      </c>
      <c r="P4" s="1181"/>
      <c r="Q4" s="1181" t="s">
        <v>409</v>
      </c>
      <c r="R4" s="1190"/>
      <c r="S4" s="1074" t="s">
        <v>174</v>
      </c>
      <c r="T4" s="1074"/>
      <c r="U4" s="1181" t="s">
        <v>40</v>
      </c>
      <c r="V4" s="1181"/>
      <c r="W4" s="1181" t="s">
        <v>420</v>
      </c>
      <c r="X4" s="1181"/>
      <c r="Y4" s="1181" t="s">
        <v>418</v>
      </c>
      <c r="Z4" s="1181"/>
      <c r="AA4" s="1181" t="s">
        <v>419</v>
      </c>
      <c r="AB4" s="1181"/>
      <c r="AC4" s="1181" t="s">
        <v>433</v>
      </c>
      <c r="AD4" s="1181"/>
      <c r="AE4" s="1181" t="s">
        <v>432</v>
      </c>
      <c r="AF4" s="1181"/>
      <c r="AG4" s="1181" t="s">
        <v>423</v>
      </c>
      <c r="AH4" s="1181"/>
      <c r="AI4" s="1181" t="s">
        <v>421</v>
      </c>
      <c r="AJ4" s="1181"/>
      <c r="AK4" s="1074" t="s">
        <v>174</v>
      </c>
      <c r="AL4" s="1074"/>
      <c r="AM4" s="1181" t="s">
        <v>40</v>
      </c>
      <c r="AN4" s="1181"/>
      <c r="AO4" s="1181" t="s">
        <v>422</v>
      </c>
      <c r="AP4" s="1181"/>
      <c r="AQ4" s="1181" t="s">
        <v>434</v>
      </c>
      <c r="AR4" s="1181"/>
      <c r="AS4" s="1181" t="s">
        <v>435</v>
      </c>
      <c r="AT4" s="1181"/>
      <c r="AU4" s="1181" t="s">
        <v>436</v>
      </c>
      <c r="AV4" s="1181"/>
      <c r="AW4" s="1181" t="s">
        <v>437</v>
      </c>
      <c r="AX4" s="1181"/>
      <c r="AY4" s="1181" t="s">
        <v>424</v>
      </c>
      <c r="AZ4" s="1181"/>
      <c r="BA4" s="1181" t="s">
        <v>168</v>
      </c>
      <c r="BB4" s="1181"/>
      <c r="BC4" s="1181"/>
      <c r="BD4" s="1074" t="s">
        <v>174</v>
      </c>
      <c r="BE4" s="1074"/>
    </row>
    <row r="5" spans="1:57" ht="34.5" customHeight="1">
      <c r="A5" s="1189"/>
      <c r="B5" s="1189"/>
      <c r="C5" s="1183" t="s">
        <v>410</v>
      </c>
      <c r="D5" s="1183"/>
      <c r="E5" s="1198" t="s">
        <v>411</v>
      </c>
      <c r="F5" s="1198"/>
      <c r="G5" s="1198" t="s">
        <v>412</v>
      </c>
      <c r="H5" s="1198"/>
      <c r="I5" s="1183" t="s">
        <v>413</v>
      </c>
      <c r="J5" s="1183"/>
      <c r="K5" s="1183" t="s">
        <v>414</v>
      </c>
      <c r="L5" s="1183"/>
      <c r="M5" s="1183" t="s">
        <v>415</v>
      </c>
      <c r="N5" s="1183"/>
      <c r="O5" s="1183" t="s">
        <v>416</v>
      </c>
      <c r="P5" s="1183"/>
      <c r="Q5" s="1183" t="s">
        <v>417</v>
      </c>
      <c r="R5" s="1183"/>
      <c r="S5" s="1096"/>
      <c r="T5" s="1096"/>
      <c r="U5" s="1189"/>
      <c r="V5" s="1189"/>
      <c r="W5" s="1183" t="s">
        <v>425</v>
      </c>
      <c r="X5" s="1183"/>
      <c r="Y5" s="1183" t="s">
        <v>426</v>
      </c>
      <c r="Z5" s="1183"/>
      <c r="AA5" s="1183" t="s">
        <v>427</v>
      </c>
      <c r="AB5" s="1183"/>
      <c r="AC5" s="1183" t="s">
        <v>439</v>
      </c>
      <c r="AD5" s="1183"/>
      <c r="AE5" s="1198" t="s">
        <v>438</v>
      </c>
      <c r="AF5" s="1198"/>
      <c r="AG5" s="1183" t="s">
        <v>430</v>
      </c>
      <c r="AH5" s="1183"/>
      <c r="AI5" s="1183" t="s">
        <v>428</v>
      </c>
      <c r="AJ5" s="1183"/>
      <c r="AK5" s="1096"/>
      <c r="AL5" s="1096"/>
      <c r="AM5" s="1189"/>
      <c r="AN5" s="1189"/>
      <c r="AO5" s="1183" t="s">
        <v>429</v>
      </c>
      <c r="AP5" s="1183"/>
      <c r="AQ5" s="1183" t="s">
        <v>440</v>
      </c>
      <c r="AR5" s="1183"/>
      <c r="AS5" s="1183" t="s">
        <v>441</v>
      </c>
      <c r="AT5" s="1183"/>
      <c r="AU5" s="1198" t="s">
        <v>442</v>
      </c>
      <c r="AV5" s="1198"/>
      <c r="AW5" s="1183" t="s">
        <v>443</v>
      </c>
      <c r="AX5" s="1183"/>
      <c r="AY5" s="1183" t="s">
        <v>431</v>
      </c>
      <c r="AZ5" s="1183"/>
      <c r="BA5" s="1183" t="s">
        <v>175</v>
      </c>
      <c r="BB5" s="1183"/>
      <c r="BC5" s="1183"/>
      <c r="BD5" s="1096"/>
      <c r="BE5" s="1096"/>
    </row>
    <row r="6" spans="1:57" ht="18.75" customHeight="1">
      <c r="A6" s="1189"/>
      <c r="B6" s="1189"/>
      <c r="C6" s="353" t="s">
        <v>102</v>
      </c>
      <c r="D6" s="943" t="s">
        <v>103</v>
      </c>
      <c r="E6" s="943" t="s">
        <v>102</v>
      </c>
      <c r="F6" s="943" t="s">
        <v>103</v>
      </c>
      <c r="G6" s="943" t="s">
        <v>102</v>
      </c>
      <c r="H6" s="943" t="s">
        <v>103</v>
      </c>
      <c r="I6" s="943" t="s">
        <v>102</v>
      </c>
      <c r="J6" s="943" t="s">
        <v>103</v>
      </c>
      <c r="K6" s="943" t="s">
        <v>102</v>
      </c>
      <c r="L6" s="943" t="s">
        <v>103</v>
      </c>
      <c r="M6" s="943" t="s">
        <v>102</v>
      </c>
      <c r="N6" s="943" t="s">
        <v>103</v>
      </c>
      <c r="O6" s="943" t="s">
        <v>102</v>
      </c>
      <c r="P6" s="943" t="s">
        <v>103</v>
      </c>
      <c r="Q6" s="943" t="s">
        <v>102</v>
      </c>
      <c r="R6" s="943" t="s">
        <v>103</v>
      </c>
      <c r="S6" s="1096"/>
      <c r="T6" s="1096"/>
      <c r="U6" s="1189"/>
      <c r="V6" s="1189"/>
      <c r="W6" s="943" t="s">
        <v>102</v>
      </c>
      <c r="X6" s="943" t="s">
        <v>103</v>
      </c>
      <c r="Y6" s="943" t="s">
        <v>102</v>
      </c>
      <c r="Z6" s="943" t="s">
        <v>103</v>
      </c>
      <c r="AA6" s="943" t="s">
        <v>102</v>
      </c>
      <c r="AB6" s="943" t="s">
        <v>103</v>
      </c>
      <c r="AC6" s="943" t="s">
        <v>102</v>
      </c>
      <c r="AD6" s="943" t="s">
        <v>103</v>
      </c>
      <c r="AE6" s="943" t="s">
        <v>102</v>
      </c>
      <c r="AF6" s="943" t="s">
        <v>103</v>
      </c>
      <c r="AG6" s="943" t="s">
        <v>102</v>
      </c>
      <c r="AH6" s="943" t="s">
        <v>103</v>
      </c>
      <c r="AI6" s="943" t="s">
        <v>102</v>
      </c>
      <c r="AJ6" s="943" t="s">
        <v>103</v>
      </c>
      <c r="AK6" s="1096"/>
      <c r="AL6" s="1096"/>
      <c r="AM6" s="1189"/>
      <c r="AN6" s="1189"/>
      <c r="AO6" s="301" t="s">
        <v>102</v>
      </c>
      <c r="AP6" s="301" t="s">
        <v>103</v>
      </c>
      <c r="AQ6" s="301" t="s">
        <v>102</v>
      </c>
      <c r="AR6" s="301" t="s">
        <v>103</v>
      </c>
      <c r="AS6" s="301" t="s">
        <v>102</v>
      </c>
      <c r="AT6" s="301" t="s">
        <v>103</v>
      </c>
      <c r="AU6" s="301" t="s">
        <v>102</v>
      </c>
      <c r="AV6" s="301" t="s">
        <v>103</v>
      </c>
      <c r="AW6" s="301" t="s">
        <v>102</v>
      </c>
      <c r="AX6" s="301" t="s">
        <v>103</v>
      </c>
      <c r="AY6" s="301" t="s">
        <v>102</v>
      </c>
      <c r="AZ6" s="301" t="s">
        <v>103</v>
      </c>
      <c r="BA6" s="301" t="s">
        <v>102</v>
      </c>
      <c r="BB6" s="301" t="s">
        <v>103</v>
      </c>
      <c r="BC6" s="301" t="s">
        <v>32</v>
      </c>
      <c r="BD6" s="1096"/>
      <c r="BE6" s="1096"/>
    </row>
    <row r="7" spans="1:57" ht="18" customHeight="1" thickBot="1">
      <c r="A7" s="1189"/>
      <c r="B7" s="1189"/>
      <c r="C7" s="843" t="s">
        <v>352</v>
      </c>
      <c r="D7" s="960" t="s">
        <v>353</v>
      </c>
      <c r="E7" s="960" t="s">
        <v>352</v>
      </c>
      <c r="F7" s="960" t="s">
        <v>353</v>
      </c>
      <c r="G7" s="960" t="s">
        <v>352</v>
      </c>
      <c r="H7" s="960" t="s">
        <v>353</v>
      </c>
      <c r="I7" s="960" t="s">
        <v>352</v>
      </c>
      <c r="J7" s="960" t="s">
        <v>353</v>
      </c>
      <c r="K7" s="960" t="s">
        <v>352</v>
      </c>
      <c r="L7" s="960" t="s">
        <v>353</v>
      </c>
      <c r="M7" s="960" t="s">
        <v>352</v>
      </c>
      <c r="N7" s="960" t="s">
        <v>353</v>
      </c>
      <c r="O7" s="960" t="s">
        <v>352</v>
      </c>
      <c r="P7" s="960" t="s">
        <v>353</v>
      </c>
      <c r="Q7" s="960" t="s">
        <v>352</v>
      </c>
      <c r="R7" s="960" t="s">
        <v>353</v>
      </c>
      <c r="S7" s="1096"/>
      <c r="T7" s="1096"/>
      <c r="U7" s="1189"/>
      <c r="V7" s="1189"/>
      <c r="W7" s="960" t="s">
        <v>352</v>
      </c>
      <c r="X7" s="960" t="s">
        <v>353</v>
      </c>
      <c r="Y7" s="960" t="s">
        <v>352</v>
      </c>
      <c r="Z7" s="960" t="s">
        <v>353</v>
      </c>
      <c r="AA7" s="960" t="s">
        <v>352</v>
      </c>
      <c r="AB7" s="960" t="s">
        <v>353</v>
      </c>
      <c r="AC7" s="960" t="s">
        <v>352</v>
      </c>
      <c r="AD7" s="960" t="s">
        <v>353</v>
      </c>
      <c r="AE7" s="960" t="s">
        <v>352</v>
      </c>
      <c r="AF7" s="960" t="s">
        <v>353</v>
      </c>
      <c r="AG7" s="960" t="s">
        <v>352</v>
      </c>
      <c r="AH7" s="960" t="s">
        <v>353</v>
      </c>
      <c r="AI7" s="960" t="s">
        <v>352</v>
      </c>
      <c r="AJ7" s="942" t="s">
        <v>353</v>
      </c>
      <c r="AK7" s="1096"/>
      <c r="AL7" s="1096"/>
      <c r="AM7" s="1189"/>
      <c r="AN7" s="1189"/>
      <c r="AO7" s="844" t="s">
        <v>352</v>
      </c>
      <c r="AP7" s="844" t="s">
        <v>353</v>
      </c>
      <c r="AQ7" s="844" t="s">
        <v>352</v>
      </c>
      <c r="AR7" s="844" t="s">
        <v>353</v>
      </c>
      <c r="AS7" s="844" t="s">
        <v>352</v>
      </c>
      <c r="AT7" s="844" t="s">
        <v>353</v>
      </c>
      <c r="AU7" s="844" t="s">
        <v>352</v>
      </c>
      <c r="AV7" s="844" t="s">
        <v>353</v>
      </c>
      <c r="AW7" s="844" t="s">
        <v>352</v>
      </c>
      <c r="AX7" s="844" t="s">
        <v>353</v>
      </c>
      <c r="AY7" s="844" t="s">
        <v>352</v>
      </c>
      <c r="AZ7" s="844" t="s">
        <v>353</v>
      </c>
      <c r="BA7" s="844" t="s">
        <v>352</v>
      </c>
      <c r="BB7" s="844" t="s">
        <v>353</v>
      </c>
      <c r="BC7" s="662" t="s">
        <v>175</v>
      </c>
      <c r="BD7" s="1096"/>
      <c r="BE7" s="1096"/>
    </row>
    <row r="8" spans="1:57" ht="18.75" customHeight="1">
      <c r="A8" s="1192" t="s">
        <v>52</v>
      </c>
      <c r="B8" s="1192"/>
      <c r="C8" s="448">
        <v>19</v>
      </c>
      <c r="D8" s="448">
        <v>75</v>
      </c>
      <c r="E8" s="448">
        <v>10</v>
      </c>
      <c r="F8" s="448">
        <v>100</v>
      </c>
      <c r="G8" s="448">
        <v>10</v>
      </c>
      <c r="H8" s="448">
        <v>102</v>
      </c>
      <c r="I8" s="448">
        <v>0</v>
      </c>
      <c r="J8" s="448">
        <v>0</v>
      </c>
      <c r="K8" s="448">
        <v>7</v>
      </c>
      <c r="L8" s="448">
        <v>66</v>
      </c>
      <c r="M8" s="448">
        <v>2</v>
      </c>
      <c r="N8" s="448">
        <v>48</v>
      </c>
      <c r="O8" s="448">
        <v>2</v>
      </c>
      <c r="P8" s="448">
        <v>31</v>
      </c>
      <c r="Q8" s="448">
        <v>3</v>
      </c>
      <c r="R8" s="448">
        <v>4</v>
      </c>
      <c r="S8" s="1058" t="s">
        <v>671</v>
      </c>
      <c r="T8" s="1058"/>
      <c r="U8" s="1192" t="s">
        <v>52</v>
      </c>
      <c r="V8" s="1192"/>
      <c r="W8" s="448">
        <v>2</v>
      </c>
      <c r="X8" s="448">
        <v>10</v>
      </c>
      <c r="Y8" s="448">
        <v>0</v>
      </c>
      <c r="Z8" s="448">
        <v>22</v>
      </c>
      <c r="AA8" s="448">
        <v>2</v>
      </c>
      <c r="AB8" s="448">
        <v>6</v>
      </c>
      <c r="AC8" s="448">
        <v>0</v>
      </c>
      <c r="AD8" s="448">
        <v>0</v>
      </c>
      <c r="AE8" s="448">
        <v>2</v>
      </c>
      <c r="AF8" s="448">
        <v>5</v>
      </c>
      <c r="AG8" s="448">
        <v>0</v>
      </c>
      <c r="AH8" s="448">
        <v>7</v>
      </c>
      <c r="AI8" s="448">
        <v>35</v>
      </c>
      <c r="AJ8" s="448">
        <v>15</v>
      </c>
      <c r="AK8" s="1058" t="s">
        <v>671</v>
      </c>
      <c r="AL8" s="1058"/>
      <c r="AM8" s="1192" t="s">
        <v>52</v>
      </c>
      <c r="AN8" s="1192"/>
      <c r="AO8" s="448">
        <v>3</v>
      </c>
      <c r="AP8" s="448">
        <v>30</v>
      </c>
      <c r="AQ8" s="448">
        <v>7</v>
      </c>
      <c r="AR8" s="448">
        <v>75</v>
      </c>
      <c r="AS8" s="448">
        <v>0</v>
      </c>
      <c r="AT8" s="448">
        <v>0</v>
      </c>
      <c r="AU8" s="448">
        <v>0</v>
      </c>
      <c r="AV8" s="448">
        <v>1</v>
      </c>
      <c r="AW8" s="448">
        <v>16</v>
      </c>
      <c r="AX8" s="448">
        <v>51</v>
      </c>
      <c r="AY8" s="448">
        <v>26</v>
      </c>
      <c r="AZ8" s="448">
        <v>142</v>
      </c>
      <c r="BA8" s="448">
        <f>SUM(C8,E8,G8,I8,K8,M8,O8,Q8,W8,Y8,AA8,AC8,AE8,AG8,AI8,AO8,AQ8,AS8,AU8,AW8,AY8)</f>
        <v>146</v>
      </c>
      <c r="BB8" s="448">
        <f>SUM(D8,F8,H8,J8,L8,N8,P8,R8,X8,Z8,AB8,AD8,AF8,AH8,AJ8,AP8,AR8,AT8,AV8,AX8,AZ8)</f>
        <v>790</v>
      </c>
      <c r="BC8" s="448">
        <f>SUM(BA8:BB8)</f>
        <v>936</v>
      </c>
      <c r="BD8" s="1058" t="s">
        <v>671</v>
      </c>
      <c r="BE8" s="1058"/>
    </row>
    <row r="9" spans="1:57" ht="18.75" customHeight="1">
      <c r="A9" s="1182" t="s">
        <v>53</v>
      </c>
      <c r="B9" s="1182"/>
      <c r="C9" s="329">
        <v>19</v>
      </c>
      <c r="D9" s="329">
        <v>13</v>
      </c>
      <c r="E9" s="329">
        <v>16</v>
      </c>
      <c r="F9" s="329">
        <v>38</v>
      </c>
      <c r="G9" s="329">
        <v>11</v>
      </c>
      <c r="H9" s="329">
        <v>37</v>
      </c>
      <c r="I9" s="329">
        <v>0</v>
      </c>
      <c r="J9" s="329">
        <v>0</v>
      </c>
      <c r="K9" s="329">
        <v>6</v>
      </c>
      <c r="L9" s="329">
        <v>32</v>
      </c>
      <c r="M9" s="329">
        <v>1</v>
      </c>
      <c r="N9" s="329">
        <v>23</v>
      </c>
      <c r="O9" s="329">
        <v>0</v>
      </c>
      <c r="P9" s="329">
        <v>0</v>
      </c>
      <c r="Q9" s="329">
        <v>0</v>
      </c>
      <c r="R9" s="329">
        <v>0</v>
      </c>
      <c r="S9" s="1059" t="s">
        <v>302</v>
      </c>
      <c r="T9" s="1059"/>
      <c r="U9" s="1182" t="s">
        <v>53</v>
      </c>
      <c r="V9" s="1182"/>
      <c r="W9" s="329">
        <v>3</v>
      </c>
      <c r="X9" s="329">
        <v>3</v>
      </c>
      <c r="Y9" s="329">
        <v>4</v>
      </c>
      <c r="Z9" s="329">
        <v>16</v>
      </c>
      <c r="AA9" s="329">
        <v>0</v>
      </c>
      <c r="AB9" s="329">
        <v>10</v>
      </c>
      <c r="AC9" s="329">
        <v>0</v>
      </c>
      <c r="AD9" s="329">
        <v>0</v>
      </c>
      <c r="AE9" s="329">
        <v>0</v>
      </c>
      <c r="AF9" s="329">
        <v>0</v>
      </c>
      <c r="AG9" s="329">
        <v>0</v>
      </c>
      <c r="AH9" s="329">
        <v>0</v>
      </c>
      <c r="AI9" s="329">
        <v>1</v>
      </c>
      <c r="AJ9" s="329">
        <v>7</v>
      </c>
      <c r="AK9" s="1059" t="s">
        <v>302</v>
      </c>
      <c r="AL9" s="1059"/>
      <c r="AM9" s="1182" t="s">
        <v>53</v>
      </c>
      <c r="AN9" s="1182"/>
      <c r="AO9" s="329">
        <v>4</v>
      </c>
      <c r="AP9" s="329">
        <v>4</v>
      </c>
      <c r="AQ9" s="329">
        <v>0</v>
      </c>
      <c r="AR9" s="329">
        <v>0</v>
      </c>
      <c r="AS9" s="329">
        <v>0</v>
      </c>
      <c r="AT9" s="329">
        <v>0</v>
      </c>
      <c r="AU9" s="329">
        <v>0</v>
      </c>
      <c r="AV9" s="661">
        <v>0</v>
      </c>
      <c r="AW9" s="661">
        <v>5</v>
      </c>
      <c r="AX9" s="661">
        <v>4</v>
      </c>
      <c r="AY9" s="661">
        <v>6</v>
      </c>
      <c r="AZ9" s="661">
        <v>37</v>
      </c>
      <c r="BA9" s="661">
        <f t="shared" ref="BA9:BA28" si="0">SUM(C9,E9,G9,I9,K9,M9,O9,Q9,W9,Y9,AA9,AC9,AE9,AG9,AI9,AO9,AQ9,AS9,AU9,AW9,AY9)</f>
        <v>76</v>
      </c>
      <c r="BB9" s="661">
        <f t="shared" ref="BB9:BB28" si="1">SUM(D9,F9,H9,J9,L9,N9,P9,R9,X9,Z9,AB9,AD9,AF9,AH9,AJ9,AP9,AR9,AT9,AV9,AX9,AZ9)</f>
        <v>224</v>
      </c>
      <c r="BC9" s="661">
        <f t="shared" ref="BC9:BC28" si="2">SUM(BA9:BB9)</f>
        <v>300</v>
      </c>
      <c r="BD9" s="1059" t="s">
        <v>302</v>
      </c>
      <c r="BE9" s="1059"/>
    </row>
    <row r="10" spans="1:57" ht="18.75" customHeight="1">
      <c r="A10" s="1182" t="s">
        <v>54</v>
      </c>
      <c r="B10" s="1182"/>
      <c r="C10" s="329">
        <v>7</v>
      </c>
      <c r="D10" s="329">
        <v>39</v>
      </c>
      <c r="E10" s="329">
        <v>6</v>
      </c>
      <c r="F10" s="329">
        <v>90</v>
      </c>
      <c r="G10" s="329">
        <v>6</v>
      </c>
      <c r="H10" s="329">
        <v>61</v>
      </c>
      <c r="I10" s="329">
        <v>0</v>
      </c>
      <c r="J10" s="329">
        <v>3</v>
      </c>
      <c r="K10" s="329">
        <v>12</v>
      </c>
      <c r="L10" s="329">
        <v>60</v>
      </c>
      <c r="M10" s="329">
        <v>2</v>
      </c>
      <c r="N10" s="329">
        <v>28</v>
      </c>
      <c r="O10" s="329">
        <v>2</v>
      </c>
      <c r="P10" s="329">
        <v>4</v>
      </c>
      <c r="Q10" s="329">
        <v>2</v>
      </c>
      <c r="R10" s="329">
        <v>7</v>
      </c>
      <c r="S10" s="1056" t="s">
        <v>184</v>
      </c>
      <c r="T10" s="1056"/>
      <c r="U10" s="1182" t="s">
        <v>54</v>
      </c>
      <c r="V10" s="1182"/>
      <c r="W10" s="329">
        <v>2</v>
      </c>
      <c r="X10" s="329">
        <v>17</v>
      </c>
      <c r="Y10" s="329">
        <v>1</v>
      </c>
      <c r="Z10" s="329">
        <v>11</v>
      </c>
      <c r="AA10" s="329">
        <v>1</v>
      </c>
      <c r="AB10" s="329">
        <v>5</v>
      </c>
      <c r="AC10" s="329">
        <v>0</v>
      </c>
      <c r="AD10" s="329">
        <v>0</v>
      </c>
      <c r="AE10" s="329">
        <v>1</v>
      </c>
      <c r="AF10" s="329">
        <v>2</v>
      </c>
      <c r="AG10" s="329">
        <v>4</v>
      </c>
      <c r="AH10" s="329">
        <v>21</v>
      </c>
      <c r="AI10" s="329">
        <v>7</v>
      </c>
      <c r="AJ10" s="329">
        <v>15</v>
      </c>
      <c r="AK10" s="1056" t="s">
        <v>184</v>
      </c>
      <c r="AL10" s="1056"/>
      <c r="AM10" s="1182" t="s">
        <v>54</v>
      </c>
      <c r="AN10" s="1182"/>
      <c r="AO10" s="329">
        <v>12</v>
      </c>
      <c r="AP10" s="329">
        <v>20</v>
      </c>
      <c r="AQ10" s="329">
        <v>3</v>
      </c>
      <c r="AR10" s="329">
        <v>13</v>
      </c>
      <c r="AS10" s="329">
        <v>7</v>
      </c>
      <c r="AT10" s="329">
        <v>1</v>
      </c>
      <c r="AU10" s="329">
        <v>0</v>
      </c>
      <c r="AV10" s="661">
        <v>0</v>
      </c>
      <c r="AW10" s="661">
        <v>16</v>
      </c>
      <c r="AX10" s="661">
        <v>37</v>
      </c>
      <c r="AY10" s="661">
        <v>13</v>
      </c>
      <c r="AZ10" s="661">
        <v>27</v>
      </c>
      <c r="BA10" s="661">
        <f t="shared" si="0"/>
        <v>104</v>
      </c>
      <c r="BB10" s="661">
        <f t="shared" si="1"/>
        <v>461</v>
      </c>
      <c r="BC10" s="661">
        <f t="shared" si="2"/>
        <v>565</v>
      </c>
      <c r="BD10" s="1056" t="s">
        <v>184</v>
      </c>
      <c r="BE10" s="1056"/>
    </row>
    <row r="11" spans="1:57" ht="18.75" customHeight="1">
      <c r="A11" s="1182" t="s">
        <v>55</v>
      </c>
      <c r="B11" s="1182"/>
      <c r="C11" s="329">
        <v>2</v>
      </c>
      <c r="D11" s="329">
        <v>47</v>
      </c>
      <c r="E11" s="329">
        <v>6</v>
      </c>
      <c r="F11" s="329">
        <v>57</v>
      </c>
      <c r="G11" s="329">
        <v>1</v>
      </c>
      <c r="H11" s="329">
        <v>64</v>
      </c>
      <c r="I11" s="329">
        <v>1</v>
      </c>
      <c r="J11" s="329">
        <v>1</v>
      </c>
      <c r="K11" s="329">
        <v>0</v>
      </c>
      <c r="L11" s="329">
        <v>43</v>
      </c>
      <c r="M11" s="329">
        <v>5</v>
      </c>
      <c r="N11" s="329">
        <v>33</v>
      </c>
      <c r="O11" s="329">
        <v>0</v>
      </c>
      <c r="P11" s="329">
        <v>10</v>
      </c>
      <c r="Q11" s="329">
        <v>1</v>
      </c>
      <c r="R11" s="329">
        <v>5</v>
      </c>
      <c r="S11" s="1056" t="s">
        <v>185</v>
      </c>
      <c r="T11" s="1056"/>
      <c r="U11" s="1182" t="s">
        <v>55</v>
      </c>
      <c r="V11" s="1182"/>
      <c r="W11" s="329">
        <v>1</v>
      </c>
      <c r="X11" s="329">
        <v>9</v>
      </c>
      <c r="Y11" s="329">
        <v>3</v>
      </c>
      <c r="Z11" s="329">
        <v>12</v>
      </c>
      <c r="AA11" s="329">
        <v>5</v>
      </c>
      <c r="AB11" s="329">
        <v>12</v>
      </c>
      <c r="AC11" s="329">
        <v>0</v>
      </c>
      <c r="AD11" s="329">
        <v>0</v>
      </c>
      <c r="AE11" s="329">
        <v>0</v>
      </c>
      <c r="AF11" s="329">
        <v>0</v>
      </c>
      <c r="AG11" s="329">
        <v>1</v>
      </c>
      <c r="AH11" s="329">
        <v>10</v>
      </c>
      <c r="AI11" s="329">
        <v>4</v>
      </c>
      <c r="AJ11" s="329">
        <v>9</v>
      </c>
      <c r="AK11" s="1056" t="s">
        <v>185</v>
      </c>
      <c r="AL11" s="1056"/>
      <c r="AM11" s="1182" t="s">
        <v>55</v>
      </c>
      <c r="AN11" s="1182"/>
      <c r="AO11" s="329">
        <v>2</v>
      </c>
      <c r="AP11" s="329">
        <v>18</v>
      </c>
      <c r="AQ11" s="329">
        <v>2</v>
      </c>
      <c r="AR11" s="329">
        <v>16</v>
      </c>
      <c r="AS11" s="329">
        <v>0</v>
      </c>
      <c r="AT11" s="329">
        <v>0</v>
      </c>
      <c r="AU11" s="329">
        <v>0</v>
      </c>
      <c r="AV11" s="661">
        <v>0</v>
      </c>
      <c r="AW11" s="661">
        <v>11</v>
      </c>
      <c r="AX11" s="661">
        <v>6</v>
      </c>
      <c r="AY11" s="661">
        <v>2</v>
      </c>
      <c r="AZ11" s="661">
        <v>15</v>
      </c>
      <c r="BA11" s="661">
        <f t="shared" si="0"/>
        <v>47</v>
      </c>
      <c r="BB11" s="661">
        <f t="shared" si="1"/>
        <v>367</v>
      </c>
      <c r="BC11" s="661">
        <f t="shared" si="2"/>
        <v>414</v>
      </c>
      <c r="BD11" s="1056" t="s">
        <v>185</v>
      </c>
      <c r="BE11" s="1056"/>
    </row>
    <row r="12" spans="1:57" ht="18.75" customHeight="1">
      <c r="A12" s="1086" t="s">
        <v>299</v>
      </c>
      <c r="B12" s="655" t="s">
        <v>282</v>
      </c>
      <c r="C12" s="329">
        <v>4</v>
      </c>
      <c r="D12" s="329">
        <v>102</v>
      </c>
      <c r="E12" s="329">
        <v>7</v>
      </c>
      <c r="F12" s="329">
        <v>201</v>
      </c>
      <c r="G12" s="329">
        <v>11</v>
      </c>
      <c r="H12" s="329">
        <v>165</v>
      </c>
      <c r="I12" s="329">
        <v>0</v>
      </c>
      <c r="J12" s="329">
        <v>3</v>
      </c>
      <c r="K12" s="329">
        <v>4</v>
      </c>
      <c r="L12" s="329">
        <v>156</v>
      </c>
      <c r="M12" s="329">
        <v>2</v>
      </c>
      <c r="N12" s="329">
        <v>72</v>
      </c>
      <c r="O12" s="329">
        <v>2</v>
      </c>
      <c r="P12" s="329">
        <v>18</v>
      </c>
      <c r="Q12" s="329">
        <v>1</v>
      </c>
      <c r="R12" s="329">
        <v>24</v>
      </c>
      <c r="S12" s="683" t="s">
        <v>306</v>
      </c>
      <c r="T12" s="1061" t="s">
        <v>173</v>
      </c>
      <c r="U12" s="1086" t="s">
        <v>299</v>
      </c>
      <c r="V12" s="655" t="s">
        <v>282</v>
      </c>
      <c r="W12" s="329">
        <v>4</v>
      </c>
      <c r="X12" s="329">
        <v>39</v>
      </c>
      <c r="Y12" s="329">
        <v>4</v>
      </c>
      <c r="Z12" s="329">
        <v>39</v>
      </c>
      <c r="AA12" s="329">
        <v>2</v>
      </c>
      <c r="AB12" s="329">
        <v>25</v>
      </c>
      <c r="AC12" s="329">
        <v>0</v>
      </c>
      <c r="AD12" s="329">
        <v>7</v>
      </c>
      <c r="AE12" s="329">
        <v>0</v>
      </c>
      <c r="AF12" s="329">
        <v>6</v>
      </c>
      <c r="AG12" s="329">
        <v>4</v>
      </c>
      <c r="AH12" s="329">
        <v>22</v>
      </c>
      <c r="AI12" s="329">
        <v>6</v>
      </c>
      <c r="AJ12" s="329">
        <v>54</v>
      </c>
      <c r="AK12" s="683" t="s">
        <v>306</v>
      </c>
      <c r="AL12" s="1061" t="s">
        <v>173</v>
      </c>
      <c r="AM12" s="1086" t="s">
        <v>299</v>
      </c>
      <c r="AN12" s="655" t="s">
        <v>282</v>
      </c>
      <c r="AO12" s="329">
        <v>8</v>
      </c>
      <c r="AP12" s="329">
        <v>61</v>
      </c>
      <c r="AQ12" s="329">
        <v>4</v>
      </c>
      <c r="AR12" s="329">
        <v>57</v>
      </c>
      <c r="AS12" s="329">
        <v>0</v>
      </c>
      <c r="AT12" s="329">
        <v>0</v>
      </c>
      <c r="AU12" s="329">
        <v>0</v>
      </c>
      <c r="AV12" s="661">
        <v>0</v>
      </c>
      <c r="AW12" s="661">
        <v>13</v>
      </c>
      <c r="AX12" s="661">
        <v>37</v>
      </c>
      <c r="AY12" s="661">
        <v>4</v>
      </c>
      <c r="AZ12" s="661">
        <v>54</v>
      </c>
      <c r="BA12" s="661">
        <f t="shared" si="0"/>
        <v>80</v>
      </c>
      <c r="BB12" s="661">
        <f t="shared" si="1"/>
        <v>1142</v>
      </c>
      <c r="BC12" s="661">
        <f t="shared" si="2"/>
        <v>1222</v>
      </c>
      <c r="BD12" s="683" t="s">
        <v>306</v>
      </c>
      <c r="BE12" s="1061" t="s">
        <v>173</v>
      </c>
    </row>
    <row r="13" spans="1:57" ht="18.75" customHeight="1">
      <c r="A13" s="1086"/>
      <c r="B13" s="655" t="s">
        <v>283</v>
      </c>
      <c r="C13" s="329">
        <v>8</v>
      </c>
      <c r="D13" s="329">
        <v>172</v>
      </c>
      <c r="E13" s="329">
        <v>21</v>
      </c>
      <c r="F13" s="329">
        <v>371</v>
      </c>
      <c r="G13" s="329">
        <v>26</v>
      </c>
      <c r="H13" s="329">
        <v>312</v>
      </c>
      <c r="I13" s="329">
        <v>0</v>
      </c>
      <c r="J13" s="329">
        <v>0</v>
      </c>
      <c r="K13" s="329">
        <v>9</v>
      </c>
      <c r="L13" s="329">
        <v>244</v>
      </c>
      <c r="M13" s="329">
        <v>19</v>
      </c>
      <c r="N13" s="329">
        <v>211</v>
      </c>
      <c r="O13" s="329">
        <v>0</v>
      </c>
      <c r="P13" s="329">
        <v>0</v>
      </c>
      <c r="Q13" s="329">
        <v>0</v>
      </c>
      <c r="R13" s="329">
        <v>0</v>
      </c>
      <c r="S13" s="683" t="s">
        <v>307</v>
      </c>
      <c r="T13" s="1061"/>
      <c r="U13" s="1086"/>
      <c r="V13" s="655" t="s">
        <v>283</v>
      </c>
      <c r="W13" s="329">
        <v>8</v>
      </c>
      <c r="X13" s="329">
        <v>59</v>
      </c>
      <c r="Y13" s="329">
        <v>7</v>
      </c>
      <c r="Z13" s="329">
        <v>121</v>
      </c>
      <c r="AA13" s="329">
        <v>0</v>
      </c>
      <c r="AB13" s="329">
        <v>80</v>
      </c>
      <c r="AC13" s="329">
        <v>0</v>
      </c>
      <c r="AD13" s="329">
        <v>11</v>
      </c>
      <c r="AE13" s="329">
        <v>0</v>
      </c>
      <c r="AF13" s="329">
        <v>1</v>
      </c>
      <c r="AG13" s="329">
        <v>0</v>
      </c>
      <c r="AH13" s="329">
        <v>39</v>
      </c>
      <c r="AI13" s="329">
        <v>21</v>
      </c>
      <c r="AJ13" s="329">
        <v>76</v>
      </c>
      <c r="AK13" s="683" t="s">
        <v>307</v>
      </c>
      <c r="AL13" s="1061"/>
      <c r="AM13" s="1086"/>
      <c r="AN13" s="655" t="s">
        <v>283</v>
      </c>
      <c r="AO13" s="329">
        <v>9</v>
      </c>
      <c r="AP13" s="329">
        <v>61</v>
      </c>
      <c r="AQ13" s="329">
        <v>9</v>
      </c>
      <c r="AR13" s="329">
        <v>120</v>
      </c>
      <c r="AS13" s="329">
        <v>0</v>
      </c>
      <c r="AT13" s="329">
        <v>1</v>
      </c>
      <c r="AU13" s="329">
        <v>0</v>
      </c>
      <c r="AV13" s="661">
        <v>0</v>
      </c>
      <c r="AW13" s="661">
        <v>70</v>
      </c>
      <c r="AX13" s="661">
        <v>619</v>
      </c>
      <c r="AY13" s="661">
        <v>0</v>
      </c>
      <c r="AZ13" s="661">
        <v>2</v>
      </c>
      <c r="BA13" s="661">
        <f t="shared" si="0"/>
        <v>207</v>
      </c>
      <c r="BB13" s="661">
        <f t="shared" si="1"/>
        <v>2500</v>
      </c>
      <c r="BC13" s="661">
        <f t="shared" si="2"/>
        <v>2707</v>
      </c>
      <c r="BD13" s="683" t="s">
        <v>307</v>
      </c>
      <c r="BE13" s="1061"/>
    </row>
    <row r="14" spans="1:57" ht="18.75" customHeight="1">
      <c r="A14" s="1086"/>
      <c r="B14" s="655" t="s">
        <v>284</v>
      </c>
      <c r="C14" s="329">
        <v>3</v>
      </c>
      <c r="D14" s="329">
        <v>22</v>
      </c>
      <c r="E14" s="329">
        <v>1</v>
      </c>
      <c r="F14" s="329">
        <v>42</v>
      </c>
      <c r="G14" s="329">
        <v>2</v>
      </c>
      <c r="H14" s="329">
        <v>24</v>
      </c>
      <c r="I14" s="329">
        <v>0</v>
      </c>
      <c r="J14" s="329">
        <v>0</v>
      </c>
      <c r="K14" s="329">
        <v>2</v>
      </c>
      <c r="L14" s="329">
        <v>29</v>
      </c>
      <c r="M14" s="329">
        <v>0</v>
      </c>
      <c r="N14" s="329">
        <v>12</v>
      </c>
      <c r="O14" s="329">
        <v>1</v>
      </c>
      <c r="P14" s="329">
        <v>3</v>
      </c>
      <c r="Q14" s="329">
        <v>1</v>
      </c>
      <c r="R14" s="329">
        <v>1</v>
      </c>
      <c r="S14" s="683" t="s">
        <v>308</v>
      </c>
      <c r="T14" s="1061"/>
      <c r="U14" s="1086"/>
      <c r="V14" s="655" t="s">
        <v>284</v>
      </c>
      <c r="W14" s="329">
        <v>0</v>
      </c>
      <c r="X14" s="329">
        <v>4</v>
      </c>
      <c r="Y14" s="329">
        <v>0</v>
      </c>
      <c r="Z14" s="329">
        <v>8</v>
      </c>
      <c r="AA14" s="329">
        <v>0</v>
      </c>
      <c r="AB14" s="329">
        <v>9</v>
      </c>
      <c r="AC14" s="329">
        <v>0</v>
      </c>
      <c r="AD14" s="329">
        <v>0</v>
      </c>
      <c r="AE14" s="329">
        <v>0</v>
      </c>
      <c r="AF14" s="329">
        <v>0</v>
      </c>
      <c r="AG14" s="329">
        <v>0</v>
      </c>
      <c r="AH14" s="329">
        <v>6</v>
      </c>
      <c r="AI14" s="329">
        <v>4</v>
      </c>
      <c r="AJ14" s="329">
        <v>8</v>
      </c>
      <c r="AK14" s="683" t="s">
        <v>308</v>
      </c>
      <c r="AL14" s="1061"/>
      <c r="AM14" s="1086"/>
      <c r="AN14" s="655" t="s">
        <v>284</v>
      </c>
      <c r="AO14" s="329">
        <v>0</v>
      </c>
      <c r="AP14" s="329">
        <v>10</v>
      </c>
      <c r="AQ14" s="329">
        <v>1</v>
      </c>
      <c r="AR14" s="329">
        <v>10</v>
      </c>
      <c r="AS14" s="329">
        <v>0</v>
      </c>
      <c r="AT14" s="329">
        <v>0</v>
      </c>
      <c r="AU14" s="329">
        <v>0</v>
      </c>
      <c r="AV14" s="661">
        <v>0</v>
      </c>
      <c r="AW14" s="661">
        <v>7</v>
      </c>
      <c r="AX14" s="661">
        <v>4</v>
      </c>
      <c r="AY14" s="661">
        <v>1</v>
      </c>
      <c r="AZ14" s="661">
        <v>18</v>
      </c>
      <c r="BA14" s="661">
        <f t="shared" si="0"/>
        <v>23</v>
      </c>
      <c r="BB14" s="661">
        <f t="shared" si="1"/>
        <v>210</v>
      </c>
      <c r="BC14" s="661">
        <f t="shared" si="2"/>
        <v>233</v>
      </c>
      <c r="BD14" s="683" t="s">
        <v>308</v>
      </c>
      <c r="BE14" s="1061"/>
    </row>
    <row r="15" spans="1:57" ht="18.75" customHeight="1">
      <c r="A15" s="1086"/>
      <c r="B15" s="655" t="s">
        <v>279</v>
      </c>
      <c r="C15" s="329">
        <v>5</v>
      </c>
      <c r="D15" s="329">
        <v>85</v>
      </c>
      <c r="E15" s="329">
        <v>3</v>
      </c>
      <c r="F15" s="329">
        <v>147</v>
      </c>
      <c r="G15" s="329">
        <v>7</v>
      </c>
      <c r="H15" s="329">
        <v>146</v>
      </c>
      <c r="I15" s="329">
        <v>0</v>
      </c>
      <c r="J15" s="329">
        <v>1</v>
      </c>
      <c r="K15" s="329">
        <v>11</v>
      </c>
      <c r="L15" s="329">
        <v>147</v>
      </c>
      <c r="M15" s="329">
        <v>8</v>
      </c>
      <c r="N15" s="329">
        <v>73</v>
      </c>
      <c r="O15" s="329">
        <v>1</v>
      </c>
      <c r="P15" s="329">
        <v>16</v>
      </c>
      <c r="Q15" s="329">
        <v>0</v>
      </c>
      <c r="R15" s="329">
        <v>10</v>
      </c>
      <c r="S15" s="683" t="s">
        <v>309</v>
      </c>
      <c r="T15" s="1061"/>
      <c r="U15" s="1086"/>
      <c r="V15" s="655" t="s">
        <v>279</v>
      </c>
      <c r="W15" s="329">
        <v>1</v>
      </c>
      <c r="X15" s="329">
        <v>28</v>
      </c>
      <c r="Y15" s="329">
        <v>2</v>
      </c>
      <c r="Z15" s="329">
        <v>25</v>
      </c>
      <c r="AA15" s="329">
        <v>0</v>
      </c>
      <c r="AB15" s="329">
        <v>16</v>
      </c>
      <c r="AC15" s="329">
        <v>0</v>
      </c>
      <c r="AD15" s="329">
        <v>7</v>
      </c>
      <c r="AE15" s="329">
        <v>0</v>
      </c>
      <c r="AF15" s="329">
        <v>3</v>
      </c>
      <c r="AG15" s="329">
        <v>0</v>
      </c>
      <c r="AH15" s="329">
        <v>9</v>
      </c>
      <c r="AI15" s="329">
        <v>10</v>
      </c>
      <c r="AJ15" s="329">
        <v>26</v>
      </c>
      <c r="AK15" s="683" t="s">
        <v>309</v>
      </c>
      <c r="AL15" s="1061"/>
      <c r="AM15" s="1086"/>
      <c r="AN15" s="655" t="s">
        <v>279</v>
      </c>
      <c r="AO15" s="329">
        <v>2</v>
      </c>
      <c r="AP15" s="329">
        <v>30</v>
      </c>
      <c r="AQ15" s="329">
        <v>2</v>
      </c>
      <c r="AR15" s="329">
        <v>36</v>
      </c>
      <c r="AS15" s="329">
        <v>0</v>
      </c>
      <c r="AT15" s="329">
        <v>0</v>
      </c>
      <c r="AU15" s="329">
        <v>0</v>
      </c>
      <c r="AV15" s="661">
        <v>0</v>
      </c>
      <c r="AW15" s="661">
        <v>3</v>
      </c>
      <c r="AX15" s="661">
        <v>29</v>
      </c>
      <c r="AY15" s="661">
        <v>5</v>
      </c>
      <c r="AZ15" s="661">
        <v>84</v>
      </c>
      <c r="BA15" s="661">
        <f t="shared" si="0"/>
        <v>60</v>
      </c>
      <c r="BB15" s="661">
        <f t="shared" si="1"/>
        <v>918</v>
      </c>
      <c r="BC15" s="661">
        <f t="shared" si="2"/>
        <v>978</v>
      </c>
      <c r="BD15" s="683" t="s">
        <v>309</v>
      </c>
      <c r="BE15" s="1061"/>
    </row>
    <row r="16" spans="1:57" ht="18.75" customHeight="1">
      <c r="A16" s="1086"/>
      <c r="B16" s="655" t="s">
        <v>280</v>
      </c>
      <c r="C16" s="329">
        <v>3</v>
      </c>
      <c r="D16" s="329">
        <v>116</v>
      </c>
      <c r="E16" s="329">
        <v>8</v>
      </c>
      <c r="F16" s="329">
        <v>199</v>
      </c>
      <c r="G16" s="329">
        <v>7</v>
      </c>
      <c r="H16" s="329">
        <v>163</v>
      </c>
      <c r="I16" s="329">
        <v>0</v>
      </c>
      <c r="J16" s="329">
        <v>0</v>
      </c>
      <c r="K16" s="329">
        <v>6</v>
      </c>
      <c r="L16" s="329">
        <v>179</v>
      </c>
      <c r="M16" s="329">
        <v>2</v>
      </c>
      <c r="N16" s="329">
        <v>82</v>
      </c>
      <c r="O16" s="329">
        <v>0</v>
      </c>
      <c r="P16" s="329">
        <v>19</v>
      </c>
      <c r="Q16" s="329">
        <v>2</v>
      </c>
      <c r="R16" s="329">
        <v>19</v>
      </c>
      <c r="S16" s="683" t="s">
        <v>310</v>
      </c>
      <c r="T16" s="1061"/>
      <c r="U16" s="1086"/>
      <c r="V16" s="655" t="s">
        <v>280</v>
      </c>
      <c r="W16" s="329">
        <v>0</v>
      </c>
      <c r="X16" s="329">
        <v>43</v>
      </c>
      <c r="Y16" s="329">
        <v>6</v>
      </c>
      <c r="Z16" s="329">
        <v>34</v>
      </c>
      <c r="AA16" s="329">
        <v>1</v>
      </c>
      <c r="AB16" s="329">
        <v>31</v>
      </c>
      <c r="AC16" s="329">
        <v>0</v>
      </c>
      <c r="AD16" s="329">
        <v>3</v>
      </c>
      <c r="AE16" s="329">
        <v>0</v>
      </c>
      <c r="AF16" s="329">
        <v>2</v>
      </c>
      <c r="AG16" s="329">
        <v>2</v>
      </c>
      <c r="AH16" s="329">
        <v>18</v>
      </c>
      <c r="AI16" s="329">
        <v>13</v>
      </c>
      <c r="AJ16" s="329">
        <v>47</v>
      </c>
      <c r="AK16" s="683" t="s">
        <v>310</v>
      </c>
      <c r="AL16" s="1061"/>
      <c r="AM16" s="1086"/>
      <c r="AN16" s="655" t="s">
        <v>280</v>
      </c>
      <c r="AO16" s="329">
        <v>10</v>
      </c>
      <c r="AP16" s="329">
        <v>44</v>
      </c>
      <c r="AQ16" s="329">
        <v>3</v>
      </c>
      <c r="AR16" s="329">
        <v>41</v>
      </c>
      <c r="AS16" s="329">
        <v>0</v>
      </c>
      <c r="AT16" s="329">
        <v>0</v>
      </c>
      <c r="AU16" s="329">
        <v>0</v>
      </c>
      <c r="AV16" s="661">
        <v>0</v>
      </c>
      <c r="AW16" s="661">
        <v>11</v>
      </c>
      <c r="AX16" s="661">
        <v>41</v>
      </c>
      <c r="AY16" s="661">
        <v>10</v>
      </c>
      <c r="AZ16" s="661">
        <v>93</v>
      </c>
      <c r="BA16" s="661">
        <f t="shared" si="0"/>
        <v>84</v>
      </c>
      <c r="BB16" s="661">
        <f t="shared" si="1"/>
        <v>1174</v>
      </c>
      <c r="BC16" s="661">
        <f t="shared" si="2"/>
        <v>1258</v>
      </c>
      <c r="BD16" s="683" t="s">
        <v>310</v>
      </c>
      <c r="BE16" s="1061"/>
    </row>
    <row r="17" spans="1:57" ht="18.75" customHeight="1">
      <c r="A17" s="1086"/>
      <c r="B17" s="655" t="s">
        <v>281</v>
      </c>
      <c r="C17" s="329">
        <v>1</v>
      </c>
      <c r="D17" s="329">
        <v>54</v>
      </c>
      <c r="E17" s="329">
        <v>7</v>
      </c>
      <c r="F17" s="329">
        <v>122</v>
      </c>
      <c r="G17" s="329">
        <v>4</v>
      </c>
      <c r="H17" s="329">
        <v>101</v>
      </c>
      <c r="I17" s="329">
        <v>0</v>
      </c>
      <c r="J17" s="329">
        <v>2</v>
      </c>
      <c r="K17" s="329">
        <v>4</v>
      </c>
      <c r="L17" s="329">
        <v>89</v>
      </c>
      <c r="M17" s="329">
        <v>3</v>
      </c>
      <c r="N17" s="329">
        <v>56</v>
      </c>
      <c r="O17" s="329">
        <v>0</v>
      </c>
      <c r="P17" s="329">
        <v>13</v>
      </c>
      <c r="Q17" s="329">
        <v>2</v>
      </c>
      <c r="R17" s="329">
        <v>16</v>
      </c>
      <c r="S17" s="683" t="s">
        <v>311</v>
      </c>
      <c r="T17" s="1061"/>
      <c r="U17" s="1086"/>
      <c r="V17" s="655" t="s">
        <v>281</v>
      </c>
      <c r="W17" s="329">
        <v>1</v>
      </c>
      <c r="X17" s="329">
        <v>12</v>
      </c>
      <c r="Y17" s="329">
        <v>2</v>
      </c>
      <c r="Z17" s="329">
        <v>19</v>
      </c>
      <c r="AA17" s="329">
        <v>0</v>
      </c>
      <c r="AB17" s="329">
        <v>19</v>
      </c>
      <c r="AC17" s="329">
        <v>0</v>
      </c>
      <c r="AD17" s="329">
        <v>3</v>
      </c>
      <c r="AE17" s="329">
        <v>0</v>
      </c>
      <c r="AF17" s="329">
        <v>0</v>
      </c>
      <c r="AG17" s="329">
        <v>0</v>
      </c>
      <c r="AH17" s="329">
        <v>10</v>
      </c>
      <c r="AI17" s="329">
        <v>9</v>
      </c>
      <c r="AJ17" s="329">
        <v>19</v>
      </c>
      <c r="AK17" s="683" t="s">
        <v>311</v>
      </c>
      <c r="AL17" s="1061"/>
      <c r="AM17" s="1086"/>
      <c r="AN17" s="655" t="s">
        <v>281</v>
      </c>
      <c r="AO17" s="329">
        <v>2</v>
      </c>
      <c r="AP17" s="329">
        <v>19</v>
      </c>
      <c r="AQ17" s="329">
        <v>0</v>
      </c>
      <c r="AR17" s="329">
        <v>35</v>
      </c>
      <c r="AS17" s="329">
        <v>0</v>
      </c>
      <c r="AT17" s="329">
        <v>0</v>
      </c>
      <c r="AU17" s="329">
        <v>0</v>
      </c>
      <c r="AV17" s="661">
        <v>0</v>
      </c>
      <c r="AW17" s="661">
        <v>7</v>
      </c>
      <c r="AX17" s="661">
        <v>10</v>
      </c>
      <c r="AY17" s="661">
        <v>7</v>
      </c>
      <c r="AZ17" s="661">
        <v>79</v>
      </c>
      <c r="BA17" s="661">
        <f t="shared" si="0"/>
        <v>49</v>
      </c>
      <c r="BB17" s="661">
        <f t="shared" si="1"/>
        <v>678</v>
      </c>
      <c r="BC17" s="661">
        <f t="shared" si="2"/>
        <v>727</v>
      </c>
      <c r="BD17" s="683" t="s">
        <v>311</v>
      </c>
      <c r="BE17" s="1061"/>
    </row>
    <row r="18" spans="1:57" ht="18.75" customHeight="1">
      <c r="A18" s="1081" t="s">
        <v>63</v>
      </c>
      <c r="B18" s="1081"/>
      <c r="C18" s="647">
        <v>17</v>
      </c>
      <c r="D18" s="647">
        <v>22</v>
      </c>
      <c r="E18" s="647">
        <v>33</v>
      </c>
      <c r="F18" s="647">
        <v>28</v>
      </c>
      <c r="G18" s="647">
        <v>9</v>
      </c>
      <c r="H18" s="647">
        <v>52</v>
      </c>
      <c r="I18" s="78">
        <v>0</v>
      </c>
      <c r="J18" s="647">
        <v>0</v>
      </c>
      <c r="K18" s="647">
        <v>12</v>
      </c>
      <c r="L18" s="78">
        <v>42</v>
      </c>
      <c r="M18" s="647">
        <v>1</v>
      </c>
      <c r="N18" s="647">
        <v>11</v>
      </c>
      <c r="O18" s="647">
        <v>0</v>
      </c>
      <c r="P18" s="251">
        <v>2</v>
      </c>
      <c r="Q18" s="251">
        <v>0</v>
      </c>
      <c r="R18" s="251">
        <v>4</v>
      </c>
      <c r="S18" s="1056" t="s">
        <v>322</v>
      </c>
      <c r="T18" s="1056"/>
      <c r="U18" s="1081" t="s">
        <v>63</v>
      </c>
      <c r="V18" s="1081"/>
      <c r="W18" s="647">
        <v>3</v>
      </c>
      <c r="X18" s="647">
        <v>24</v>
      </c>
      <c r="Y18" s="647">
        <v>3</v>
      </c>
      <c r="Z18" s="647">
        <v>42</v>
      </c>
      <c r="AA18" s="647">
        <v>3</v>
      </c>
      <c r="AB18" s="647">
        <v>33</v>
      </c>
      <c r="AC18" s="78">
        <v>0</v>
      </c>
      <c r="AD18" s="647">
        <v>0</v>
      </c>
      <c r="AE18" s="647">
        <v>0</v>
      </c>
      <c r="AF18" s="78">
        <v>0</v>
      </c>
      <c r="AG18" s="647">
        <v>0</v>
      </c>
      <c r="AH18" s="647">
        <v>4</v>
      </c>
      <c r="AI18" s="670">
        <v>3</v>
      </c>
      <c r="AJ18" s="251">
        <v>25</v>
      </c>
      <c r="AK18" s="1056" t="s">
        <v>322</v>
      </c>
      <c r="AL18" s="1056"/>
      <c r="AM18" s="661" t="s">
        <v>63</v>
      </c>
      <c r="AN18" s="661"/>
      <c r="AO18" s="329">
        <v>2</v>
      </c>
      <c r="AP18" s="329">
        <v>8</v>
      </c>
      <c r="AQ18" s="329">
        <v>1</v>
      </c>
      <c r="AR18" s="329">
        <v>12</v>
      </c>
      <c r="AS18" s="329">
        <v>0</v>
      </c>
      <c r="AT18" s="329">
        <v>0</v>
      </c>
      <c r="AU18" s="329">
        <v>0</v>
      </c>
      <c r="AV18" s="661">
        <v>0</v>
      </c>
      <c r="AW18" s="661">
        <v>0</v>
      </c>
      <c r="AX18" s="661">
        <v>0</v>
      </c>
      <c r="AY18" s="661">
        <v>0</v>
      </c>
      <c r="AZ18" s="661">
        <v>21</v>
      </c>
      <c r="BA18" s="661">
        <f t="shared" si="0"/>
        <v>87</v>
      </c>
      <c r="BB18" s="661">
        <f t="shared" si="1"/>
        <v>330</v>
      </c>
      <c r="BC18" s="661">
        <f t="shared" si="2"/>
        <v>417</v>
      </c>
      <c r="BD18" s="1056" t="s">
        <v>322</v>
      </c>
      <c r="BE18" s="1056"/>
    </row>
    <row r="19" spans="1:57" ht="18.75" customHeight="1">
      <c r="A19" s="1182" t="s">
        <v>64</v>
      </c>
      <c r="B19" s="1182"/>
      <c r="C19" s="329">
        <v>14</v>
      </c>
      <c r="D19" s="329">
        <v>67</v>
      </c>
      <c r="E19" s="329">
        <v>22</v>
      </c>
      <c r="F19" s="329">
        <v>187</v>
      </c>
      <c r="G19" s="329">
        <v>8</v>
      </c>
      <c r="H19" s="329">
        <v>112</v>
      </c>
      <c r="I19" s="329">
        <v>1</v>
      </c>
      <c r="J19" s="329">
        <v>1</v>
      </c>
      <c r="K19" s="329">
        <v>11</v>
      </c>
      <c r="L19" s="329">
        <v>142</v>
      </c>
      <c r="M19" s="329">
        <v>5</v>
      </c>
      <c r="N19" s="329">
        <v>79</v>
      </c>
      <c r="O19" s="329">
        <v>1</v>
      </c>
      <c r="P19" s="329">
        <v>11</v>
      </c>
      <c r="Q19" s="329">
        <v>1</v>
      </c>
      <c r="R19" s="329">
        <v>13</v>
      </c>
      <c r="S19" s="1056" t="s">
        <v>186</v>
      </c>
      <c r="T19" s="1056"/>
      <c r="U19" s="1182" t="s">
        <v>64</v>
      </c>
      <c r="V19" s="1182"/>
      <c r="W19" s="329">
        <v>4</v>
      </c>
      <c r="X19" s="329">
        <v>43</v>
      </c>
      <c r="Y19" s="329">
        <v>5</v>
      </c>
      <c r="Z19" s="329">
        <v>22</v>
      </c>
      <c r="AA19" s="329">
        <v>0</v>
      </c>
      <c r="AB19" s="329">
        <v>9</v>
      </c>
      <c r="AC19" s="329">
        <v>0</v>
      </c>
      <c r="AD19" s="329">
        <v>0</v>
      </c>
      <c r="AE19" s="329">
        <v>0</v>
      </c>
      <c r="AF19" s="329">
        <v>2</v>
      </c>
      <c r="AG19" s="329">
        <v>3</v>
      </c>
      <c r="AH19" s="329">
        <v>17</v>
      </c>
      <c r="AI19" s="329">
        <v>30</v>
      </c>
      <c r="AJ19" s="329">
        <v>33</v>
      </c>
      <c r="AK19" s="1056" t="s">
        <v>186</v>
      </c>
      <c r="AL19" s="1056"/>
      <c r="AM19" s="661" t="s">
        <v>64</v>
      </c>
      <c r="AN19" s="661"/>
      <c r="AO19" s="329">
        <v>8</v>
      </c>
      <c r="AP19" s="329">
        <v>59</v>
      </c>
      <c r="AQ19" s="329">
        <v>0</v>
      </c>
      <c r="AR19" s="329">
        <v>17</v>
      </c>
      <c r="AS19" s="329">
        <v>0</v>
      </c>
      <c r="AT19" s="329">
        <v>0</v>
      </c>
      <c r="AU19" s="329">
        <v>0</v>
      </c>
      <c r="AV19" s="661">
        <v>0</v>
      </c>
      <c r="AW19" s="661">
        <v>18</v>
      </c>
      <c r="AX19" s="661">
        <v>23</v>
      </c>
      <c r="AY19" s="661">
        <v>2</v>
      </c>
      <c r="AZ19" s="661">
        <v>10</v>
      </c>
      <c r="BA19" s="661">
        <f t="shared" si="0"/>
        <v>133</v>
      </c>
      <c r="BB19" s="661">
        <f t="shared" si="1"/>
        <v>847</v>
      </c>
      <c r="BC19" s="661">
        <f t="shared" si="2"/>
        <v>980</v>
      </c>
      <c r="BD19" s="1056" t="s">
        <v>186</v>
      </c>
      <c r="BE19" s="1056"/>
    </row>
    <row r="20" spans="1:57" ht="18.75" customHeight="1">
      <c r="A20" s="1182" t="s">
        <v>65</v>
      </c>
      <c r="B20" s="1182"/>
      <c r="C20" s="329">
        <v>22</v>
      </c>
      <c r="D20" s="329">
        <v>104</v>
      </c>
      <c r="E20" s="329">
        <v>46</v>
      </c>
      <c r="F20" s="329">
        <v>219</v>
      </c>
      <c r="G20" s="329">
        <v>23</v>
      </c>
      <c r="H20" s="329">
        <v>124</v>
      </c>
      <c r="I20" s="329">
        <v>0</v>
      </c>
      <c r="J20" s="329">
        <v>0</v>
      </c>
      <c r="K20" s="329">
        <v>34</v>
      </c>
      <c r="L20" s="329">
        <v>153</v>
      </c>
      <c r="M20" s="329">
        <v>16</v>
      </c>
      <c r="N20" s="329">
        <v>106</v>
      </c>
      <c r="O20" s="329">
        <v>4</v>
      </c>
      <c r="P20" s="329">
        <v>19</v>
      </c>
      <c r="Q20" s="329">
        <v>0</v>
      </c>
      <c r="R20" s="329">
        <v>10</v>
      </c>
      <c r="S20" s="1056" t="s">
        <v>187</v>
      </c>
      <c r="T20" s="1056"/>
      <c r="U20" s="1182" t="s">
        <v>65</v>
      </c>
      <c r="V20" s="1182"/>
      <c r="W20" s="329">
        <v>6</v>
      </c>
      <c r="X20" s="329">
        <v>18</v>
      </c>
      <c r="Y20" s="329">
        <v>11</v>
      </c>
      <c r="Z20" s="329">
        <v>28</v>
      </c>
      <c r="AA20" s="329">
        <v>4</v>
      </c>
      <c r="AB20" s="329">
        <v>17</v>
      </c>
      <c r="AC20" s="329">
        <v>0</v>
      </c>
      <c r="AD20" s="329">
        <v>1</v>
      </c>
      <c r="AE20" s="329">
        <v>3</v>
      </c>
      <c r="AF20" s="329">
        <v>2</v>
      </c>
      <c r="AG20" s="329">
        <v>9</v>
      </c>
      <c r="AH20" s="329">
        <v>22</v>
      </c>
      <c r="AI20" s="329">
        <v>24</v>
      </c>
      <c r="AJ20" s="329">
        <v>36</v>
      </c>
      <c r="AK20" s="1056" t="s">
        <v>187</v>
      </c>
      <c r="AL20" s="1056"/>
      <c r="AM20" s="1182" t="s">
        <v>65</v>
      </c>
      <c r="AN20" s="1182"/>
      <c r="AO20" s="329">
        <v>10</v>
      </c>
      <c r="AP20" s="329">
        <v>42</v>
      </c>
      <c r="AQ20" s="329">
        <v>5</v>
      </c>
      <c r="AR20" s="329">
        <v>15</v>
      </c>
      <c r="AS20" s="329">
        <v>0</v>
      </c>
      <c r="AT20" s="329">
        <v>0</v>
      </c>
      <c r="AU20" s="329">
        <v>0</v>
      </c>
      <c r="AV20" s="661">
        <v>0</v>
      </c>
      <c r="AW20" s="661">
        <v>7</v>
      </c>
      <c r="AX20" s="661">
        <v>14</v>
      </c>
      <c r="AY20" s="661">
        <v>8</v>
      </c>
      <c r="AZ20" s="661">
        <v>16</v>
      </c>
      <c r="BA20" s="661">
        <f t="shared" si="0"/>
        <v>232</v>
      </c>
      <c r="BB20" s="661">
        <f t="shared" si="1"/>
        <v>946</v>
      </c>
      <c r="BC20" s="661">
        <f t="shared" si="2"/>
        <v>1178</v>
      </c>
      <c r="BD20" s="1056" t="s">
        <v>187</v>
      </c>
      <c r="BE20" s="1056"/>
    </row>
    <row r="21" spans="1:57" ht="18.75" customHeight="1">
      <c r="A21" s="1182" t="s">
        <v>66</v>
      </c>
      <c r="B21" s="1182"/>
      <c r="C21" s="329">
        <v>31</v>
      </c>
      <c r="D21" s="329">
        <v>274</v>
      </c>
      <c r="E21" s="329">
        <v>45</v>
      </c>
      <c r="F21" s="329">
        <v>414</v>
      </c>
      <c r="G21" s="329">
        <v>39</v>
      </c>
      <c r="H21" s="329">
        <v>235</v>
      </c>
      <c r="I21" s="329">
        <v>0</v>
      </c>
      <c r="J21" s="329">
        <v>2</v>
      </c>
      <c r="K21" s="329">
        <v>28</v>
      </c>
      <c r="L21" s="329">
        <v>226</v>
      </c>
      <c r="M21" s="329">
        <v>16</v>
      </c>
      <c r="N21" s="329">
        <v>151</v>
      </c>
      <c r="O21" s="329">
        <v>7</v>
      </c>
      <c r="P21" s="329">
        <v>46</v>
      </c>
      <c r="Q21" s="329">
        <v>10</v>
      </c>
      <c r="R21" s="329">
        <v>23</v>
      </c>
      <c r="S21" s="1056" t="s">
        <v>303</v>
      </c>
      <c r="T21" s="1056"/>
      <c r="U21" s="1182" t="s">
        <v>66</v>
      </c>
      <c r="V21" s="1182"/>
      <c r="W21" s="329">
        <v>6</v>
      </c>
      <c r="X21" s="329">
        <v>35</v>
      </c>
      <c r="Y21" s="329">
        <v>7</v>
      </c>
      <c r="Z21" s="329">
        <v>61</v>
      </c>
      <c r="AA21" s="329">
        <v>7</v>
      </c>
      <c r="AB21" s="329">
        <v>76</v>
      </c>
      <c r="AC21" s="329">
        <v>0</v>
      </c>
      <c r="AD21" s="329">
        <v>0</v>
      </c>
      <c r="AE21" s="329">
        <v>0</v>
      </c>
      <c r="AF21" s="329">
        <v>0</v>
      </c>
      <c r="AG21" s="329">
        <v>0</v>
      </c>
      <c r="AH21" s="329">
        <v>18</v>
      </c>
      <c r="AI21" s="329">
        <v>37</v>
      </c>
      <c r="AJ21" s="329">
        <v>44</v>
      </c>
      <c r="AK21" s="1056" t="s">
        <v>303</v>
      </c>
      <c r="AL21" s="1056"/>
      <c r="AM21" s="1182" t="s">
        <v>66</v>
      </c>
      <c r="AN21" s="1182"/>
      <c r="AO21" s="329">
        <v>10</v>
      </c>
      <c r="AP21" s="329">
        <v>53</v>
      </c>
      <c r="AQ21" s="329">
        <v>8</v>
      </c>
      <c r="AR21" s="329">
        <v>100</v>
      </c>
      <c r="AS21" s="329">
        <v>0</v>
      </c>
      <c r="AT21" s="329">
        <v>0</v>
      </c>
      <c r="AU21" s="329">
        <v>0</v>
      </c>
      <c r="AV21" s="661">
        <v>0</v>
      </c>
      <c r="AW21" s="661">
        <v>32</v>
      </c>
      <c r="AX21" s="661">
        <v>17</v>
      </c>
      <c r="AY21" s="661">
        <v>6</v>
      </c>
      <c r="AZ21" s="661">
        <v>39</v>
      </c>
      <c r="BA21" s="661">
        <f t="shared" si="0"/>
        <v>289</v>
      </c>
      <c r="BB21" s="661">
        <f t="shared" si="1"/>
        <v>1814</v>
      </c>
      <c r="BC21" s="661">
        <f t="shared" si="2"/>
        <v>2103</v>
      </c>
      <c r="BD21" s="1056" t="s">
        <v>303</v>
      </c>
      <c r="BE21" s="1056"/>
    </row>
    <row r="22" spans="1:57" ht="18.75" customHeight="1">
      <c r="A22" s="1182" t="s">
        <v>134</v>
      </c>
      <c r="B22" s="1182"/>
      <c r="C22" s="329">
        <v>15</v>
      </c>
      <c r="D22" s="329">
        <v>40</v>
      </c>
      <c r="E22" s="329">
        <v>24</v>
      </c>
      <c r="F22" s="329">
        <v>129</v>
      </c>
      <c r="G22" s="329">
        <v>20</v>
      </c>
      <c r="H22" s="329">
        <v>70</v>
      </c>
      <c r="I22" s="329">
        <v>0</v>
      </c>
      <c r="J22" s="329">
        <v>1</v>
      </c>
      <c r="K22" s="329">
        <v>26</v>
      </c>
      <c r="L22" s="329">
        <v>92</v>
      </c>
      <c r="M22" s="329">
        <v>11</v>
      </c>
      <c r="N22" s="329">
        <v>46</v>
      </c>
      <c r="O22" s="329">
        <v>3</v>
      </c>
      <c r="P22" s="329">
        <v>13</v>
      </c>
      <c r="Q22" s="329">
        <v>0</v>
      </c>
      <c r="R22" s="394">
        <v>0</v>
      </c>
      <c r="S22" s="1056" t="s">
        <v>304</v>
      </c>
      <c r="T22" s="1056"/>
      <c r="U22" s="1182" t="s">
        <v>134</v>
      </c>
      <c r="V22" s="1182"/>
      <c r="W22" s="329">
        <v>7</v>
      </c>
      <c r="X22" s="329">
        <v>34</v>
      </c>
      <c r="Y22" s="329">
        <v>6</v>
      </c>
      <c r="Z22" s="329">
        <v>26</v>
      </c>
      <c r="AA22" s="329">
        <v>1</v>
      </c>
      <c r="AB22" s="329">
        <v>12</v>
      </c>
      <c r="AC22" s="329">
        <v>0</v>
      </c>
      <c r="AD22" s="329">
        <v>1</v>
      </c>
      <c r="AE22" s="329">
        <v>0</v>
      </c>
      <c r="AF22" s="329">
        <v>0</v>
      </c>
      <c r="AG22" s="329">
        <v>3</v>
      </c>
      <c r="AH22" s="329">
        <v>15</v>
      </c>
      <c r="AI22" s="329">
        <v>13</v>
      </c>
      <c r="AJ22" s="329">
        <v>8</v>
      </c>
      <c r="AK22" s="1056" t="s">
        <v>304</v>
      </c>
      <c r="AL22" s="1056"/>
      <c r="AM22" s="1182" t="s">
        <v>134</v>
      </c>
      <c r="AN22" s="1182"/>
      <c r="AO22" s="329">
        <v>5</v>
      </c>
      <c r="AP22" s="329">
        <v>19</v>
      </c>
      <c r="AQ22" s="329">
        <v>4</v>
      </c>
      <c r="AR22" s="329">
        <v>6</v>
      </c>
      <c r="AS22" s="329">
        <v>0</v>
      </c>
      <c r="AT22" s="329">
        <v>0</v>
      </c>
      <c r="AU22" s="329">
        <v>0</v>
      </c>
      <c r="AV22" s="661">
        <v>0</v>
      </c>
      <c r="AW22" s="661">
        <v>36</v>
      </c>
      <c r="AX22" s="661">
        <v>28</v>
      </c>
      <c r="AY22" s="661">
        <v>0</v>
      </c>
      <c r="AZ22" s="661">
        <v>0</v>
      </c>
      <c r="BA22" s="661">
        <f t="shared" si="0"/>
        <v>174</v>
      </c>
      <c r="BB22" s="661">
        <f t="shared" si="1"/>
        <v>540</v>
      </c>
      <c r="BC22" s="661">
        <f t="shared" si="2"/>
        <v>714</v>
      </c>
      <c r="BD22" s="1056" t="s">
        <v>304</v>
      </c>
      <c r="BE22" s="1056"/>
    </row>
    <row r="23" spans="1:57" ht="18.75" customHeight="1">
      <c r="A23" s="1182" t="s">
        <v>68</v>
      </c>
      <c r="B23" s="1182"/>
      <c r="C23" s="329">
        <v>8</v>
      </c>
      <c r="D23" s="329">
        <v>39</v>
      </c>
      <c r="E23" s="329">
        <v>4</v>
      </c>
      <c r="F23" s="329">
        <v>59</v>
      </c>
      <c r="G23" s="329">
        <v>1</v>
      </c>
      <c r="H23" s="329">
        <v>38</v>
      </c>
      <c r="I23" s="329">
        <v>0</v>
      </c>
      <c r="J23" s="329">
        <v>1</v>
      </c>
      <c r="K23" s="329">
        <v>1</v>
      </c>
      <c r="L23" s="329">
        <v>55</v>
      </c>
      <c r="M23" s="329">
        <v>2</v>
      </c>
      <c r="N23" s="329">
        <v>30</v>
      </c>
      <c r="O23" s="329">
        <v>0</v>
      </c>
      <c r="P23" s="329">
        <v>4</v>
      </c>
      <c r="Q23" s="329">
        <v>0</v>
      </c>
      <c r="R23" s="329">
        <v>2</v>
      </c>
      <c r="S23" s="1056" t="s">
        <v>305</v>
      </c>
      <c r="T23" s="1056"/>
      <c r="U23" s="1182" t="s">
        <v>68</v>
      </c>
      <c r="V23" s="1182"/>
      <c r="W23" s="329">
        <v>0</v>
      </c>
      <c r="X23" s="329">
        <v>5</v>
      </c>
      <c r="Y23" s="329">
        <v>3</v>
      </c>
      <c r="Z23" s="329">
        <v>12</v>
      </c>
      <c r="AA23" s="329">
        <v>2</v>
      </c>
      <c r="AB23" s="329">
        <v>10</v>
      </c>
      <c r="AC23" s="329">
        <v>0</v>
      </c>
      <c r="AD23" s="329">
        <v>0</v>
      </c>
      <c r="AE23" s="329">
        <v>0</v>
      </c>
      <c r="AF23" s="329">
        <v>1</v>
      </c>
      <c r="AG23" s="329">
        <v>0</v>
      </c>
      <c r="AH23" s="329">
        <v>3</v>
      </c>
      <c r="AI23" s="329">
        <v>8</v>
      </c>
      <c r="AJ23" s="329">
        <v>13</v>
      </c>
      <c r="AK23" s="1056" t="s">
        <v>305</v>
      </c>
      <c r="AL23" s="1056"/>
      <c r="AM23" s="1182" t="s">
        <v>68</v>
      </c>
      <c r="AN23" s="1182"/>
      <c r="AO23" s="329">
        <v>1</v>
      </c>
      <c r="AP23" s="329">
        <v>9</v>
      </c>
      <c r="AQ23" s="329">
        <v>2</v>
      </c>
      <c r="AR23" s="329">
        <v>0</v>
      </c>
      <c r="AS23" s="329">
        <v>0</v>
      </c>
      <c r="AT23" s="329">
        <v>0</v>
      </c>
      <c r="AU23" s="329">
        <v>0</v>
      </c>
      <c r="AV23" s="661">
        <v>0</v>
      </c>
      <c r="AW23" s="661">
        <v>10</v>
      </c>
      <c r="AX23" s="661">
        <v>8</v>
      </c>
      <c r="AY23" s="661">
        <v>5</v>
      </c>
      <c r="AZ23" s="661">
        <v>18</v>
      </c>
      <c r="BA23" s="661">
        <f t="shared" si="0"/>
        <v>47</v>
      </c>
      <c r="BB23" s="661">
        <f t="shared" si="1"/>
        <v>307</v>
      </c>
      <c r="BC23" s="661">
        <f t="shared" si="2"/>
        <v>354</v>
      </c>
      <c r="BD23" s="1056" t="s">
        <v>305</v>
      </c>
      <c r="BE23" s="1056"/>
    </row>
    <row r="24" spans="1:57" ht="18.75" customHeight="1">
      <c r="A24" s="1182" t="s">
        <v>69</v>
      </c>
      <c r="B24" s="1182"/>
      <c r="C24" s="329">
        <v>10</v>
      </c>
      <c r="D24" s="329">
        <v>0</v>
      </c>
      <c r="E24" s="329">
        <v>15</v>
      </c>
      <c r="F24" s="329">
        <v>34</v>
      </c>
      <c r="G24" s="329">
        <v>8</v>
      </c>
      <c r="H24" s="329">
        <v>61</v>
      </c>
      <c r="I24" s="329">
        <v>0</v>
      </c>
      <c r="J24" s="329">
        <v>48</v>
      </c>
      <c r="K24" s="329">
        <v>9</v>
      </c>
      <c r="L24" s="329">
        <v>67</v>
      </c>
      <c r="M24" s="329">
        <v>1</v>
      </c>
      <c r="N24" s="329">
        <v>27</v>
      </c>
      <c r="O24" s="329">
        <v>0</v>
      </c>
      <c r="P24" s="329">
        <v>1</v>
      </c>
      <c r="Q24" s="329">
        <v>0</v>
      </c>
      <c r="R24" s="329">
        <v>1</v>
      </c>
      <c r="S24" s="1056" t="s">
        <v>191</v>
      </c>
      <c r="T24" s="1056"/>
      <c r="U24" s="1182" t="s">
        <v>69</v>
      </c>
      <c r="V24" s="1182"/>
      <c r="W24" s="329">
        <v>4</v>
      </c>
      <c r="X24" s="329">
        <v>12</v>
      </c>
      <c r="Y24" s="329">
        <v>5</v>
      </c>
      <c r="Z24" s="329">
        <v>19</v>
      </c>
      <c r="AA24" s="329">
        <v>0</v>
      </c>
      <c r="AB24" s="329">
        <v>9</v>
      </c>
      <c r="AC24" s="329">
        <v>0</v>
      </c>
      <c r="AD24" s="329">
        <v>0</v>
      </c>
      <c r="AE24" s="329">
        <v>0</v>
      </c>
      <c r="AF24" s="329">
        <v>0</v>
      </c>
      <c r="AG24" s="329">
        <v>2</v>
      </c>
      <c r="AH24" s="329">
        <v>4</v>
      </c>
      <c r="AI24" s="329">
        <v>16</v>
      </c>
      <c r="AJ24" s="329">
        <v>8</v>
      </c>
      <c r="AK24" s="1056" t="s">
        <v>191</v>
      </c>
      <c r="AL24" s="1056"/>
      <c r="AM24" s="1182" t="s">
        <v>69</v>
      </c>
      <c r="AN24" s="1182"/>
      <c r="AO24" s="329">
        <v>2</v>
      </c>
      <c r="AP24" s="329">
        <v>13</v>
      </c>
      <c r="AQ24" s="329">
        <v>3</v>
      </c>
      <c r="AR24" s="329">
        <v>6</v>
      </c>
      <c r="AS24" s="329">
        <v>0</v>
      </c>
      <c r="AT24" s="329">
        <v>0</v>
      </c>
      <c r="AU24" s="329">
        <v>0</v>
      </c>
      <c r="AV24" s="661">
        <v>0</v>
      </c>
      <c r="AW24" s="661">
        <v>13</v>
      </c>
      <c r="AX24" s="661">
        <v>4</v>
      </c>
      <c r="AY24" s="661">
        <v>6</v>
      </c>
      <c r="AZ24" s="661">
        <v>8</v>
      </c>
      <c r="BA24" s="661">
        <f t="shared" si="0"/>
        <v>94</v>
      </c>
      <c r="BB24" s="661">
        <f t="shared" si="1"/>
        <v>322</v>
      </c>
      <c r="BC24" s="661">
        <f t="shared" si="2"/>
        <v>416</v>
      </c>
      <c r="BD24" s="1056" t="s">
        <v>191</v>
      </c>
      <c r="BE24" s="1056"/>
    </row>
    <row r="25" spans="1:57" ht="18.75" customHeight="1">
      <c r="A25" s="1182" t="s">
        <v>70</v>
      </c>
      <c r="B25" s="1182"/>
      <c r="C25" s="329">
        <v>52</v>
      </c>
      <c r="D25" s="329">
        <v>83</v>
      </c>
      <c r="E25" s="329">
        <v>113</v>
      </c>
      <c r="F25" s="329">
        <v>241</v>
      </c>
      <c r="G25" s="329">
        <v>49</v>
      </c>
      <c r="H25" s="329">
        <v>111</v>
      </c>
      <c r="I25" s="329">
        <v>1</v>
      </c>
      <c r="J25" s="329">
        <v>0</v>
      </c>
      <c r="K25" s="329">
        <v>67</v>
      </c>
      <c r="L25" s="329">
        <v>127</v>
      </c>
      <c r="M25" s="329">
        <v>35</v>
      </c>
      <c r="N25" s="329">
        <v>79</v>
      </c>
      <c r="O25" s="329">
        <v>2</v>
      </c>
      <c r="P25" s="329">
        <v>5</v>
      </c>
      <c r="Q25" s="329">
        <v>5</v>
      </c>
      <c r="R25" s="329">
        <v>4</v>
      </c>
      <c r="S25" s="1056" t="s">
        <v>192</v>
      </c>
      <c r="T25" s="1056"/>
      <c r="U25" s="1182" t="s">
        <v>70</v>
      </c>
      <c r="V25" s="1182"/>
      <c r="W25" s="329">
        <v>26</v>
      </c>
      <c r="X25" s="329">
        <v>29</v>
      </c>
      <c r="Y25" s="329">
        <v>12</v>
      </c>
      <c r="Z25" s="329">
        <v>51</v>
      </c>
      <c r="AA25" s="329">
        <v>5</v>
      </c>
      <c r="AB25" s="329">
        <v>24</v>
      </c>
      <c r="AC25" s="329">
        <v>0</v>
      </c>
      <c r="AD25" s="329">
        <v>2</v>
      </c>
      <c r="AE25" s="329">
        <v>0</v>
      </c>
      <c r="AF25" s="329">
        <v>2</v>
      </c>
      <c r="AG25" s="329">
        <v>12</v>
      </c>
      <c r="AH25" s="329">
        <v>20</v>
      </c>
      <c r="AI25" s="329">
        <v>40</v>
      </c>
      <c r="AJ25" s="329">
        <v>24</v>
      </c>
      <c r="AK25" s="1056" t="s">
        <v>192</v>
      </c>
      <c r="AL25" s="1056"/>
      <c r="AM25" s="1182" t="s">
        <v>70</v>
      </c>
      <c r="AN25" s="1182"/>
      <c r="AO25" s="329">
        <v>15</v>
      </c>
      <c r="AP25" s="329">
        <v>17</v>
      </c>
      <c r="AQ25" s="329">
        <v>1</v>
      </c>
      <c r="AR25" s="329">
        <v>10</v>
      </c>
      <c r="AS25" s="329">
        <v>0</v>
      </c>
      <c r="AT25" s="329">
        <v>0</v>
      </c>
      <c r="AU25" s="329">
        <v>0</v>
      </c>
      <c r="AV25" s="661">
        <v>0</v>
      </c>
      <c r="AW25" s="661">
        <v>9</v>
      </c>
      <c r="AX25" s="661">
        <v>1</v>
      </c>
      <c r="AY25" s="661">
        <v>1</v>
      </c>
      <c r="AZ25" s="661">
        <v>1</v>
      </c>
      <c r="BA25" s="661">
        <f t="shared" si="0"/>
        <v>445</v>
      </c>
      <c r="BB25" s="661">
        <f t="shared" si="1"/>
        <v>831</v>
      </c>
      <c r="BC25" s="661">
        <f t="shared" si="2"/>
        <v>1276</v>
      </c>
      <c r="BD25" s="1056" t="s">
        <v>192</v>
      </c>
      <c r="BE25" s="1056"/>
    </row>
    <row r="26" spans="1:57" ht="18.75" customHeight="1">
      <c r="A26" s="1182" t="s">
        <v>71</v>
      </c>
      <c r="B26" s="1182"/>
      <c r="C26" s="329">
        <v>13</v>
      </c>
      <c r="D26" s="329">
        <v>11</v>
      </c>
      <c r="E26" s="329">
        <v>13</v>
      </c>
      <c r="F26" s="329">
        <v>21</v>
      </c>
      <c r="G26" s="329">
        <v>8</v>
      </c>
      <c r="H26" s="329">
        <v>10</v>
      </c>
      <c r="I26" s="329">
        <v>0</v>
      </c>
      <c r="J26" s="329">
        <v>0</v>
      </c>
      <c r="K26" s="329">
        <v>20</v>
      </c>
      <c r="L26" s="329">
        <v>18</v>
      </c>
      <c r="M26" s="329">
        <v>6</v>
      </c>
      <c r="N26" s="329">
        <v>6</v>
      </c>
      <c r="O26" s="329">
        <v>0</v>
      </c>
      <c r="P26" s="329">
        <v>0</v>
      </c>
      <c r="Q26" s="329">
        <v>0</v>
      </c>
      <c r="R26" s="329">
        <v>0</v>
      </c>
      <c r="S26" s="1056" t="s">
        <v>193</v>
      </c>
      <c r="T26" s="1056"/>
      <c r="U26" s="1182" t="s">
        <v>71</v>
      </c>
      <c r="V26" s="1182"/>
      <c r="W26" s="329">
        <v>4</v>
      </c>
      <c r="X26" s="329">
        <v>2</v>
      </c>
      <c r="Y26" s="329">
        <v>0</v>
      </c>
      <c r="Z26" s="329">
        <v>3</v>
      </c>
      <c r="AA26" s="329">
        <v>3</v>
      </c>
      <c r="AB26" s="329">
        <v>5</v>
      </c>
      <c r="AC26" s="329">
        <v>0</v>
      </c>
      <c r="AD26" s="329">
        <v>0</v>
      </c>
      <c r="AE26" s="329">
        <v>0</v>
      </c>
      <c r="AF26" s="329">
        <v>0</v>
      </c>
      <c r="AG26" s="329">
        <v>0</v>
      </c>
      <c r="AH26" s="329">
        <v>0</v>
      </c>
      <c r="AI26" s="329">
        <v>7</v>
      </c>
      <c r="AJ26" s="329">
        <v>2</v>
      </c>
      <c r="AK26" s="1056" t="s">
        <v>193</v>
      </c>
      <c r="AL26" s="1056"/>
      <c r="AM26" s="1182" t="s">
        <v>71</v>
      </c>
      <c r="AN26" s="1182"/>
      <c r="AO26" s="329">
        <v>2</v>
      </c>
      <c r="AP26" s="329">
        <v>3</v>
      </c>
      <c r="AQ26" s="329">
        <v>0</v>
      </c>
      <c r="AR26" s="329">
        <v>3</v>
      </c>
      <c r="AS26" s="329">
        <v>0</v>
      </c>
      <c r="AT26" s="329">
        <v>0</v>
      </c>
      <c r="AU26" s="329">
        <v>0</v>
      </c>
      <c r="AV26" s="661">
        <v>0</v>
      </c>
      <c r="AW26" s="661">
        <v>8</v>
      </c>
      <c r="AX26" s="661">
        <v>3</v>
      </c>
      <c r="AY26" s="661">
        <v>2</v>
      </c>
      <c r="AZ26" s="661">
        <v>0</v>
      </c>
      <c r="BA26" s="661">
        <f t="shared" si="0"/>
        <v>86</v>
      </c>
      <c r="BB26" s="661">
        <f t="shared" si="1"/>
        <v>87</v>
      </c>
      <c r="BC26" s="661">
        <f t="shared" si="2"/>
        <v>173</v>
      </c>
      <c r="BD26" s="1056" t="s">
        <v>193</v>
      </c>
      <c r="BE26" s="1056"/>
    </row>
    <row r="27" spans="1:57" ht="18.75" customHeight="1" thickBot="1">
      <c r="A27" s="1184" t="s">
        <v>72</v>
      </c>
      <c r="B27" s="1184"/>
      <c r="C27" s="480">
        <v>14</v>
      </c>
      <c r="D27" s="480">
        <v>127</v>
      </c>
      <c r="E27" s="480">
        <v>30</v>
      </c>
      <c r="F27" s="480">
        <v>305</v>
      </c>
      <c r="G27" s="480">
        <v>24</v>
      </c>
      <c r="H27" s="480">
        <v>276</v>
      </c>
      <c r="I27" s="480">
        <v>0</v>
      </c>
      <c r="J27" s="480">
        <v>0</v>
      </c>
      <c r="K27" s="480">
        <v>26</v>
      </c>
      <c r="L27" s="480">
        <v>295</v>
      </c>
      <c r="M27" s="480">
        <v>17</v>
      </c>
      <c r="N27" s="480">
        <v>257</v>
      </c>
      <c r="O27" s="480">
        <v>0</v>
      </c>
      <c r="P27" s="480">
        <v>13</v>
      </c>
      <c r="Q27" s="480">
        <v>0</v>
      </c>
      <c r="R27" s="480">
        <v>3</v>
      </c>
      <c r="S27" s="1193" t="s">
        <v>361</v>
      </c>
      <c r="T27" s="1193"/>
      <c r="U27" s="1184" t="s">
        <v>72</v>
      </c>
      <c r="V27" s="1184"/>
      <c r="W27" s="480">
        <v>15</v>
      </c>
      <c r="X27" s="480">
        <v>186</v>
      </c>
      <c r="Y27" s="480">
        <v>5</v>
      </c>
      <c r="Z27" s="480">
        <v>55</v>
      </c>
      <c r="AA27" s="480">
        <v>2</v>
      </c>
      <c r="AB27" s="480">
        <v>39</v>
      </c>
      <c r="AC27" s="480">
        <v>0</v>
      </c>
      <c r="AD27" s="480">
        <v>0</v>
      </c>
      <c r="AE27" s="480">
        <v>0</v>
      </c>
      <c r="AF27" s="480">
        <v>0</v>
      </c>
      <c r="AG27" s="480">
        <v>0</v>
      </c>
      <c r="AH27" s="480">
        <v>3</v>
      </c>
      <c r="AI27" s="480">
        <v>5</v>
      </c>
      <c r="AJ27" s="480">
        <v>52</v>
      </c>
      <c r="AK27" s="1193" t="s">
        <v>361</v>
      </c>
      <c r="AL27" s="1193"/>
      <c r="AM27" s="1184" t="s">
        <v>72</v>
      </c>
      <c r="AN27" s="1184"/>
      <c r="AO27" s="480">
        <v>4</v>
      </c>
      <c r="AP27" s="480">
        <v>33</v>
      </c>
      <c r="AQ27" s="480">
        <v>0</v>
      </c>
      <c r="AR27" s="480">
        <v>42</v>
      </c>
      <c r="AS27" s="480">
        <v>0</v>
      </c>
      <c r="AT27" s="480">
        <v>0</v>
      </c>
      <c r="AU27" s="480">
        <v>0</v>
      </c>
      <c r="AV27" s="663">
        <v>0</v>
      </c>
      <c r="AW27" s="663">
        <v>99</v>
      </c>
      <c r="AX27" s="663">
        <v>72</v>
      </c>
      <c r="AY27" s="663">
        <v>15</v>
      </c>
      <c r="AZ27" s="663">
        <v>80</v>
      </c>
      <c r="BA27" s="672">
        <f t="shared" si="0"/>
        <v>256</v>
      </c>
      <c r="BB27" s="672">
        <f t="shared" si="1"/>
        <v>1838</v>
      </c>
      <c r="BC27" s="672">
        <f t="shared" si="2"/>
        <v>2094</v>
      </c>
      <c r="BD27" s="1185" t="s">
        <v>361</v>
      </c>
      <c r="BE27" s="1185"/>
    </row>
    <row r="28" spans="1:57" ht="18.75" customHeight="1" thickBot="1">
      <c r="A28" s="1191" t="s">
        <v>32</v>
      </c>
      <c r="B28" s="1191"/>
      <c r="C28" s="395">
        <f>SUM(C8:C27)</f>
        <v>267</v>
      </c>
      <c r="D28" s="395">
        <f t="shared" ref="D28:R28" si="3">SUM(D8:D27)</f>
        <v>1492</v>
      </c>
      <c r="E28" s="395">
        <f t="shared" si="3"/>
        <v>430</v>
      </c>
      <c r="F28" s="395">
        <f t="shared" si="3"/>
        <v>3004</v>
      </c>
      <c r="G28" s="395">
        <f t="shared" si="3"/>
        <v>274</v>
      </c>
      <c r="H28" s="395">
        <f t="shared" si="3"/>
        <v>2264</v>
      </c>
      <c r="I28" s="395">
        <f t="shared" si="3"/>
        <v>3</v>
      </c>
      <c r="J28" s="395">
        <f t="shared" si="3"/>
        <v>63</v>
      </c>
      <c r="K28" s="395">
        <f t="shared" si="3"/>
        <v>295</v>
      </c>
      <c r="L28" s="395">
        <f t="shared" si="3"/>
        <v>2262</v>
      </c>
      <c r="M28" s="395">
        <f t="shared" si="3"/>
        <v>154</v>
      </c>
      <c r="N28" s="395">
        <f t="shared" si="3"/>
        <v>1430</v>
      </c>
      <c r="O28" s="395">
        <f t="shared" si="3"/>
        <v>25</v>
      </c>
      <c r="P28" s="395">
        <f t="shared" si="3"/>
        <v>228</v>
      </c>
      <c r="Q28" s="395">
        <f t="shared" si="3"/>
        <v>28</v>
      </c>
      <c r="R28" s="395">
        <f t="shared" si="3"/>
        <v>146</v>
      </c>
      <c r="S28" s="1187" t="s">
        <v>175</v>
      </c>
      <c r="T28" s="1187"/>
      <c r="U28" s="1191" t="s">
        <v>32</v>
      </c>
      <c r="V28" s="1191"/>
      <c r="W28" s="396">
        <f>SUM(W8:W27)</f>
        <v>97</v>
      </c>
      <c r="X28" s="396">
        <f t="shared" ref="X28:AJ28" si="4">SUM(X8:X27)</f>
        <v>612</v>
      </c>
      <c r="Y28" s="396">
        <f t="shared" si="4"/>
        <v>86</v>
      </c>
      <c r="Z28" s="396">
        <f t="shared" si="4"/>
        <v>626</v>
      </c>
      <c r="AA28" s="396">
        <f t="shared" si="4"/>
        <v>38</v>
      </c>
      <c r="AB28" s="396">
        <f t="shared" si="4"/>
        <v>447</v>
      </c>
      <c r="AC28" s="396">
        <f t="shared" si="4"/>
        <v>0</v>
      </c>
      <c r="AD28" s="396">
        <f t="shared" si="4"/>
        <v>35</v>
      </c>
      <c r="AE28" s="396">
        <f t="shared" si="4"/>
        <v>6</v>
      </c>
      <c r="AF28" s="396">
        <f t="shared" si="4"/>
        <v>26</v>
      </c>
      <c r="AG28" s="396">
        <f t="shared" si="4"/>
        <v>40</v>
      </c>
      <c r="AH28" s="396">
        <f t="shared" si="4"/>
        <v>248</v>
      </c>
      <c r="AI28" s="396">
        <f t="shared" si="4"/>
        <v>293</v>
      </c>
      <c r="AJ28" s="396">
        <f t="shared" si="4"/>
        <v>521</v>
      </c>
      <c r="AK28" s="1187" t="s">
        <v>175</v>
      </c>
      <c r="AL28" s="1187"/>
      <c r="AM28" s="1191" t="s">
        <v>32</v>
      </c>
      <c r="AN28" s="1191"/>
      <c r="AO28" s="396">
        <f>SUM(AO8:AO27)</f>
        <v>111</v>
      </c>
      <c r="AP28" s="396">
        <f t="shared" ref="AP28:AZ28" si="5">SUM(AP8:AP27)</f>
        <v>553</v>
      </c>
      <c r="AQ28" s="396">
        <f t="shared" si="5"/>
        <v>55</v>
      </c>
      <c r="AR28" s="396">
        <f t="shared" si="5"/>
        <v>614</v>
      </c>
      <c r="AS28" s="396">
        <f t="shared" si="5"/>
        <v>7</v>
      </c>
      <c r="AT28" s="396">
        <f t="shared" si="5"/>
        <v>2</v>
      </c>
      <c r="AU28" s="396">
        <f t="shared" si="5"/>
        <v>0</v>
      </c>
      <c r="AV28" s="396">
        <f t="shared" si="5"/>
        <v>1</v>
      </c>
      <c r="AW28" s="396">
        <f t="shared" si="5"/>
        <v>391</v>
      </c>
      <c r="AX28" s="396">
        <f t="shared" si="5"/>
        <v>1008</v>
      </c>
      <c r="AY28" s="396">
        <f t="shared" si="5"/>
        <v>119</v>
      </c>
      <c r="AZ28" s="396">
        <f t="shared" si="5"/>
        <v>744</v>
      </c>
      <c r="BA28" s="745">
        <f t="shared" si="0"/>
        <v>2719</v>
      </c>
      <c r="BB28" s="745">
        <f t="shared" si="1"/>
        <v>16326</v>
      </c>
      <c r="BC28" s="745">
        <f t="shared" si="2"/>
        <v>19045</v>
      </c>
      <c r="BD28" s="1187" t="s">
        <v>175</v>
      </c>
      <c r="BE28" s="1187"/>
    </row>
    <row r="29" spans="1:57" ht="13.5" thickTop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441"/>
      <c r="T29" s="441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441"/>
      <c r="AL29" s="441"/>
      <c r="BD29" s="441"/>
      <c r="BE29" s="441"/>
    </row>
    <row r="30" spans="1:57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BD30" s="441"/>
      <c r="BE30" s="441"/>
    </row>
    <row r="31" spans="1:57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BD31" s="441"/>
      <c r="BE31" s="441"/>
    </row>
    <row r="32" spans="1:57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BD32" s="441"/>
      <c r="BE32" s="441"/>
    </row>
    <row r="33" spans="3:18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</row>
    <row r="34" spans="3:18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</row>
    <row r="35" spans="3:18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</row>
    <row r="36" spans="3:18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</row>
    <row r="37" spans="3:18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</row>
    <row r="38" spans="3:18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</row>
    <row r="39" spans="3:18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</row>
    <row r="40" spans="3:18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</row>
    <row r="41" spans="3:18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</row>
    <row r="42" spans="3:18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</row>
    <row r="43" spans="3:18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</row>
    <row r="51" spans="3:15"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</row>
    <row r="52" spans="3:15"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</row>
    <row r="53" spans="3:15"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</row>
    <row r="54" spans="3:15"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</row>
  </sheetData>
  <protectedRanges>
    <protectedRange sqref="F18:N18" name="نطاق1"/>
    <protectedRange sqref="Z18:AH18" name="نطاق1_1"/>
  </protectedRanges>
  <mergeCells count="152">
    <mergeCell ref="A1:T1"/>
    <mergeCell ref="A2:T2"/>
    <mergeCell ref="A3:C3"/>
    <mergeCell ref="S3:T3"/>
    <mergeCell ref="U3:W3"/>
    <mergeCell ref="AG4:AH4"/>
    <mergeCell ref="AI4:AJ4"/>
    <mergeCell ref="M4:N4"/>
    <mergeCell ref="O4:P4"/>
    <mergeCell ref="Q4:R4"/>
    <mergeCell ref="S4:T7"/>
    <mergeCell ref="U4:V7"/>
    <mergeCell ref="W4:X4"/>
    <mergeCell ref="O5:P5"/>
    <mergeCell ref="Q5:R5"/>
    <mergeCell ref="W5:X5"/>
    <mergeCell ref="AE5:AF5"/>
    <mergeCell ref="AG5:AH5"/>
    <mergeCell ref="AI5:AJ5"/>
    <mergeCell ref="A4:B7"/>
    <mergeCell ref="C4:D4"/>
    <mergeCell ref="E4:F4"/>
    <mergeCell ref="G4:H4"/>
    <mergeCell ref="I4:J4"/>
    <mergeCell ref="BD4:BE7"/>
    <mergeCell ref="C5:D5"/>
    <mergeCell ref="E5:F5"/>
    <mergeCell ref="G5:H5"/>
    <mergeCell ref="I5:J5"/>
    <mergeCell ref="K5:L5"/>
    <mergeCell ref="M5:N5"/>
    <mergeCell ref="AK4:AL7"/>
    <mergeCell ref="AM4:AN7"/>
    <mergeCell ref="AO4:AP4"/>
    <mergeCell ref="AQ4:AR4"/>
    <mergeCell ref="AS4:AT4"/>
    <mergeCell ref="AU4:AV4"/>
    <mergeCell ref="AO5:AP5"/>
    <mergeCell ref="AQ5:AR5"/>
    <mergeCell ref="AS5:AT5"/>
    <mergeCell ref="AU5:AV5"/>
    <mergeCell ref="Y4:Z4"/>
    <mergeCell ref="AA4:AB4"/>
    <mergeCell ref="AC4:AD4"/>
    <mergeCell ref="AE4:AF4"/>
    <mergeCell ref="AW5:AX5"/>
    <mergeCell ref="AY5:AZ5"/>
    <mergeCell ref="BA5:BC5"/>
    <mergeCell ref="K4:L4"/>
    <mergeCell ref="AW4:AX4"/>
    <mergeCell ref="AY4:AZ4"/>
    <mergeCell ref="BA4:BC4"/>
    <mergeCell ref="A10:B10"/>
    <mergeCell ref="S10:T10"/>
    <mergeCell ref="U10:V10"/>
    <mergeCell ref="AK10:AL10"/>
    <mergeCell ref="AM10:AN10"/>
    <mergeCell ref="Y5:Z5"/>
    <mergeCell ref="AA5:AB5"/>
    <mergeCell ref="AC5:AD5"/>
    <mergeCell ref="BD10:BE10"/>
    <mergeCell ref="BD8:BE8"/>
    <mergeCell ref="A9:B9"/>
    <mergeCell ref="S9:T9"/>
    <mergeCell ref="U9:V9"/>
    <mergeCell ref="AK9:AL9"/>
    <mergeCell ref="AM9:AN9"/>
    <mergeCell ref="BD9:BE9"/>
    <mergeCell ref="A8:B8"/>
    <mergeCell ref="S8:T8"/>
    <mergeCell ref="U8:V8"/>
    <mergeCell ref="AK8:AL8"/>
    <mergeCell ref="AM8:AN8"/>
    <mergeCell ref="A12:A17"/>
    <mergeCell ref="T12:T17"/>
    <mergeCell ref="U12:U17"/>
    <mergeCell ref="AL12:AL17"/>
    <mergeCell ref="AM12:AM17"/>
    <mergeCell ref="BE12:BE17"/>
    <mergeCell ref="A11:B11"/>
    <mergeCell ref="S11:T11"/>
    <mergeCell ref="U11:V11"/>
    <mergeCell ref="AK11:AL11"/>
    <mergeCell ref="AM11:AN11"/>
    <mergeCell ref="BD11:BE11"/>
    <mergeCell ref="A18:B18"/>
    <mergeCell ref="S18:T18"/>
    <mergeCell ref="U18:V18"/>
    <mergeCell ref="AK18:AL18"/>
    <mergeCell ref="BD18:BE18"/>
    <mergeCell ref="A19:B19"/>
    <mergeCell ref="S19:T19"/>
    <mergeCell ref="U19:V19"/>
    <mergeCell ref="AK19:AL19"/>
    <mergeCell ref="BD19:BE19"/>
    <mergeCell ref="A21:B21"/>
    <mergeCell ref="S21:T21"/>
    <mergeCell ref="U21:V21"/>
    <mergeCell ref="AK21:AL21"/>
    <mergeCell ref="AM21:AN21"/>
    <mergeCell ref="BD21:BE21"/>
    <mergeCell ref="A20:B20"/>
    <mergeCell ref="S20:T20"/>
    <mergeCell ref="U20:V20"/>
    <mergeCell ref="AK20:AL20"/>
    <mergeCell ref="AM20:AN20"/>
    <mergeCell ref="BD20:BE20"/>
    <mergeCell ref="A23:B23"/>
    <mergeCell ref="S23:T23"/>
    <mergeCell ref="U23:V23"/>
    <mergeCell ref="AK23:AL23"/>
    <mergeCell ref="AM23:AN23"/>
    <mergeCell ref="BD23:BE23"/>
    <mergeCell ref="A22:B22"/>
    <mergeCell ref="S22:T22"/>
    <mergeCell ref="U22:V22"/>
    <mergeCell ref="AK22:AL22"/>
    <mergeCell ref="AM22:AN22"/>
    <mergeCell ref="BD22:BE22"/>
    <mergeCell ref="AK25:AL25"/>
    <mergeCell ref="AM25:AN25"/>
    <mergeCell ref="BD25:BE25"/>
    <mergeCell ref="A24:B24"/>
    <mergeCell ref="S24:T24"/>
    <mergeCell ref="U24:V24"/>
    <mergeCell ref="AK24:AL24"/>
    <mergeCell ref="AM24:AN24"/>
    <mergeCell ref="BD24:BE24"/>
    <mergeCell ref="BC3:BE3"/>
    <mergeCell ref="AK3:AL3"/>
    <mergeCell ref="AM3:AO3"/>
    <mergeCell ref="A28:B28"/>
    <mergeCell ref="S28:T28"/>
    <mergeCell ref="U28:V28"/>
    <mergeCell ref="AK28:AL28"/>
    <mergeCell ref="AM28:AN28"/>
    <mergeCell ref="BD28:BE28"/>
    <mergeCell ref="A27:B27"/>
    <mergeCell ref="S27:T27"/>
    <mergeCell ref="U27:V27"/>
    <mergeCell ref="AK27:AL27"/>
    <mergeCell ref="AM27:AN27"/>
    <mergeCell ref="BD27:BE27"/>
    <mergeCell ref="A26:B26"/>
    <mergeCell ref="S26:T26"/>
    <mergeCell ref="U26:V26"/>
    <mergeCell ref="AK26:AL26"/>
    <mergeCell ref="AM26:AN26"/>
    <mergeCell ref="BD26:BE26"/>
    <mergeCell ref="A25:B25"/>
    <mergeCell ref="S25:T25"/>
    <mergeCell ref="U25:V25"/>
  </mergeCells>
  <printOptions horizontalCentered="1"/>
  <pageMargins left="1" right="1" top="1" bottom="1" header="1" footer="1"/>
  <pageSetup paperSize="9" scale="80" firstPageNumber="54" orientation="landscape" useFirstPageNumber="1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5" tint="-0.249977111117893"/>
  </sheetPr>
  <dimension ref="A1:AE48"/>
  <sheetViews>
    <sheetView rightToLeft="1" view="pageBreakPreview" zoomScale="80" zoomScaleNormal="75" zoomScaleSheetLayoutView="80" workbookViewId="0">
      <selection activeCell="A21" sqref="A21:B21"/>
    </sheetView>
  </sheetViews>
  <sheetFormatPr defaultRowHeight="12.75"/>
  <cols>
    <col min="1" max="1" width="4.5703125" style="159" customWidth="1"/>
    <col min="2" max="2" width="11.5703125" style="159" customWidth="1"/>
    <col min="3" max="11" width="12.140625" style="159" customWidth="1"/>
    <col min="12" max="12" width="9.5703125" style="159" customWidth="1"/>
    <col min="13" max="13" width="15.28515625" style="159" customWidth="1"/>
    <col min="14" max="14" width="4.7109375" style="159" customWidth="1"/>
    <col min="15" max="15" width="3.85546875" style="159" customWidth="1"/>
    <col min="16" max="16" width="13.42578125" style="159" customWidth="1"/>
    <col min="17" max="17" width="8.28515625" style="159" customWidth="1"/>
    <col min="18" max="18" width="10.85546875" style="159" customWidth="1"/>
    <col min="19" max="24" width="8.28515625" style="159" customWidth="1"/>
    <col min="25" max="25" width="8.140625" style="159" customWidth="1"/>
    <col min="26" max="26" width="9" style="159" customWidth="1"/>
    <col min="27" max="27" width="8.28515625" style="159" customWidth="1"/>
    <col min="28" max="28" width="9.7109375" style="159" customWidth="1"/>
    <col min="29" max="29" width="8.28515625" style="159" customWidth="1"/>
    <col min="30" max="30" width="14" style="159" customWidth="1"/>
    <col min="31" max="31" width="5.28515625" style="159" customWidth="1"/>
    <col min="32" max="16384" width="9.140625" style="159"/>
  </cols>
  <sheetData>
    <row r="1" spans="1:31" ht="27" customHeight="1">
      <c r="A1" s="1179" t="s">
        <v>1236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  <c r="AB1" s="781"/>
      <c r="AC1" s="781"/>
      <c r="AD1" s="781"/>
      <c r="AE1" s="781"/>
    </row>
    <row r="2" spans="1:31" ht="24.75" customHeight="1">
      <c r="A2" s="1180" t="s">
        <v>1235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1180"/>
      <c r="M2" s="1180"/>
      <c r="N2" s="1180"/>
      <c r="O2" s="845"/>
      <c r="P2" s="845"/>
      <c r="Q2" s="845"/>
      <c r="R2" s="845"/>
      <c r="S2" s="845"/>
      <c r="T2" s="845"/>
      <c r="U2" s="845"/>
      <c r="V2" s="845"/>
      <c r="W2" s="845"/>
      <c r="X2" s="845"/>
      <c r="Y2" s="845"/>
      <c r="Z2" s="845"/>
      <c r="AA2" s="845"/>
      <c r="AB2" s="845"/>
      <c r="AC2" s="845"/>
      <c r="AD2" s="845"/>
      <c r="AE2" s="845"/>
    </row>
    <row r="3" spans="1:31" s="209" customFormat="1" ht="21.75" customHeight="1" thickBot="1">
      <c r="A3" s="1194" t="s">
        <v>1231</v>
      </c>
      <c r="B3" s="1194"/>
      <c r="C3" s="1194"/>
      <c r="D3" s="205"/>
      <c r="E3" s="205"/>
      <c r="F3" s="205"/>
      <c r="G3" s="205"/>
      <c r="H3" s="205"/>
      <c r="I3" s="205"/>
      <c r="J3" s="205"/>
      <c r="K3" s="205"/>
      <c r="L3" s="205"/>
      <c r="M3" s="1195" t="s">
        <v>1232</v>
      </c>
      <c r="N3" s="1195"/>
      <c r="O3" s="1194" t="s">
        <v>1234</v>
      </c>
      <c r="P3" s="1194"/>
      <c r="Q3" s="1194"/>
      <c r="R3" s="205"/>
      <c r="S3" s="205"/>
      <c r="T3" s="214"/>
      <c r="U3" s="214"/>
      <c r="V3" s="300"/>
      <c r="W3" s="300"/>
      <c r="X3" s="300"/>
      <c r="Y3" s="300"/>
      <c r="Z3" s="300"/>
      <c r="AA3" s="300"/>
      <c r="AB3" s="300"/>
      <c r="AC3" s="1116" t="s">
        <v>1233</v>
      </c>
      <c r="AD3" s="1116"/>
      <c r="AE3" s="1116"/>
    </row>
    <row r="4" spans="1:31" ht="21" customHeight="1" thickTop="1">
      <c r="A4" s="1181" t="s">
        <v>40</v>
      </c>
      <c r="B4" s="1181"/>
      <c r="C4" s="1181" t="s">
        <v>446</v>
      </c>
      <c r="D4" s="1181"/>
      <c r="E4" s="1181" t="s">
        <v>447</v>
      </c>
      <c r="F4" s="1181"/>
      <c r="G4" s="1181" t="s">
        <v>445</v>
      </c>
      <c r="H4" s="1181"/>
      <c r="I4" s="1196" t="s">
        <v>448</v>
      </c>
      <c r="J4" s="1196"/>
      <c r="K4" s="1181" t="s">
        <v>449</v>
      </c>
      <c r="L4" s="1181"/>
      <c r="M4" s="1425" t="s">
        <v>174</v>
      </c>
      <c r="N4" s="1425"/>
      <c r="O4" s="1181" t="s">
        <v>40</v>
      </c>
      <c r="P4" s="1181"/>
      <c r="Q4" s="1181" t="s">
        <v>449</v>
      </c>
      <c r="R4" s="1181"/>
      <c r="S4" s="1181" t="s">
        <v>450</v>
      </c>
      <c r="T4" s="1181"/>
      <c r="U4" s="1181"/>
      <c r="V4" s="1181"/>
      <c r="W4" s="1181"/>
      <c r="X4" s="1181"/>
      <c r="Y4" s="1181" t="s">
        <v>424</v>
      </c>
      <c r="Z4" s="1181"/>
      <c r="AA4" s="317" t="s">
        <v>32</v>
      </c>
      <c r="AB4" s="317"/>
      <c r="AC4" s="317"/>
      <c r="AD4" s="1425" t="s">
        <v>174</v>
      </c>
      <c r="AE4" s="1425"/>
    </row>
    <row r="5" spans="1:31" ht="22.5" customHeight="1">
      <c r="A5" s="1189"/>
      <c r="B5" s="1189"/>
      <c r="C5" s="1198" t="s">
        <v>452</v>
      </c>
      <c r="D5" s="1198"/>
      <c r="E5" s="1198" t="s">
        <v>453</v>
      </c>
      <c r="F5" s="1198"/>
      <c r="G5" s="1198" t="s">
        <v>451</v>
      </c>
      <c r="H5" s="1198"/>
      <c r="I5" s="1198" t="s">
        <v>454</v>
      </c>
      <c r="J5" s="1198"/>
      <c r="K5" s="1183" t="s">
        <v>455</v>
      </c>
      <c r="L5" s="1183"/>
      <c r="M5" s="1062"/>
      <c r="N5" s="1062"/>
      <c r="O5" s="1189"/>
      <c r="P5" s="1189"/>
      <c r="Q5" s="1183" t="s">
        <v>455</v>
      </c>
      <c r="R5" s="1183"/>
      <c r="S5" s="1183" t="s">
        <v>456</v>
      </c>
      <c r="T5" s="1183"/>
      <c r="U5" s="1183"/>
      <c r="V5" s="1183"/>
      <c r="W5" s="1183"/>
      <c r="X5" s="1183"/>
      <c r="Y5" s="1183" t="s">
        <v>457</v>
      </c>
      <c r="Z5" s="1183"/>
      <c r="AA5" s="1183" t="s">
        <v>175</v>
      </c>
      <c r="AB5" s="1183"/>
      <c r="AC5" s="1183"/>
      <c r="AD5" s="1062"/>
      <c r="AE5" s="1062"/>
    </row>
    <row r="6" spans="1:31" ht="18.75" customHeight="1">
      <c r="A6" s="1189"/>
      <c r="B6" s="1189"/>
      <c r="C6" s="1306" t="s">
        <v>102</v>
      </c>
      <c r="D6" s="1306" t="s">
        <v>103</v>
      </c>
      <c r="E6" s="1306" t="s">
        <v>102</v>
      </c>
      <c r="F6" s="1306" t="s">
        <v>103</v>
      </c>
      <c r="G6" s="1306" t="s">
        <v>102</v>
      </c>
      <c r="H6" s="1306" t="s">
        <v>103</v>
      </c>
      <c r="I6" s="1306" t="s">
        <v>102</v>
      </c>
      <c r="J6" s="1306" t="s">
        <v>103</v>
      </c>
      <c r="K6" s="1189" t="s">
        <v>458</v>
      </c>
      <c r="L6" s="1189"/>
      <c r="M6" s="1062"/>
      <c r="N6" s="1062"/>
      <c r="O6" s="1189"/>
      <c r="P6" s="1189"/>
      <c r="Q6" s="1189" t="s">
        <v>459</v>
      </c>
      <c r="R6" s="1189"/>
      <c r="S6" s="1189" t="s">
        <v>460</v>
      </c>
      <c r="T6" s="1189"/>
      <c r="U6" s="1189" t="s">
        <v>461</v>
      </c>
      <c r="V6" s="1189"/>
      <c r="W6" s="1189" t="s">
        <v>462</v>
      </c>
      <c r="X6" s="1189"/>
      <c r="Y6" s="1189" t="s">
        <v>102</v>
      </c>
      <c r="Z6" s="1189" t="s">
        <v>103</v>
      </c>
      <c r="AA6" s="1189" t="s">
        <v>102</v>
      </c>
      <c r="AB6" s="1189" t="s">
        <v>103</v>
      </c>
      <c r="AC6" s="1189" t="s">
        <v>35</v>
      </c>
      <c r="AD6" s="1062"/>
      <c r="AE6" s="1062"/>
    </row>
    <row r="7" spans="1:31" ht="19.5" customHeight="1">
      <c r="A7" s="1189"/>
      <c r="B7" s="1189"/>
      <c r="C7" s="1306"/>
      <c r="D7" s="1306"/>
      <c r="E7" s="1306"/>
      <c r="F7" s="1306"/>
      <c r="G7" s="1306"/>
      <c r="H7" s="1306"/>
      <c r="I7" s="1306"/>
      <c r="J7" s="1306"/>
      <c r="K7" s="1183" t="s">
        <v>463</v>
      </c>
      <c r="L7" s="1183"/>
      <c r="M7" s="1062"/>
      <c r="N7" s="1062"/>
      <c r="O7" s="1189"/>
      <c r="P7" s="1189"/>
      <c r="Q7" s="1198" t="s">
        <v>464</v>
      </c>
      <c r="R7" s="1198"/>
      <c r="S7" s="1183" t="s">
        <v>465</v>
      </c>
      <c r="T7" s="1183"/>
      <c r="U7" s="1183" t="s">
        <v>466</v>
      </c>
      <c r="V7" s="1183"/>
      <c r="W7" s="1183" t="s">
        <v>467</v>
      </c>
      <c r="X7" s="1183"/>
      <c r="Y7" s="1189"/>
      <c r="Z7" s="1189"/>
      <c r="AA7" s="1189"/>
      <c r="AB7" s="1189"/>
      <c r="AC7" s="1189"/>
      <c r="AD7" s="1062"/>
      <c r="AE7" s="1062"/>
    </row>
    <row r="8" spans="1:31" ht="18" customHeight="1">
      <c r="A8" s="1189"/>
      <c r="B8" s="1189"/>
      <c r="C8" s="1306"/>
      <c r="D8" s="1306"/>
      <c r="E8" s="1306"/>
      <c r="F8" s="1306"/>
      <c r="G8" s="1306"/>
      <c r="H8" s="1306"/>
      <c r="I8" s="1306"/>
      <c r="J8" s="1306"/>
      <c r="K8" s="779" t="s">
        <v>374</v>
      </c>
      <c r="L8" s="779" t="s">
        <v>103</v>
      </c>
      <c r="M8" s="1062"/>
      <c r="N8" s="1062"/>
      <c r="O8" s="1189"/>
      <c r="P8" s="1189"/>
      <c r="Q8" s="943" t="s">
        <v>102</v>
      </c>
      <c r="R8" s="943" t="s">
        <v>103</v>
      </c>
      <c r="S8" s="943" t="s">
        <v>102</v>
      </c>
      <c r="T8" s="943" t="s">
        <v>103</v>
      </c>
      <c r="U8" s="943" t="s">
        <v>102</v>
      </c>
      <c r="V8" s="943" t="s">
        <v>103</v>
      </c>
      <c r="W8" s="943" t="s">
        <v>102</v>
      </c>
      <c r="X8" s="943" t="s">
        <v>103</v>
      </c>
      <c r="Y8" s="1189"/>
      <c r="Z8" s="1189"/>
      <c r="AA8" s="1189"/>
      <c r="AB8" s="1189"/>
      <c r="AC8" s="1189"/>
      <c r="AD8" s="1062"/>
      <c r="AE8" s="1062"/>
    </row>
    <row r="9" spans="1:31" ht="16.5" customHeight="1" thickBot="1">
      <c r="A9" s="1189"/>
      <c r="B9" s="1189"/>
      <c r="C9" s="850" t="s">
        <v>352</v>
      </c>
      <c r="D9" s="850" t="s">
        <v>353</v>
      </c>
      <c r="E9" s="850" t="s">
        <v>352</v>
      </c>
      <c r="F9" s="850" t="s">
        <v>353</v>
      </c>
      <c r="G9" s="850" t="s">
        <v>352</v>
      </c>
      <c r="H9" s="850" t="s">
        <v>353</v>
      </c>
      <c r="I9" s="850" t="s">
        <v>352</v>
      </c>
      <c r="J9" s="850" t="s">
        <v>353</v>
      </c>
      <c r="K9" s="851" t="s">
        <v>352</v>
      </c>
      <c r="L9" s="851" t="s">
        <v>353</v>
      </c>
      <c r="M9" s="1062"/>
      <c r="N9" s="1062"/>
      <c r="O9" s="1304"/>
      <c r="P9" s="1304"/>
      <c r="Q9" s="970" t="s">
        <v>352</v>
      </c>
      <c r="R9" s="970" t="s">
        <v>353</v>
      </c>
      <c r="S9" s="971" t="s">
        <v>352</v>
      </c>
      <c r="T9" s="970" t="s">
        <v>353</v>
      </c>
      <c r="U9" s="970" t="s">
        <v>352</v>
      </c>
      <c r="V9" s="970" t="s">
        <v>353</v>
      </c>
      <c r="W9" s="970" t="s">
        <v>352</v>
      </c>
      <c r="X9" s="970" t="s">
        <v>353</v>
      </c>
      <c r="Y9" s="970" t="s">
        <v>352</v>
      </c>
      <c r="Z9" s="970" t="s">
        <v>353</v>
      </c>
      <c r="AA9" s="970" t="s">
        <v>352</v>
      </c>
      <c r="AB9" s="970" t="s">
        <v>353</v>
      </c>
      <c r="AC9" s="970" t="s">
        <v>175</v>
      </c>
      <c r="AD9" s="1185"/>
      <c r="AE9" s="1185"/>
    </row>
    <row r="10" spans="1:31" ht="17.25" customHeight="1">
      <c r="A10" s="1192" t="s">
        <v>52</v>
      </c>
      <c r="B10" s="1192"/>
      <c r="C10" s="847">
        <v>3</v>
      </c>
      <c r="D10" s="847">
        <v>10</v>
      </c>
      <c r="E10" s="847">
        <v>24</v>
      </c>
      <c r="F10" s="847">
        <v>82</v>
      </c>
      <c r="G10" s="847">
        <v>4</v>
      </c>
      <c r="H10" s="847">
        <v>32</v>
      </c>
      <c r="I10" s="847">
        <v>2</v>
      </c>
      <c r="J10" s="847">
        <v>25</v>
      </c>
      <c r="K10" s="848">
        <v>50</v>
      </c>
      <c r="L10" s="848">
        <v>401</v>
      </c>
      <c r="M10" s="1058" t="s">
        <v>671</v>
      </c>
      <c r="N10" s="1058"/>
      <c r="O10" s="1302" t="s">
        <v>52</v>
      </c>
      <c r="P10" s="1302"/>
      <c r="Q10" s="848">
        <v>55</v>
      </c>
      <c r="R10" s="848">
        <v>206</v>
      </c>
      <c r="S10" s="848">
        <v>1</v>
      </c>
      <c r="T10" s="848">
        <v>0</v>
      </c>
      <c r="U10" s="848">
        <v>3</v>
      </c>
      <c r="V10" s="848">
        <v>9</v>
      </c>
      <c r="W10" s="848">
        <v>1</v>
      </c>
      <c r="X10" s="848">
        <v>0</v>
      </c>
      <c r="Y10" s="848">
        <v>3</v>
      </c>
      <c r="Z10" s="848">
        <v>25</v>
      </c>
      <c r="AA10" s="848">
        <f>SUM(C10,E10,G10,I10,K10,Q10,S10,U10,W10,Y10)</f>
        <v>146</v>
      </c>
      <c r="AB10" s="848">
        <f>SUM(D10,F10,H10,J10,L10,R10,T10,V10,X10,Z10)</f>
        <v>790</v>
      </c>
      <c r="AC10" s="848">
        <f>SUM(AA10:AB10)</f>
        <v>936</v>
      </c>
      <c r="AD10" s="1130" t="s">
        <v>671</v>
      </c>
      <c r="AE10" s="1130"/>
    </row>
    <row r="11" spans="1:31" ht="17.25" customHeight="1">
      <c r="A11" s="1182" t="s">
        <v>53</v>
      </c>
      <c r="B11" s="1182"/>
      <c r="C11" s="397">
        <v>5</v>
      </c>
      <c r="D11" s="397">
        <v>18</v>
      </c>
      <c r="E11" s="397">
        <v>31</v>
      </c>
      <c r="F11" s="397">
        <v>57</v>
      </c>
      <c r="G11" s="397">
        <v>2</v>
      </c>
      <c r="H11" s="397">
        <v>16</v>
      </c>
      <c r="I11" s="397">
        <v>2</v>
      </c>
      <c r="J11" s="397">
        <v>4</v>
      </c>
      <c r="K11" s="397">
        <v>29</v>
      </c>
      <c r="L11" s="397">
        <v>118</v>
      </c>
      <c r="M11" s="1059" t="s">
        <v>302</v>
      </c>
      <c r="N11" s="1059"/>
      <c r="O11" s="1182" t="s">
        <v>53</v>
      </c>
      <c r="P11" s="1182"/>
      <c r="Q11" s="397">
        <v>1</v>
      </c>
      <c r="R11" s="397">
        <v>6</v>
      </c>
      <c r="S11" s="397">
        <v>0</v>
      </c>
      <c r="T11" s="397">
        <v>0</v>
      </c>
      <c r="U11" s="397">
        <v>4</v>
      </c>
      <c r="V11" s="397">
        <v>5</v>
      </c>
      <c r="W11" s="397">
        <v>0</v>
      </c>
      <c r="X11" s="397">
        <v>0</v>
      </c>
      <c r="Y11" s="397">
        <v>2</v>
      </c>
      <c r="Z11" s="397">
        <v>0</v>
      </c>
      <c r="AA11" s="848">
        <f t="shared" ref="AA11:AA30" si="0">SUM(C11,E11,G11,I11,K11,Q11,S11,U11,W11,Y11)</f>
        <v>76</v>
      </c>
      <c r="AB11" s="848">
        <f t="shared" ref="AB11:AB30" si="1">SUM(D11,F11,H11,J11,L11,R11,T11,V11,X11,Z11)</f>
        <v>224</v>
      </c>
      <c r="AC11" s="848">
        <f t="shared" ref="AC11:AC30" si="2">SUM(AA11:AB11)</f>
        <v>300</v>
      </c>
      <c r="AD11" s="1059" t="s">
        <v>302</v>
      </c>
      <c r="AE11" s="1059"/>
    </row>
    <row r="12" spans="1:31" ht="17.25" customHeight="1">
      <c r="A12" s="1182" t="s">
        <v>54</v>
      </c>
      <c r="B12" s="1182"/>
      <c r="C12" s="397">
        <v>26</v>
      </c>
      <c r="D12" s="397">
        <v>45</v>
      </c>
      <c r="E12" s="397">
        <v>16</v>
      </c>
      <c r="F12" s="397">
        <v>80</v>
      </c>
      <c r="G12" s="397">
        <v>7</v>
      </c>
      <c r="H12" s="397">
        <v>10</v>
      </c>
      <c r="I12" s="397">
        <v>3</v>
      </c>
      <c r="J12" s="397">
        <v>10</v>
      </c>
      <c r="K12" s="397">
        <v>29</v>
      </c>
      <c r="L12" s="397">
        <v>212</v>
      </c>
      <c r="M12" s="1056" t="s">
        <v>184</v>
      </c>
      <c r="N12" s="1056"/>
      <c r="O12" s="1182" t="s">
        <v>54</v>
      </c>
      <c r="P12" s="1182"/>
      <c r="Q12" s="397">
        <v>13</v>
      </c>
      <c r="R12" s="397">
        <v>80</v>
      </c>
      <c r="S12" s="397">
        <v>0</v>
      </c>
      <c r="T12" s="397">
        <v>0</v>
      </c>
      <c r="U12" s="397">
        <v>0</v>
      </c>
      <c r="V12" s="397">
        <v>1</v>
      </c>
      <c r="W12" s="397">
        <v>0</v>
      </c>
      <c r="X12" s="397">
        <v>0</v>
      </c>
      <c r="Y12" s="397">
        <v>10</v>
      </c>
      <c r="Z12" s="397">
        <v>23</v>
      </c>
      <c r="AA12" s="848">
        <f t="shared" si="0"/>
        <v>104</v>
      </c>
      <c r="AB12" s="848">
        <f t="shared" si="1"/>
        <v>461</v>
      </c>
      <c r="AC12" s="848">
        <f t="shared" si="2"/>
        <v>565</v>
      </c>
      <c r="AD12" s="1056" t="s">
        <v>184</v>
      </c>
      <c r="AE12" s="1056"/>
    </row>
    <row r="13" spans="1:31" ht="17.25" customHeight="1">
      <c r="A13" s="1182" t="s">
        <v>55</v>
      </c>
      <c r="B13" s="1182"/>
      <c r="C13" s="397">
        <v>0</v>
      </c>
      <c r="D13" s="397">
        <v>1</v>
      </c>
      <c r="E13" s="397">
        <v>13</v>
      </c>
      <c r="F13" s="397">
        <v>56</v>
      </c>
      <c r="G13" s="397">
        <v>3</v>
      </c>
      <c r="H13" s="397">
        <v>18</v>
      </c>
      <c r="I13" s="397">
        <v>2</v>
      </c>
      <c r="J13" s="397">
        <v>7</v>
      </c>
      <c r="K13" s="397">
        <v>22</v>
      </c>
      <c r="L13" s="397">
        <v>212</v>
      </c>
      <c r="M13" s="1056" t="s">
        <v>185</v>
      </c>
      <c r="N13" s="1056"/>
      <c r="O13" s="1182" t="s">
        <v>55</v>
      </c>
      <c r="P13" s="1182"/>
      <c r="Q13" s="397">
        <v>7</v>
      </c>
      <c r="R13" s="397">
        <v>71</v>
      </c>
      <c r="S13" s="397">
        <v>0</v>
      </c>
      <c r="T13" s="397">
        <v>0</v>
      </c>
      <c r="U13" s="397">
        <v>0</v>
      </c>
      <c r="V13" s="397">
        <v>1</v>
      </c>
      <c r="W13" s="397">
        <v>0</v>
      </c>
      <c r="X13" s="397">
        <v>0</v>
      </c>
      <c r="Y13" s="397">
        <v>0</v>
      </c>
      <c r="Z13" s="397">
        <v>1</v>
      </c>
      <c r="AA13" s="848">
        <f t="shared" si="0"/>
        <v>47</v>
      </c>
      <c r="AB13" s="848">
        <f t="shared" si="1"/>
        <v>367</v>
      </c>
      <c r="AC13" s="848">
        <f t="shared" si="2"/>
        <v>414</v>
      </c>
      <c r="AD13" s="1056" t="s">
        <v>185</v>
      </c>
      <c r="AE13" s="1056"/>
    </row>
    <row r="14" spans="1:31" ht="17.25" customHeight="1">
      <c r="A14" s="1086" t="s">
        <v>299</v>
      </c>
      <c r="B14" s="764" t="s">
        <v>282</v>
      </c>
      <c r="C14" s="397">
        <v>4</v>
      </c>
      <c r="D14" s="397">
        <v>7</v>
      </c>
      <c r="E14" s="397">
        <v>26</v>
      </c>
      <c r="F14" s="397">
        <v>151</v>
      </c>
      <c r="G14" s="397">
        <v>1</v>
      </c>
      <c r="H14" s="397">
        <v>20</v>
      </c>
      <c r="I14" s="397">
        <v>3</v>
      </c>
      <c r="J14" s="397">
        <v>40</v>
      </c>
      <c r="K14" s="397">
        <v>30</v>
      </c>
      <c r="L14" s="397">
        <v>692</v>
      </c>
      <c r="M14" s="787" t="s">
        <v>306</v>
      </c>
      <c r="N14" s="1061" t="s">
        <v>173</v>
      </c>
      <c r="O14" s="1086" t="s">
        <v>299</v>
      </c>
      <c r="P14" s="764" t="s">
        <v>282</v>
      </c>
      <c r="Q14" s="397">
        <v>13</v>
      </c>
      <c r="R14" s="397">
        <v>207</v>
      </c>
      <c r="S14" s="397">
        <v>0</v>
      </c>
      <c r="T14" s="397">
        <v>7</v>
      </c>
      <c r="U14" s="397">
        <v>2</v>
      </c>
      <c r="V14" s="397">
        <v>14</v>
      </c>
      <c r="W14" s="397">
        <v>0</v>
      </c>
      <c r="X14" s="397">
        <v>0</v>
      </c>
      <c r="Y14" s="397">
        <v>1</v>
      </c>
      <c r="Z14" s="397">
        <v>4</v>
      </c>
      <c r="AA14" s="848">
        <f t="shared" si="0"/>
        <v>80</v>
      </c>
      <c r="AB14" s="848">
        <f t="shared" si="1"/>
        <v>1142</v>
      </c>
      <c r="AC14" s="848">
        <f t="shared" si="2"/>
        <v>1222</v>
      </c>
      <c r="AD14" s="787" t="s">
        <v>306</v>
      </c>
      <c r="AE14" s="1061" t="s">
        <v>173</v>
      </c>
    </row>
    <row r="15" spans="1:31" ht="17.25" customHeight="1">
      <c r="A15" s="1086"/>
      <c r="B15" s="764" t="s">
        <v>283</v>
      </c>
      <c r="C15" s="397">
        <v>1</v>
      </c>
      <c r="D15" s="397">
        <v>20</v>
      </c>
      <c r="E15" s="397">
        <v>26</v>
      </c>
      <c r="F15" s="397">
        <v>319</v>
      </c>
      <c r="G15" s="397">
        <v>33</v>
      </c>
      <c r="H15" s="397">
        <v>126</v>
      </c>
      <c r="I15" s="397">
        <v>4</v>
      </c>
      <c r="J15" s="397">
        <v>44</v>
      </c>
      <c r="K15" s="397">
        <v>72</v>
      </c>
      <c r="L15" s="397">
        <v>962</v>
      </c>
      <c r="M15" s="787" t="s">
        <v>307</v>
      </c>
      <c r="N15" s="1061"/>
      <c r="O15" s="1086"/>
      <c r="P15" s="764" t="s">
        <v>283</v>
      </c>
      <c r="Q15" s="397">
        <v>71</v>
      </c>
      <c r="R15" s="397">
        <v>1029</v>
      </c>
      <c r="S15" s="397">
        <v>0</v>
      </c>
      <c r="T15" s="397">
        <v>0</v>
      </c>
      <c r="U15" s="397">
        <v>0</v>
      </c>
      <c r="V15" s="397">
        <v>0</v>
      </c>
      <c r="W15" s="397">
        <v>0</v>
      </c>
      <c r="X15" s="397">
        <v>0</v>
      </c>
      <c r="Y15" s="397">
        <v>0</v>
      </c>
      <c r="Z15" s="397">
        <v>0</v>
      </c>
      <c r="AA15" s="848">
        <f t="shared" si="0"/>
        <v>207</v>
      </c>
      <c r="AB15" s="848">
        <f t="shared" si="1"/>
        <v>2500</v>
      </c>
      <c r="AC15" s="848">
        <f t="shared" si="2"/>
        <v>2707</v>
      </c>
      <c r="AD15" s="787" t="s">
        <v>307</v>
      </c>
      <c r="AE15" s="1061"/>
    </row>
    <row r="16" spans="1:31" ht="17.25" customHeight="1">
      <c r="A16" s="1086"/>
      <c r="B16" s="764" t="s">
        <v>284</v>
      </c>
      <c r="C16" s="397">
        <v>0</v>
      </c>
      <c r="D16" s="397">
        <v>3</v>
      </c>
      <c r="E16" s="397">
        <v>11</v>
      </c>
      <c r="F16" s="397">
        <v>27</v>
      </c>
      <c r="G16" s="397">
        <v>0</v>
      </c>
      <c r="H16" s="397">
        <v>3</v>
      </c>
      <c r="I16" s="397">
        <v>0</v>
      </c>
      <c r="J16" s="397">
        <v>4</v>
      </c>
      <c r="K16" s="397">
        <v>12</v>
      </c>
      <c r="L16" s="397">
        <v>146</v>
      </c>
      <c r="M16" s="787" t="s">
        <v>308</v>
      </c>
      <c r="N16" s="1061"/>
      <c r="O16" s="1086"/>
      <c r="P16" s="764" t="s">
        <v>284</v>
      </c>
      <c r="Q16" s="397">
        <v>0</v>
      </c>
      <c r="R16" s="397">
        <v>27</v>
      </c>
      <c r="S16" s="397">
        <v>0</v>
      </c>
      <c r="T16" s="397">
        <v>0</v>
      </c>
      <c r="U16" s="397">
        <v>0</v>
      </c>
      <c r="V16" s="397">
        <v>0</v>
      </c>
      <c r="W16" s="397">
        <v>0</v>
      </c>
      <c r="X16" s="397">
        <v>0</v>
      </c>
      <c r="Y16" s="397">
        <v>0</v>
      </c>
      <c r="Z16" s="397">
        <v>0</v>
      </c>
      <c r="AA16" s="848">
        <f t="shared" si="0"/>
        <v>23</v>
      </c>
      <c r="AB16" s="848">
        <f t="shared" si="1"/>
        <v>210</v>
      </c>
      <c r="AC16" s="848">
        <f t="shared" si="2"/>
        <v>233</v>
      </c>
      <c r="AD16" s="787" t="s">
        <v>308</v>
      </c>
      <c r="AE16" s="1061"/>
    </row>
    <row r="17" spans="1:31" ht="17.25" customHeight="1">
      <c r="A17" s="1086"/>
      <c r="B17" s="764" t="s">
        <v>279</v>
      </c>
      <c r="C17" s="397">
        <v>1</v>
      </c>
      <c r="D17" s="397">
        <v>10</v>
      </c>
      <c r="E17" s="397">
        <v>6</v>
      </c>
      <c r="F17" s="397">
        <v>99</v>
      </c>
      <c r="G17" s="397">
        <v>2</v>
      </c>
      <c r="H17" s="397">
        <v>61</v>
      </c>
      <c r="I17" s="397">
        <v>0</v>
      </c>
      <c r="J17" s="397">
        <v>7</v>
      </c>
      <c r="K17" s="397">
        <v>37</v>
      </c>
      <c r="L17" s="397">
        <v>484</v>
      </c>
      <c r="M17" s="787" t="s">
        <v>309</v>
      </c>
      <c r="N17" s="1061"/>
      <c r="O17" s="1086"/>
      <c r="P17" s="764" t="s">
        <v>279</v>
      </c>
      <c r="Q17" s="397">
        <v>10</v>
      </c>
      <c r="R17" s="397">
        <v>233</v>
      </c>
      <c r="S17" s="397">
        <v>1</v>
      </c>
      <c r="T17" s="397">
        <v>4</v>
      </c>
      <c r="U17" s="397">
        <v>2</v>
      </c>
      <c r="V17" s="397">
        <v>14</v>
      </c>
      <c r="W17" s="397">
        <v>0</v>
      </c>
      <c r="X17" s="397">
        <v>1</v>
      </c>
      <c r="Y17" s="397">
        <v>1</v>
      </c>
      <c r="Z17" s="397">
        <v>5</v>
      </c>
      <c r="AA17" s="848">
        <f t="shared" si="0"/>
        <v>60</v>
      </c>
      <c r="AB17" s="848">
        <f t="shared" si="1"/>
        <v>918</v>
      </c>
      <c r="AC17" s="848">
        <f t="shared" si="2"/>
        <v>978</v>
      </c>
      <c r="AD17" s="787" t="s">
        <v>309</v>
      </c>
      <c r="AE17" s="1061"/>
    </row>
    <row r="18" spans="1:31" ht="17.25" customHeight="1">
      <c r="A18" s="1086"/>
      <c r="B18" s="764" t="s">
        <v>280</v>
      </c>
      <c r="C18" s="397">
        <v>0</v>
      </c>
      <c r="D18" s="397">
        <v>0</v>
      </c>
      <c r="E18" s="397">
        <v>12</v>
      </c>
      <c r="F18" s="397">
        <v>298</v>
      </c>
      <c r="G18" s="397">
        <v>4</v>
      </c>
      <c r="H18" s="397">
        <v>40</v>
      </c>
      <c r="I18" s="397">
        <v>6</v>
      </c>
      <c r="J18" s="397">
        <v>21</v>
      </c>
      <c r="K18" s="397">
        <v>48</v>
      </c>
      <c r="L18" s="397">
        <v>578</v>
      </c>
      <c r="M18" s="787" t="s">
        <v>310</v>
      </c>
      <c r="N18" s="1061"/>
      <c r="O18" s="1086"/>
      <c r="P18" s="764" t="s">
        <v>280</v>
      </c>
      <c r="Q18" s="397">
        <v>12</v>
      </c>
      <c r="R18" s="397">
        <v>228</v>
      </c>
      <c r="S18" s="397">
        <v>1</v>
      </c>
      <c r="T18" s="397">
        <v>0</v>
      </c>
      <c r="U18" s="397">
        <v>1</v>
      </c>
      <c r="V18" s="397">
        <v>9</v>
      </c>
      <c r="W18" s="397">
        <v>0</v>
      </c>
      <c r="X18" s="397">
        <v>0</v>
      </c>
      <c r="Y18" s="397">
        <v>0</v>
      </c>
      <c r="Z18" s="397">
        <v>0</v>
      </c>
      <c r="AA18" s="848">
        <f t="shared" si="0"/>
        <v>84</v>
      </c>
      <c r="AB18" s="848">
        <f t="shared" si="1"/>
        <v>1174</v>
      </c>
      <c r="AC18" s="848">
        <f t="shared" si="2"/>
        <v>1258</v>
      </c>
      <c r="AD18" s="787" t="s">
        <v>310</v>
      </c>
      <c r="AE18" s="1061"/>
    </row>
    <row r="19" spans="1:31" ht="17.25" customHeight="1">
      <c r="A19" s="1086"/>
      <c r="B19" s="764" t="s">
        <v>281</v>
      </c>
      <c r="C19" s="397">
        <v>0</v>
      </c>
      <c r="D19" s="397">
        <v>2</v>
      </c>
      <c r="E19" s="397">
        <v>11</v>
      </c>
      <c r="F19" s="397">
        <v>116</v>
      </c>
      <c r="G19" s="397">
        <v>1</v>
      </c>
      <c r="H19" s="397">
        <v>8</v>
      </c>
      <c r="I19" s="397">
        <v>3</v>
      </c>
      <c r="J19" s="397">
        <v>9</v>
      </c>
      <c r="K19" s="397">
        <v>25</v>
      </c>
      <c r="L19" s="397">
        <v>322</v>
      </c>
      <c r="M19" s="787" t="s">
        <v>311</v>
      </c>
      <c r="N19" s="1061"/>
      <c r="O19" s="1086"/>
      <c r="P19" s="764" t="s">
        <v>281</v>
      </c>
      <c r="Q19" s="397">
        <v>9</v>
      </c>
      <c r="R19" s="397">
        <v>212</v>
      </c>
      <c r="S19" s="397">
        <v>0</v>
      </c>
      <c r="T19" s="397">
        <v>1</v>
      </c>
      <c r="U19" s="397">
        <v>0</v>
      </c>
      <c r="V19" s="397">
        <v>8</v>
      </c>
      <c r="W19" s="397">
        <v>0</v>
      </c>
      <c r="X19" s="397">
        <v>0</v>
      </c>
      <c r="Y19" s="397">
        <v>0</v>
      </c>
      <c r="Z19" s="397">
        <v>0</v>
      </c>
      <c r="AA19" s="848">
        <f t="shared" si="0"/>
        <v>49</v>
      </c>
      <c r="AB19" s="848">
        <f t="shared" si="1"/>
        <v>678</v>
      </c>
      <c r="AC19" s="848">
        <f t="shared" si="2"/>
        <v>727</v>
      </c>
      <c r="AD19" s="787" t="s">
        <v>311</v>
      </c>
      <c r="AE19" s="1061"/>
    </row>
    <row r="20" spans="1:31" ht="17.25" customHeight="1">
      <c r="A20" s="1081" t="s">
        <v>63</v>
      </c>
      <c r="B20" s="1081"/>
      <c r="C20" s="755">
        <v>1</v>
      </c>
      <c r="D20" s="755">
        <v>0</v>
      </c>
      <c r="E20" s="755">
        <v>57</v>
      </c>
      <c r="F20" s="755">
        <v>66</v>
      </c>
      <c r="G20" s="755">
        <v>3</v>
      </c>
      <c r="H20" s="755">
        <v>37</v>
      </c>
      <c r="I20" s="200">
        <v>3</v>
      </c>
      <c r="J20" s="755">
        <v>3</v>
      </c>
      <c r="K20" s="755">
        <v>15</v>
      </c>
      <c r="L20" s="200">
        <v>81</v>
      </c>
      <c r="M20" s="1056" t="s">
        <v>297</v>
      </c>
      <c r="N20" s="1056"/>
      <c r="O20" s="1081" t="s">
        <v>63</v>
      </c>
      <c r="P20" s="1081"/>
      <c r="Q20" s="755">
        <v>2</v>
      </c>
      <c r="R20" s="755">
        <v>5</v>
      </c>
      <c r="S20" s="755">
        <v>0</v>
      </c>
      <c r="T20" s="782">
        <v>0</v>
      </c>
      <c r="U20" s="782">
        <v>2</v>
      </c>
      <c r="V20" s="782">
        <v>131</v>
      </c>
      <c r="W20" s="782">
        <v>4</v>
      </c>
      <c r="X20" s="782">
        <v>0</v>
      </c>
      <c r="Y20" s="782">
        <v>0</v>
      </c>
      <c r="Z20" s="782">
        <v>7</v>
      </c>
      <c r="AA20" s="848">
        <f t="shared" si="0"/>
        <v>87</v>
      </c>
      <c r="AB20" s="848">
        <f t="shared" si="1"/>
        <v>330</v>
      </c>
      <c r="AC20" s="848">
        <f t="shared" si="2"/>
        <v>417</v>
      </c>
      <c r="AD20" s="1056" t="s">
        <v>297</v>
      </c>
      <c r="AE20" s="1056"/>
    </row>
    <row r="21" spans="1:31" ht="17.25" customHeight="1">
      <c r="A21" s="1182" t="s">
        <v>64</v>
      </c>
      <c r="B21" s="1182"/>
      <c r="C21" s="397">
        <v>0</v>
      </c>
      <c r="D21" s="397">
        <v>0</v>
      </c>
      <c r="E21" s="397">
        <v>46</v>
      </c>
      <c r="F21" s="397">
        <v>183</v>
      </c>
      <c r="G21" s="397">
        <v>5</v>
      </c>
      <c r="H21" s="397">
        <v>18</v>
      </c>
      <c r="I21" s="397">
        <v>3</v>
      </c>
      <c r="J21" s="397">
        <v>6</v>
      </c>
      <c r="K21" s="397">
        <v>69</v>
      </c>
      <c r="L21" s="397">
        <v>541</v>
      </c>
      <c r="M21" s="1056" t="s">
        <v>186</v>
      </c>
      <c r="N21" s="1056"/>
      <c r="O21" s="1182" t="s">
        <v>64</v>
      </c>
      <c r="P21" s="1182"/>
      <c r="Q21" s="397">
        <v>6</v>
      </c>
      <c r="R21" s="397">
        <v>88</v>
      </c>
      <c r="S21" s="397">
        <v>1</v>
      </c>
      <c r="T21" s="397">
        <v>1</v>
      </c>
      <c r="U21" s="397">
        <v>0</v>
      </c>
      <c r="V21" s="397">
        <v>2</v>
      </c>
      <c r="W21" s="397">
        <v>0</v>
      </c>
      <c r="X21" s="397">
        <v>0</v>
      </c>
      <c r="Y21" s="397">
        <v>3</v>
      </c>
      <c r="Z21" s="397">
        <v>8</v>
      </c>
      <c r="AA21" s="848">
        <f t="shared" si="0"/>
        <v>133</v>
      </c>
      <c r="AB21" s="848">
        <f t="shared" si="1"/>
        <v>847</v>
      </c>
      <c r="AC21" s="848">
        <f t="shared" si="2"/>
        <v>980</v>
      </c>
      <c r="AD21" s="1056" t="s">
        <v>186</v>
      </c>
      <c r="AE21" s="1056"/>
    </row>
    <row r="22" spans="1:31" ht="17.25" customHeight="1">
      <c r="A22" s="1182" t="s">
        <v>65</v>
      </c>
      <c r="B22" s="1182"/>
      <c r="C22" s="397">
        <v>1</v>
      </c>
      <c r="D22" s="397">
        <v>6</v>
      </c>
      <c r="E22" s="397">
        <v>46</v>
      </c>
      <c r="F22" s="397">
        <v>283</v>
      </c>
      <c r="G22" s="397">
        <v>0</v>
      </c>
      <c r="H22" s="397">
        <v>2</v>
      </c>
      <c r="I22" s="397">
        <v>1</v>
      </c>
      <c r="J22" s="397">
        <v>2</v>
      </c>
      <c r="K22" s="397">
        <v>147</v>
      </c>
      <c r="L22" s="397">
        <v>508</v>
      </c>
      <c r="M22" s="1056" t="s">
        <v>187</v>
      </c>
      <c r="N22" s="1056"/>
      <c r="O22" s="1182" t="s">
        <v>65</v>
      </c>
      <c r="P22" s="1182"/>
      <c r="Q22" s="397">
        <v>25</v>
      </c>
      <c r="R22" s="397">
        <v>122</v>
      </c>
      <c r="S22" s="397">
        <v>0</v>
      </c>
      <c r="T22" s="397">
        <v>2</v>
      </c>
      <c r="U22" s="397">
        <v>8</v>
      </c>
      <c r="V22" s="397">
        <v>8</v>
      </c>
      <c r="W22" s="397">
        <v>0</v>
      </c>
      <c r="X22" s="397">
        <v>0</v>
      </c>
      <c r="Y22" s="397">
        <v>4</v>
      </c>
      <c r="Z22" s="397">
        <v>13</v>
      </c>
      <c r="AA22" s="848">
        <f t="shared" si="0"/>
        <v>232</v>
      </c>
      <c r="AB22" s="848">
        <f t="shared" si="1"/>
        <v>946</v>
      </c>
      <c r="AC22" s="848">
        <f t="shared" si="2"/>
        <v>1178</v>
      </c>
      <c r="AD22" s="1056" t="s">
        <v>187</v>
      </c>
      <c r="AE22" s="1056"/>
    </row>
    <row r="23" spans="1:31" ht="17.25" customHeight="1">
      <c r="A23" s="1182" t="s">
        <v>66</v>
      </c>
      <c r="B23" s="1182"/>
      <c r="C23" s="397">
        <v>15</v>
      </c>
      <c r="D23" s="397">
        <v>7</v>
      </c>
      <c r="E23" s="397">
        <v>54</v>
      </c>
      <c r="F23" s="397">
        <v>273</v>
      </c>
      <c r="G23" s="397">
        <v>5</v>
      </c>
      <c r="H23" s="397">
        <v>16</v>
      </c>
      <c r="I23" s="397">
        <v>6</v>
      </c>
      <c r="J23" s="397">
        <v>32</v>
      </c>
      <c r="K23" s="397">
        <v>171</v>
      </c>
      <c r="L23" s="397">
        <v>1153</v>
      </c>
      <c r="M23" s="1056" t="s">
        <v>303</v>
      </c>
      <c r="N23" s="1056"/>
      <c r="O23" s="1182" t="s">
        <v>66</v>
      </c>
      <c r="P23" s="1182"/>
      <c r="Q23" s="397">
        <v>35</v>
      </c>
      <c r="R23" s="397">
        <v>303</v>
      </c>
      <c r="S23" s="397">
        <v>0</v>
      </c>
      <c r="T23" s="397">
        <v>2</v>
      </c>
      <c r="U23" s="397">
        <v>3</v>
      </c>
      <c r="V23" s="397">
        <v>28</v>
      </c>
      <c r="W23" s="397">
        <v>0</v>
      </c>
      <c r="X23" s="397">
        <v>0</v>
      </c>
      <c r="Y23" s="397">
        <v>0</v>
      </c>
      <c r="Z23" s="397">
        <v>0</v>
      </c>
      <c r="AA23" s="848">
        <f t="shared" si="0"/>
        <v>289</v>
      </c>
      <c r="AB23" s="848">
        <f t="shared" si="1"/>
        <v>1814</v>
      </c>
      <c r="AC23" s="848">
        <f t="shared" si="2"/>
        <v>2103</v>
      </c>
      <c r="AD23" s="1056" t="s">
        <v>303</v>
      </c>
      <c r="AE23" s="1056"/>
    </row>
    <row r="24" spans="1:31" ht="17.25" customHeight="1">
      <c r="A24" s="1182" t="s">
        <v>134</v>
      </c>
      <c r="B24" s="1182"/>
      <c r="C24" s="397">
        <v>13</v>
      </c>
      <c r="D24" s="397">
        <v>43</v>
      </c>
      <c r="E24" s="397">
        <v>36</v>
      </c>
      <c r="F24" s="397">
        <v>92</v>
      </c>
      <c r="G24" s="397">
        <v>42</v>
      </c>
      <c r="H24" s="397">
        <v>31</v>
      </c>
      <c r="I24" s="397">
        <v>2</v>
      </c>
      <c r="J24" s="397">
        <v>1</v>
      </c>
      <c r="K24" s="397">
        <v>67</v>
      </c>
      <c r="L24" s="397">
        <v>323</v>
      </c>
      <c r="M24" s="1056" t="s">
        <v>304</v>
      </c>
      <c r="N24" s="1056"/>
      <c r="O24" s="1182" t="s">
        <v>134</v>
      </c>
      <c r="P24" s="1182"/>
      <c r="Q24" s="397">
        <v>13</v>
      </c>
      <c r="R24" s="397">
        <v>40</v>
      </c>
      <c r="S24" s="397">
        <v>0</v>
      </c>
      <c r="T24" s="397">
        <v>4</v>
      </c>
      <c r="U24" s="397">
        <v>1</v>
      </c>
      <c r="V24" s="397">
        <v>6</v>
      </c>
      <c r="W24" s="397">
        <v>0</v>
      </c>
      <c r="X24" s="397">
        <v>0</v>
      </c>
      <c r="Y24" s="397">
        <v>0</v>
      </c>
      <c r="Z24" s="397">
        <v>0</v>
      </c>
      <c r="AA24" s="848">
        <f t="shared" si="0"/>
        <v>174</v>
      </c>
      <c r="AB24" s="848">
        <f t="shared" si="1"/>
        <v>540</v>
      </c>
      <c r="AC24" s="848">
        <f t="shared" si="2"/>
        <v>714</v>
      </c>
      <c r="AD24" s="1056" t="s">
        <v>304</v>
      </c>
      <c r="AE24" s="1056"/>
    </row>
    <row r="25" spans="1:31" ht="17.25" customHeight="1">
      <c r="A25" s="1182" t="s">
        <v>68</v>
      </c>
      <c r="B25" s="1182"/>
      <c r="C25" s="397">
        <v>3</v>
      </c>
      <c r="D25" s="397">
        <v>6</v>
      </c>
      <c r="E25" s="397">
        <v>17</v>
      </c>
      <c r="F25" s="397">
        <v>148</v>
      </c>
      <c r="G25" s="397">
        <v>2</v>
      </c>
      <c r="H25" s="397">
        <v>22</v>
      </c>
      <c r="I25" s="397">
        <v>0</v>
      </c>
      <c r="J25" s="397">
        <v>3</v>
      </c>
      <c r="K25" s="397">
        <v>12</v>
      </c>
      <c r="L25" s="397">
        <v>90</v>
      </c>
      <c r="M25" s="1056" t="s">
        <v>305</v>
      </c>
      <c r="N25" s="1056"/>
      <c r="O25" s="1182" t="s">
        <v>68</v>
      </c>
      <c r="P25" s="1182"/>
      <c r="Q25" s="397">
        <v>4</v>
      </c>
      <c r="R25" s="397">
        <v>20</v>
      </c>
      <c r="S25" s="397">
        <v>0</v>
      </c>
      <c r="T25" s="397">
        <v>0</v>
      </c>
      <c r="U25" s="397">
        <v>2</v>
      </c>
      <c r="V25" s="397">
        <v>0</v>
      </c>
      <c r="W25" s="397">
        <v>0</v>
      </c>
      <c r="X25" s="397">
        <v>0</v>
      </c>
      <c r="Y25" s="397">
        <v>7</v>
      </c>
      <c r="Z25" s="397">
        <v>18</v>
      </c>
      <c r="AA25" s="848">
        <f t="shared" si="0"/>
        <v>47</v>
      </c>
      <c r="AB25" s="848">
        <f t="shared" si="1"/>
        <v>307</v>
      </c>
      <c r="AC25" s="848">
        <f t="shared" si="2"/>
        <v>354</v>
      </c>
      <c r="AD25" s="1056" t="s">
        <v>305</v>
      </c>
      <c r="AE25" s="1056"/>
    </row>
    <row r="26" spans="1:31" ht="17.25" customHeight="1">
      <c r="A26" s="1182" t="s">
        <v>69</v>
      </c>
      <c r="B26" s="1182"/>
      <c r="C26" s="397">
        <v>39</v>
      </c>
      <c r="D26" s="397">
        <v>6</v>
      </c>
      <c r="E26" s="397">
        <v>6</v>
      </c>
      <c r="F26" s="397">
        <v>103</v>
      </c>
      <c r="G26" s="397">
        <v>0</v>
      </c>
      <c r="H26" s="397">
        <v>21</v>
      </c>
      <c r="I26" s="397">
        <v>42</v>
      </c>
      <c r="J26" s="397">
        <v>3</v>
      </c>
      <c r="K26" s="397">
        <v>1</v>
      </c>
      <c r="L26" s="397">
        <v>179</v>
      </c>
      <c r="M26" s="1056" t="s">
        <v>191</v>
      </c>
      <c r="N26" s="1056"/>
      <c r="O26" s="1182" t="s">
        <v>69</v>
      </c>
      <c r="P26" s="1182"/>
      <c r="Q26" s="397">
        <v>0</v>
      </c>
      <c r="R26" s="397">
        <v>8</v>
      </c>
      <c r="S26" s="397">
        <v>0</v>
      </c>
      <c r="T26" s="397">
        <v>0</v>
      </c>
      <c r="U26" s="397">
        <v>0</v>
      </c>
      <c r="V26" s="397">
        <v>1</v>
      </c>
      <c r="W26" s="397">
        <v>0</v>
      </c>
      <c r="X26" s="397">
        <v>0</v>
      </c>
      <c r="Y26" s="397">
        <v>6</v>
      </c>
      <c r="Z26" s="397">
        <v>1</v>
      </c>
      <c r="AA26" s="848">
        <f t="shared" si="0"/>
        <v>94</v>
      </c>
      <c r="AB26" s="848">
        <f t="shared" si="1"/>
        <v>322</v>
      </c>
      <c r="AC26" s="848">
        <f t="shared" si="2"/>
        <v>416</v>
      </c>
      <c r="AD26" s="1056" t="s">
        <v>191</v>
      </c>
      <c r="AE26" s="1056"/>
    </row>
    <row r="27" spans="1:31" ht="17.25" customHeight="1">
      <c r="A27" s="1182" t="s">
        <v>70</v>
      </c>
      <c r="B27" s="1182"/>
      <c r="C27" s="397">
        <v>32</v>
      </c>
      <c r="D27" s="397">
        <v>26</v>
      </c>
      <c r="E27" s="397">
        <v>177</v>
      </c>
      <c r="F27" s="397">
        <v>180</v>
      </c>
      <c r="G27" s="397">
        <v>0</v>
      </c>
      <c r="H27" s="397">
        <v>0</v>
      </c>
      <c r="I27" s="397">
        <v>9</v>
      </c>
      <c r="J27" s="397">
        <v>3</v>
      </c>
      <c r="K27" s="397">
        <v>220</v>
      </c>
      <c r="L27" s="397">
        <v>615</v>
      </c>
      <c r="M27" s="1056" t="s">
        <v>192</v>
      </c>
      <c r="N27" s="1056"/>
      <c r="O27" s="1182" t="s">
        <v>70</v>
      </c>
      <c r="P27" s="1182"/>
      <c r="Q27" s="397">
        <v>4</v>
      </c>
      <c r="R27" s="397">
        <v>6</v>
      </c>
      <c r="S27" s="397">
        <v>0</v>
      </c>
      <c r="T27" s="397">
        <v>0</v>
      </c>
      <c r="U27" s="397">
        <v>3</v>
      </c>
      <c r="V27" s="397">
        <v>1</v>
      </c>
      <c r="W27" s="397">
        <v>0</v>
      </c>
      <c r="X27" s="397">
        <v>0</v>
      </c>
      <c r="Y27" s="397">
        <v>0</v>
      </c>
      <c r="Z27" s="397">
        <v>0</v>
      </c>
      <c r="AA27" s="848">
        <f t="shared" si="0"/>
        <v>445</v>
      </c>
      <c r="AB27" s="848">
        <f t="shared" si="1"/>
        <v>831</v>
      </c>
      <c r="AC27" s="848">
        <f t="shared" si="2"/>
        <v>1276</v>
      </c>
      <c r="AD27" s="1056" t="s">
        <v>192</v>
      </c>
      <c r="AE27" s="1056"/>
    </row>
    <row r="28" spans="1:31" ht="17.25" customHeight="1">
      <c r="A28" s="1182" t="s">
        <v>71</v>
      </c>
      <c r="B28" s="1182"/>
      <c r="C28" s="397">
        <v>1</v>
      </c>
      <c r="D28" s="397">
        <v>1</v>
      </c>
      <c r="E28" s="397">
        <v>10</v>
      </c>
      <c r="F28" s="397">
        <v>36</v>
      </c>
      <c r="G28" s="397">
        <v>38</v>
      </c>
      <c r="H28" s="397">
        <v>23</v>
      </c>
      <c r="I28" s="397">
        <v>0</v>
      </c>
      <c r="J28" s="397">
        <v>0</v>
      </c>
      <c r="K28" s="397">
        <v>35</v>
      </c>
      <c r="L28" s="397">
        <v>24</v>
      </c>
      <c r="M28" s="1056" t="s">
        <v>193</v>
      </c>
      <c r="N28" s="1056"/>
      <c r="O28" s="1182" t="s">
        <v>71</v>
      </c>
      <c r="P28" s="1182"/>
      <c r="Q28" s="397">
        <v>0</v>
      </c>
      <c r="R28" s="397">
        <v>0</v>
      </c>
      <c r="S28" s="397">
        <v>0</v>
      </c>
      <c r="T28" s="397">
        <v>0</v>
      </c>
      <c r="U28" s="397">
        <v>2</v>
      </c>
      <c r="V28" s="397">
        <v>2</v>
      </c>
      <c r="W28" s="397">
        <v>0</v>
      </c>
      <c r="X28" s="397">
        <v>1</v>
      </c>
      <c r="Y28" s="397">
        <v>0</v>
      </c>
      <c r="Z28" s="397">
        <v>0</v>
      </c>
      <c r="AA28" s="848">
        <f t="shared" si="0"/>
        <v>86</v>
      </c>
      <c r="AB28" s="848">
        <f t="shared" si="1"/>
        <v>87</v>
      </c>
      <c r="AC28" s="848">
        <f t="shared" si="2"/>
        <v>173</v>
      </c>
      <c r="AD28" s="1056" t="s">
        <v>193</v>
      </c>
      <c r="AE28" s="1056"/>
    </row>
    <row r="29" spans="1:31" ht="17.25" customHeight="1" thickBot="1">
      <c r="A29" s="1184" t="s">
        <v>72</v>
      </c>
      <c r="B29" s="1184"/>
      <c r="C29" s="799">
        <v>1</v>
      </c>
      <c r="D29" s="799">
        <v>2</v>
      </c>
      <c r="E29" s="799">
        <v>177</v>
      </c>
      <c r="F29" s="799">
        <v>750</v>
      </c>
      <c r="G29" s="799">
        <v>3</v>
      </c>
      <c r="H29" s="799">
        <v>8</v>
      </c>
      <c r="I29" s="799">
        <v>0</v>
      </c>
      <c r="J29" s="799">
        <v>0</v>
      </c>
      <c r="K29" s="799">
        <v>18</v>
      </c>
      <c r="L29" s="799">
        <v>185</v>
      </c>
      <c r="M29" s="1185" t="s">
        <v>361</v>
      </c>
      <c r="N29" s="1185"/>
      <c r="O29" s="1184" t="s">
        <v>72</v>
      </c>
      <c r="P29" s="1184"/>
      <c r="Q29" s="799">
        <v>55</v>
      </c>
      <c r="R29" s="799">
        <v>887</v>
      </c>
      <c r="S29" s="799">
        <v>0</v>
      </c>
      <c r="T29" s="799">
        <v>1</v>
      </c>
      <c r="U29" s="799">
        <v>1</v>
      </c>
      <c r="V29" s="799">
        <v>5</v>
      </c>
      <c r="W29" s="799">
        <v>0</v>
      </c>
      <c r="X29" s="799">
        <v>0</v>
      </c>
      <c r="Y29" s="799">
        <v>1</v>
      </c>
      <c r="Z29" s="799">
        <v>0</v>
      </c>
      <c r="AA29" s="399">
        <f t="shared" si="0"/>
        <v>256</v>
      </c>
      <c r="AB29" s="399">
        <f t="shared" si="1"/>
        <v>1838</v>
      </c>
      <c r="AC29" s="399">
        <f t="shared" si="2"/>
        <v>2094</v>
      </c>
      <c r="AD29" s="1185" t="s">
        <v>361</v>
      </c>
      <c r="AE29" s="1185"/>
    </row>
    <row r="30" spans="1:31" ht="17.25" customHeight="1" thickBot="1">
      <c r="A30" s="1186" t="s">
        <v>32</v>
      </c>
      <c r="B30" s="1186"/>
      <c r="C30" s="846">
        <f>SUM(C10:C29)</f>
        <v>146</v>
      </c>
      <c r="D30" s="846">
        <f t="shared" ref="D30:Z30" si="3">SUM(D10:D29)</f>
        <v>213</v>
      </c>
      <c r="E30" s="846">
        <f t="shared" si="3"/>
        <v>802</v>
      </c>
      <c r="F30" s="846">
        <f t="shared" si="3"/>
        <v>3399</v>
      </c>
      <c r="G30" s="846">
        <f t="shared" si="3"/>
        <v>155</v>
      </c>
      <c r="H30" s="846">
        <f t="shared" si="3"/>
        <v>512</v>
      </c>
      <c r="I30" s="846">
        <f t="shared" si="3"/>
        <v>91</v>
      </c>
      <c r="J30" s="846">
        <f t="shared" si="3"/>
        <v>224</v>
      </c>
      <c r="K30" s="846">
        <f t="shared" ref="K30:L30" si="4">SUM(K10:K29)</f>
        <v>1109</v>
      </c>
      <c r="L30" s="846">
        <f t="shared" si="4"/>
        <v>7826</v>
      </c>
      <c r="M30" s="1187" t="s">
        <v>175</v>
      </c>
      <c r="N30" s="1187"/>
      <c r="O30" s="1186" t="s">
        <v>32</v>
      </c>
      <c r="P30" s="1186"/>
      <c r="Q30" s="846">
        <f t="shared" si="3"/>
        <v>335</v>
      </c>
      <c r="R30" s="846">
        <f t="shared" si="3"/>
        <v>3778</v>
      </c>
      <c r="S30" s="846">
        <f t="shared" si="3"/>
        <v>4</v>
      </c>
      <c r="T30" s="846">
        <f t="shared" si="3"/>
        <v>22</v>
      </c>
      <c r="U30" s="846">
        <f t="shared" si="3"/>
        <v>34</v>
      </c>
      <c r="V30" s="846">
        <f t="shared" si="3"/>
        <v>245</v>
      </c>
      <c r="W30" s="846">
        <f t="shared" si="3"/>
        <v>5</v>
      </c>
      <c r="X30" s="846">
        <f t="shared" si="3"/>
        <v>2</v>
      </c>
      <c r="Y30" s="846">
        <f t="shared" si="3"/>
        <v>38</v>
      </c>
      <c r="Z30" s="846">
        <f t="shared" si="3"/>
        <v>105</v>
      </c>
      <c r="AA30" s="849">
        <f t="shared" si="0"/>
        <v>2719</v>
      </c>
      <c r="AB30" s="849">
        <f t="shared" si="1"/>
        <v>16326</v>
      </c>
      <c r="AC30" s="849">
        <f t="shared" si="2"/>
        <v>19045</v>
      </c>
      <c r="AD30" s="1187" t="s">
        <v>175</v>
      </c>
      <c r="AE30" s="1187"/>
    </row>
    <row r="31" spans="1:31" ht="17.25" customHeight="1" thickTop="1">
      <c r="M31" s="637"/>
      <c r="N31" s="637"/>
      <c r="AD31" s="441"/>
      <c r="AE31" s="441"/>
    </row>
    <row r="32" spans="1:31" ht="15.75">
      <c r="M32" s="637"/>
      <c r="N32" s="637"/>
    </row>
    <row r="33" spans="3:19" ht="15.75">
      <c r="M33" s="637"/>
      <c r="N33" s="637"/>
    </row>
    <row r="34" spans="3:19" ht="15.75">
      <c r="M34" s="637"/>
      <c r="N34" s="637"/>
    </row>
    <row r="35" spans="3:19" ht="15.75">
      <c r="M35" s="637"/>
      <c r="N35" s="637"/>
    </row>
    <row r="36" spans="3:19" ht="15.75">
      <c r="M36" s="637"/>
      <c r="N36" s="637"/>
    </row>
    <row r="37" spans="3:19" ht="15.75">
      <c r="M37" s="637"/>
      <c r="N37" s="637"/>
    </row>
    <row r="38" spans="3:19" ht="15.75">
      <c r="M38" s="637"/>
      <c r="N38" s="637"/>
    </row>
    <row r="39" spans="3:19" ht="15.75">
      <c r="M39" s="637"/>
      <c r="N39" s="637"/>
    </row>
    <row r="40" spans="3:19" ht="15.75">
      <c r="M40" s="637"/>
      <c r="N40" s="637"/>
    </row>
    <row r="45" spans="3:19"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</row>
    <row r="46" spans="3:19"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</row>
    <row r="47" spans="3:19"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</row>
    <row r="48" spans="3:19"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</row>
  </sheetData>
  <protectedRanges>
    <protectedRange sqref="Q20:R20 F20:L20" name="نطاق1"/>
  </protectedRanges>
  <mergeCells count="114">
    <mergeCell ref="A1:N1"/>
    <mergeCell ref="A2:N2"/>
    <mergeCell ref="M3:N3"/>
    <mergeCell ref="O3:Q3"/>
    <mergeCell ref="O28:P28"/>
    <mergeCell ref="O29:P29"/>
    <mergeCell ref="O30:P30"/>
    <mergeCell ref="K6:L6"/>
    <mergeCell ref="K7:L7"/>
    <mergeCell ref="O21:P21"/>
    <mergeCell ref="O22:P22"/>
    <mergeCell ref="O23:P23"/>
    <mergeCell ref="O24:P24"/>
    <mergeCell ref="O25:P25"/>
    <mergeCell ref="O11:P11"/>
    <mergeCell ref="O12:P12"/>
    <mergeCell ref="O13:P13"/>
    <mergeCell ref="O14:O19"/>
    <mergeCell ref="O20:P20"/>
    <mergeCell ref="M22:N22"/>
    <mergeCell ref="M23:N23"/>
    <mergeCell ref="M24:N24"/>
    <mergeCell ref="M25:N25"/>
    <mergeCell ref="A3:C3"/>
    <mergeCell ref="A4:B9"/>
    <mergeCell ref="C4:D4"/>
    <mergeCell ref="E4:F4"/>
    <mergeCell ref="I4:J4"/>
    <mergeCell ref="S4:X4"/>
    <mergeCell ref="Y4:Z4"/>
    <mergeCell ref="AD4:AE9"/>
    <mergeCell ref="C5:D5"/>
    <mergeCell ref="AA5:AC5"/>
    <mergeCell ref="C6:C8"/>
    <mergeCell ref="D6:D8"/>
    <mergeCell ref="E5:F5"/>
    <mergeCell ref="I5:J5"/>
    <mergeCell ref="S5:X5"/>
    <mergeCell ref="E6:E8"/>
    <mergeCell ref="F6:F8"/>
    <mergeCell ref="G6:G8"/>
    <mergeCell ref="H6:H8"/>
    <mergeCell ref="I6:I8"/>
    <mergeCell ref="M4:N9"/>
    <mergeCell ref="O4:P9"/>
    <mergeCell ref="Q5:R5"/>
    <mergeCell ref="G4:H4"/>
    <mergeCell ref="G5:H5"/>
    <mergeCell ref="J6:J8"/>
    <mergeCell ref="AC6:AC8"/>
    <mergeCell ref="Q7:R7"/>
    <mergeCell ref="S7:T7"/>
    <mergeCell ref="U7:V7"/>
    <mergeCell ref="W7:X7"/>
    <mergeCell ref="Q6:R6"/>
    <mergeCell ref="S6:T6"/>
    <mergeCell ref="U6:V6"/>
    <mergeCell ref="W6:X6"/>
    <mergeCell ref="Y6:Y8"/>
    <mergeCell ref="M12:N12"/>
    <mergeCell ref="M13:N13"/>
    <mergeCell ref="N14:N19"/>
    <mergeCell ref="M20:N20"/>
    <mergeCell ref="M21:N21"/>
    <mergeCell ref="O10:P10"/>
    <mergeCell ref="Q4:R4"/>
    <mergeCell ref="AC3:AE3"/>
    <mergeCell ref="K4:L4"/>
    <mergeCell ref="K5:L5"/>
    <mergeCell ref="Y5:Z5"/>
    <mergeCell ref="Z6:Z8"/>
    <mergeCell ref="AA6:AA8"/>
    <mergeCell ref="AB6:AB8"/>
    <mergeCell ref="A29:B29"/>
    <mergeCell ref="AD29:AE29"/>
    <mergeCell ref="A30:B30"/>
    <mergeCell ref="AD30:AE30"/>
    <mergeCell ref="A25:B25"/>
    <mergeCell ref="AD25:AE25"/>
    <mergeCell ref="A26:B26"/>
    <mergeCell ref="AD26:AE26"/>
    <mergeCell ref="A27:B27"/>
    <mergeCell ref="AD27:AE27"/>
    <mergeCell ref="M27:N27"/>
    <mergeCell ref="M28:N28"/>
    <mergeCell ref="M29:N29"/>
    <mergeCell ref="M30:N30"/>
    <mergeCell ref="O26:P26"/>
    <mergeCell ref="O27:P27"/>
    <mergeCell ref="M26:N26"/>
    <mergeCell ref="A10:B10"/>
    <mergeCell ref="A28:B28"/>
    <mergeCell ref="AD28:AE28"/>
    <mergeCell ref="A22:B22"/>
    <mergeCell ref="AD22:AE22"/>
    <mergeCell ref="A23:B23"/>
    <mergeCell ref="AD23:AE23"/>
    <mergeCell ref="A24:B24"/>
    <mergeCell ref="AD24:AE24"/>
    <mergeCell ref="A14:A19"/>
    <mergeCell ref="AE14:AE19"/>
    <mergeCell ref="A20:B20"/>
    <mergeCell ref="AD20:AE20"/>
    <mergeCell ref="A21:B21"/>
    <mergeCell ref="AD21:AE21"/>
    <mergeCell ref="AD10:AE10"/>
    <mergeCell ref="A11:B11"/>
    <mergeCell ref="AD11:AE11"/>
    <mergeCell ref="A12:B12"/>
    <mergeCell ref="AD12:AE12"/>
    <mergeCell ref="A13:B13"/>
    <mergeCell ref="AD13:AE13"/>
    <mergeCell ref="M10:N10"/>
    <mergeCell ref="M11:N11"/>
  </mergeCells>
  <printOptions horizontalCentered="1"/>
  <pageMargins left="1" right="1" top="1" bottom="1" header="1" footer="1"/>
  <pageSetup paperSize="9" scale="80" firstPageNumber="57" orientation="landscape" useFirstPageNumber="1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5" tint="-0.249977111117893"/>
  </sheetPr>
  <dimension ref="A1:L118"/>
  <sheetViews>
    <sheetView rightToLeft="1" view="pageBreakPreview" zoomScale="80" zoomScaleNormal="75" zoomScaleSheetLayoutView="80" workbookViewId="0">
      <selection activeCell="F15" sqref="F15"/>
    </sheetView>
  </sheetViews>
  <sheetFormatPr defaultRowHeight="12.75"/>
  <cols>
    <col min="1" max="1" width="5.140625" style="91" customWidth="1"/>
    <col min="2" max="2" width="10.7109375" style="91" customWidth="1"/>
    <col min="3" max="3" width="17" style="91" customWidth="1"/>
    <col min="4" max="4" width="14.7109375" style="91" customWidth="1"/>
    <col min="5" max="5" width="13.85546875" style="91" customWidth="1"/>
    <col min="6" max="6" width="20.28515625" style="91" customWidth="1"/>
    <col min="7" max="7" width="10.140625" style="91" customWidth="1"/>
    <col min="8" max="8" width="10.5703125" style="91" customWidth="1"/>
    <col min="9" max="9" width="11.42578125" style="91" customWidth="1"/>
    <col min="10" max="10" width="15.28515625" style="91" customWidth="1"/>
    <col min="11" max="11" width="17" style="91" customWidth="1"/>
    <col min="12" max="12" width="5.28515625" style="91" customWidth="1"/>
    <col min="13" max="16384" width="9.140625" style="91"/>
  </cols>
  <sheetData>
    <row r="1" spans="1:12" ht="21.75" customHeight="1">
      <c r="A1" s="1138" t="s">
        <v>890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</row>
    <row r="2" spans="1:12" ht="43.5" customHeight="1">
      <c r="A2" s="1099" t="s">
        <v>1239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</row>
    <row r="3" spans="1:12" ht="20.25" customHeight="1" thickBot="1">
      <c r="A3" s="1100" t="s">
        <v>1237</v>
      </c>
      <c r="B3" s="1100"/>
      <c r="C3" s="1100"/>
      <c r="D3" s="1100"/>
      <c r="E3" s="169"/>
      <c r="F3" s="169"/>
      <c r="G3" s="169"/>
      <c r="H3" s="169"/>
      <c r="I3" s="169"/>
      <c r="J3" s="169"/>
      <c r="K3" s="1314" t="s">
        <v>1238</v>
      </c>
      <c r="L3" s="1314"/>
    </row>
    <row r="4" spans="1:12" ht="19.5" customHeight="1" thickTop="1">
      <c r="A4" s="1072" t="s">
        <v>40</v>
      </c>
      <c r="B4" s="1072"/>
      <c r="C4" s="1102" t="s">
        <v>509</v>
      </c>
      <c r="D4" s="1102" t="s">
        <v>510</v>
      </c>
      <c r="E4" s="1102" t="s">
        <v>511</v>
      </c>
      <c r="F4" s="1102" t="s">
        <v>512</v>
      </c>
      <c r="G4" s="1102" t="s">
        <v>512</v>
      </c>
      <c r="H4" s="1102"/>
      <c r="I4" s="1102"/>
      <c r="J4" s="1102" t="s">
        <v>513</v>
      </c>
      <c r="K4" s="1074" t="s">
        <v>174</v>
      </c>
      <c r="L4" s="1074"/>
    </row>
    <row r="5" spans="1:12" ht="22.5" customHeight="1">
      <c r="A5" s="1092"/>
      <c r="B5" s="1092"/>
      <c r="C5" s="1126"/>
      <c r="D5" s="1126"/>
      <c r="E5" s="1126"/>
      <c r="F5" s="1126"/>
      <c r="G5" s="1096" t="s">
        <v>514</v>
      </c>
      <c r="H5" s="1096"/>
      <c r="I5" s="1096"/>
      <c r="J5" s="1126"/>
      <c r="K5" s="1096"/>
      <c r="L5" s="1096"/>
    </row>
    <row r="6" spans="1:12" ht="9" customHeight="1">
      <c r="A6" s="1092"/>
      <c r="B6" s="1092"/>
      <c r="C6" s="1126"/>
      <c r="D6" s="1126"/>
      <c r="E6" s="1126"/>
      <c r="F6" s="1126"/>
      <c r="G6" s="1126" t="s">
        <v>515</v>
      </c>
      <c r="H6" s="1126" t="s">
        <v>516</v>
      </c>
      <c r="I6" s="1126" t="s">
        <v>517</v>
      </c>
      <c r="J6" s="1126"/>
      <c r="K6" s="1096"/>
      <c r="L6" s="1096"/>
    </row>
    <row r="7" spans="1:12" ht="12" customHeight="1">
      <c r="A7" s="1092"/>
      <c r="B7" s="1092"/>
      <c r="C7" s="1094" t="s">
        <v>518</v>
      </c>
      <c r="D7" s="1094" t="s">
        <v>519</v>
      </c>
      <c r="E7" s="1094" t="s">
        <v>520</v>
      </c>
      <c r="F7" s="1094" t="s">
        <v>521</v>
      </c>
      <c r="G7" s="1126"/>
      <c r="H7" s="1126"/>
      <c r="I7" s="1126"/>
      <c r="J7" s="1094" t="s">
        <v>525</v>
      </c>
      <c r="K7" s="1096"/>
      <c r="L7" s="1096"/>
    </row>
    <row r="8" spans="1:12" ht="22.5" customHeight="1" thickBot="1">
      <c r="A8" s="1073"/>
      <c r="B8" s="1073"/>
      <c r="C8" s="1288"/>
      <c r="D8" s="1288"/>
      <c r="E8" s="1288"/>
      <c r="F8" s="1288"/>
      <c r="G8" s="443" t="s">
        <v>522</v>
      </c>
      <c r="H8" s="443" t="s">
        <v>523</v>
      </c>
      <c r="I8" s="443" t="s">
        <v>524</v>
      </c>
      <c r="J8" s="1288"/>
      <c r="K8" s="1075"/>
      <c r="L8" s="1075"/>
    </row>
    <row r="9" spans="1:12" ht="18.95" customHeight="1">
      <c r="A9" s="1110" t="s">
        <v>52</v>
      </c>
      <c r="B9" s="1110"/>
      <c r="C9" s="226">
        <v>15</v>
      </c>
      <c r="D9" s="226">
        <v>35</v>
      </c>
      <c r="E9" s="226">
        <v>0</v>
      </c>
      <c r="F9" s="226">
        <v>20</v>
      </c>
      <c r="G9" s="227">
        <v>0</v>
      </c>
      <c r="H9" s="227">
        <v>0</v>
      </c>
      <c r="I9" s="227">
        <v>0</v>
      </c>
      <c r="J9" s="226">
        <v>6</v>
      </c>
      <c r="K9" s="1111" t="s">
        <v>671</v>
      </c>
      <c r="L9" s="1111"/>
    </row>
    <row r="10" spans="1:12" ht="18.95" customHeight="1">
      <c r="A10" s="1081" t="s">
        <v>53</v>
      </c>
      <c r="B10" s="1081"/>
      <c r="C10" s="102">
        <v>0</v>
      </c>
      <c r="D10" s="102">
        <v>0</v>
      </c>
      <c r="E10" s="102">
        <v>0</v>
      </c>
      <c r="F10" s="102">
        <v>2</v>
      </c>
      <c r="G10" s="102">
        <v>0</v>
      </c>
      <c r="H10" s="102">
        <v>0</v>
      </c>
      <c r="I10" s="102">
        <v>0</v>
      </c>
      <c r="J10" s="102">
        <v>0</v>
      </c>
      <c r="K10" s="1059" t="s">
        <v>302</v>
      </c>
      <c r="L10" s="1059"/>
    </row>
    <row r="11" spans="1:12" ht="18.95" customHeight="1">
      <c r="A11" s="1081" t="s">
        <v>54</v>
      </c>
      <c r="B11" s="1081"/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59" t="s">
        <v>184</v>
      </c>
      <c r="L11" s="1059"/>
    </row>
    <row r="12" spans="1:12" ht="18.95" customHeight="1">
      <c r="A12" s="1081" t="s">
        <v>55</v>
      </c>
      <c r="B12" s="1081"/>
      <c r="C12" s="102">
        <v>2</v>
      </c>
      <c r="D12" s="102">
        <v>6</v>
      </c>
      <c r="E12" s="102">
        <v>4</v>
      </c>
      <c r="F12" s="102">
        <v>2</v>
      </c>
      <c r="G12" s="102">
        <v>0</v>
      </c>
      <c r="H12" s="102">
        <v>0</v>
      </c>
      <c r="I12" s="102">
        <v>0</v>
      </c>
      <c r="J12" s="102">
        <v>7</v>
      </c>
      <c r="K12" s="1059" t="s">
        <v>185</v>
      </c>
      <c r="L12" s="1059"/>
    </row>
    <row r="13" spans="1:12" ht="18.95" customHeight="1">
      <c r="A13" s="1086" t="s">
        <v>295</v>
      </c>
      <c r="B13" s="229" t="s">
        <v>282</v>
      </c>
      <c r="C13" s="102">
        <v>28</v>
      </c>
      <c r="D13" s="102">
        <v>55</v>
      </c>
      <c r="E13" s="102">
        <v>0</v>
      </c>
      <c r="F13" s="102">
        <v>41</v>
      </c>
      <c r="G13" s="102">
        <v>0</v>
      </c>
      <c r="H13" s="102">
        <v>1</v>
      </c>
      <c r="I13" s="102">
        <v>0</v>
      </c>
      <c r="J13" s="102">
        <v>0</v>
      </c>
      <c r="K13" s="452" t="s">
        <v>306</v>
      </c>
      <c r="L13" s="1087" t="s">
        <v>173</v>
      </c>
    </row>
    <row r="14" spans="1:12" ht="18.95" customHeight="1">
      <c r="A14" s="1086"/>
      <c r="B14" s="229" t="s">
        <v>283</v>
      </c>
      <c r="C14" s="102">
        <v>40</v>
      </c>
      <c r="D14" s="102">
        <v>139</v>
      </c>
      <c r="E14" s="102">
        <v>79</v>
      </c>
      <c r="F14" s="102">
        <v>107</v>
      </c>
      <c r="G14" s="102">
        <v>0</v>
      </c>
      <c r="H14" s="102">
        <v>0</v>
      </c>
      <c r="I14" s="102">
        <v>0</v>
      </c>
      <c r="J14" s="102">
        <v>17</v>
      </c>
      <c r="K14" s="452" t="s">
        <v>307</v>
      </c>
      <c r="L14" s="1088"/>
    </row>
    <row r="15" spans="1:12" ht="18.95" customHeight="1">
      <c r="A15" s="1086"/>
      <c r="B15" s="229" t="s">
        <v>284</v>
      </c>
      <c r="C15" s="102">
        <v>4</v>
      </c>
      <c r="D15" s="102">
        <v>0</v>
      </c>
      <c r="E15" s="102">
        <v>0</v>
      </c>
      <c r="F15" s="102" t="s">
        <v>256</v>
      </c>
      <c r="G15" s="102">
        <v>0</v>
      </c>
      <c r="H15" s="102">
        <v>0</v>
      </c>
      <c r="I15" s="102">
        <v>0</v>
      </c>
      <c r="J15" s="102">
        <v>0</v>
      </c>
      <c r="K15" s="452" t="s">
        <v>308</v>
      </c>
      <c r="L15" s="1088"/>
    </row>
    <row r="16" spans="1:12" ht="18.95" customHeight="1">
      <c r="A16" s="1086"/>
      <c r="B16" s="229" t="s">
        <v>279</v>
      </c>
      <c r="C16" s="102">
        <v>0</v>
      </c>
      <c r="D16" s="102">
        <v>43</v>
      </c>
      <c r="E16" s="102">
        <v>40</v>
      </c>
      <c r="F16" s="102">
        <v>0</v>
      </c>
      <c r="G16" s="102">
        <v>0</v>
      </c>
      <c r="H16" s="102">
        <v>0</v>
      </c>
      <c r="I16" s="102">
        <v>0</v>
      </c>
      <c r="J16" s="102">
        <v>7</v>
      </c>
      <c r="K16" s="452" t="s">
        <v>309</v>
      </c>
      <c r="L16" s="1088"/>
    </row>
    <row r="17" spans="1:12" ht="18.95" customHeight="1">
      <c r="A17" s="1086"/>
      <c r="B17" s="229" t="s">
        <v>280</v>
      </c>
      <c r="C17" s="102">
        <v>7</v>
      </c>
      <c r="D17" s="102">
        <v>18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452" t="s">
        <v>310</v>
      </c>
      <c r="L17" s="1088"/>
    </row>
    <row r="18" spans="1:12" ht="18.95" customHeight="1">
      <c r="A18" s="1086"/>
      <c r="B18" s="229" t="s">
        <v>281</v>
      </c>
      <c r="C18" s="102">
        <v>8</v>
      </c>
      <c r="D18" s="102">
        <v>15</v>
      </c>
      <c r="E18" s="102">
        <v>8</v>
      </c>
      <c r="F18" s="102">
        <v>6</v>
      </c>
      <c r="G18" s="102">
        <v>0</v>
      </c>
      <c r="H18" s="102">
        <v>0</v>
      </c>
      <c r="I18" s="102">
        <v>0</v>
      </c>
      <c r="J18" s="102">
        <v>2</v>
      </c>
      <c r="K18" s="452" t="s">
        <v>311</v>
      </c>
      <c r="L18" s="1136"/>
    </row>
    <row r="19" spans="1:12" ht="18.95" customHeight="1">
      <c r="A19" s="1081" t="s">
        <v>63</v>
      </c>
      <c r="B19" s="1081"/>
      <c r="C19" s="102">
        <v>0</v>
      </c>
      <c r="D19" s="102">
        <v>11</v>
      </c>
      <c r="E19" s="102">
        <v>1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59" t="s">
        <v>297</v>
      </c>
      <c r="L19" s="1059"/>
    </row>
    <row r="20" spans="1:12" ht="18.95" customHeight="1">
      <c r="A20" s="1081" t="s">
        <v>64</v>
      </c>
      <c r="B20" s="1081"/>
      <c r="C20" s="102">
        <v>18</v>
      </c>
      <c r="D20" s="102">
        <v>8</v>
      </c>
      <c r="E20" s="102">
        <v>5</v>
      </c>
      <c r="F20" s="102">
        <v>5</v>
      </c>
      <c r="G20" s="102">
        <v>2</v>
      </c>
      <c r="H20" s="102">
        <v>0</v>
      </c>
      <c r="I20" s="102">
        <v>0</v>
      </c>
      <c r="J20" s="102">
        <v>0</v>
      </c>
      <c r="K20" s="1059" t="s">
        <v>186</v>
      </c>
      <c r="L20" s="1059"/>
    </row>
    <row r="21" spans="1:12" ht="18.95" customHeight="1">
      <c r="A21" s="1081" t="s">
        <v>65</v>
      </c>
      <c r="B21" s="1081"/>
      <c r="C21" s="102">
        <v>4</v>
      </c>
      <c r="D21" s="102">
        <v>4</v>
      </c>
      <c r="E21" s="102">
        <v>4</v>
      </c>
      <c r="F21" s="102">
        <v>1</v>
      </c>
      <c r="G21" s="102">
        <v>0</v>
      </c>
      <c r="H21" s="102">
        <v>0</v>
      </c>
      <c r="I21" s="102">
        <v>0</v>
      </c>
      <c r="J21" s="102">
        <v>2</v>
      </c>
      <c r="K21" s="1059" t="s">
        <v>187</v>
      </c>
      <c r="L21" s="1059"/>
    </row>
    <row r="22" spans="1:12" ht="18.95" customHeight="1">
      <c r="A22" s="1081" t="s">
        <v>66</v>
      </c>
      <c r="B22" s="1081"/>
      <c r="C22" s="102">
        <v>8</v>
      </c>
      <c r="D22" s="102">
        <v>55</v>
      </c>
      <c r="E22" s="102">
        <v>26</v>
      </c>
      <c r="F22" s="102">
        <v>4</v>
      </c>
      <c r="G22" s="102">
        <v>0</v>
      </c>
      <c r="H22" s="102">
        <v>0</v>
      </c>
      <c r="I22" s="102">
        <v>0</v>
      </c>
      <c r="J22" s="102">
        <v>5</v>
      </c>
      <c r="K22" s="1059" t="s">
        <v>303</v>
      </c>
      <c r="L22" s="1059"/>
    </row>
    <row r="23" spans="1:12" ht="18.95" customHeight="1">
      <c r="A23" s="1081" t="s">
        <v>134</v>
      </c>
      <c r="B23" s="1081"/>
      <c r="C23" s="102">
        <v>5</v>
      </c>
      <c r="D23" s="102">
        <v>1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59" t="s">
        <v>304</v>
      </c>
      <c r="L23" s="1059"/>
    </row>
    <row r="24" spans="1:12" ht="18.95" customHeight="1">
      <c r="A24" s="1081" t="s">
        <v>68</v>
      </c>
      <c r="B24" s="1081"/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59" t="s">
        <v>305</v>
      </c>
      <c r="L24" s="1059"/>
    </row>
    <row r="25" spans="1:12" ht="18.95" customHeight="1">
      <c r="A25" s="1081" t="s">
        <v>69</v>
      </c>
      <c r="B25" s="1081"/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59" t="s">
        <v>191</v>
      </c>
      <c r="L25" s="1059"/>
    </row>
    <row r="26" spans="1:12" ht="18.95" customHeight="1">
      <c r="A26" s="1081" t="s">
        <v>70</v>
      </c>
      <c r="B26" s="1081"/>
      <c r="C26" s="102">
        <v>0</v>
      </c>
      <c r="D26" s="102">
        <v>9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59" t="s">
        <v>192</v>
      </c>
      <c r="L26" s="1059"/>
    </row>
    <row r="27" spans="1:12" ht="18.95" customHeight="1">
      <c r="A27" s="1081" t="s">
        <v>71</v>
      </c>
      <c r="B27" s="1081"/>
      <c r="C27" s="102">
        <v>0</v>
      </c>
      <c r="D27" s="102">
        <v>2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59" t="s">
        <v>193</v>
      </c>
      <c r="L27" s="1059"/>
    </row>
    <row r="28" spans="1:12" ht="18.95" customHeight="1" thickBot="1">
      <c r="A28" s="1105" t="s">
        <v>72</v>
      </c>
      <c r="B28" s="1105"/>
      <c r="C28" s="103">
        <v>0</v>
      </c>
      <c r="D28" s="103">
        <v>260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301" t="s">
        <v>298</v>
      </c>
      <c r="L28" s="1301"/>
    </row>
    <row r="29" spans="1:12" ht="18.95" customHeight="1" thickBot="1">
      <c r="A29" s="1076" t="s">
        <v>32</v>
      </c>
      <c r="B29" s="1076"/>
      <c r="C29" s="756">
        <f>SUM(C9:C28)</f>
        <v>139</v>
      </c>
      <c r="D29" s="756">
        <f t="shared" ref="D29:J29" si="0">SUM(D9:D28)</f>
        <v>661</v>
      </c>
      <c r="E29" s="756">
        <f t="shared" si="0"/>
        <v>167</v>
      </c>
      <c r="F29" s="756">
        <f t="shared" si="0"/>
        <v>188</v>
      </c>
      <c r="G29" s="756">
        <f t="shared" si="0"/>
        <v>2</v>
      </c>
      <c r="H29" s="756">
        <f t="shared" si="0"/>
        <v>1</v>
      </c>
      <c r="I29" s="756">
        <f t="shared" si="0"/>
        <v>0</v>
      </c>
      <c r="J29" s="756">
        <f t="shared" si="0"/>
        <v>46</v>
      </c>
      <c r="K29" s="1426" t="s">
        <v>175</v>
      </c>
      <c r="L29" s="1426"/>
    </row>
    <row r="30" spans="1:12" ht="13.5" thickTop="1"/>
    <row r="115" spans="3:10">
      <c r="C115" s="168"/>
      <c r="D115" s="168"/>
      <c r="E115" s="168"/>
      <c r="F115" s="168"/>
      <c r="G115" s="168"/>
      <c r="H115" s="168"/>
      <c r="I115" s="168"/>
      <c r="J115" s="168"/>
    </row>
    <row r="116" spans="3:10">
      <c r="C116" s="168"/>
      <c r="D116" s="168"/>
      <c r="E116" s="168"/>
      <c r="F116" s="168"/>
      <c r="G116" s="168"/>
      <c r="H116" s="168"/>
      <c r="I116" s="168"/>
      <c r="J116" s="168"/>
    </row>
    <row r="117" spans="3:10">
      <c r="C117" s="168"/>
      <c r="D117" s="168"/>
      <c r="E117" s="168"/>
      <c r="F117" s="168"/>
      <c r="G117" s="168"/>
      <c r="H117" s="168"/>
      <c r="I117" s="168"/>
      <c r="J117" s="168"/>
    </row>
    <row r="118" spans="3:10">
      <c r="C118" s="168"/>
      <c r="D118" s="168"/>
      <c r="E118" s="168"/>
      <c r="F118" s="168"/>
      <c r="G118" s="168"/>
      <c r="H118" s="168"/>
      <c r="I118" s="168"/>
      <c r="J118" s="168"/>
    </row>
  </sheetData>
  <mergeCells count="53">
    <mergeCell ref="K29:L29"/>
    <mergeCell ref="K23:L23"/>
    <mergeCell ref="K24:L24"/>
    <mergeCell ref="K25:L25"/>
    <mergeCell ref="K26:L26"/>
    <mergeCell ref="K27:L27"/>
    <mergeCell ref="K28:L28"/>
    <mergeCell ref="A1:L1"/>
    <mergeCell ref="A2:L2"/>
    <mergeCell ref="K3:L3"/>
    <mergeCell ref="A9:B9"/>
    <mergeCell ref="K9:L9"/>
    <mergeCell ref="E7:E8"/>
    <mergeCell ref="F7:F8"/>
    <mergeCell ref="E4:E6"/>
    <mergeCell ref="F4:F6"/>
    <mergeCell ref="G5:I5"/>
    <mergeCell ref="G6:G7"/>
    <mergeCell ref="H6:H7"/>
    <mergeCell ref="I6:I7"/>
    <mergeCell ref="G4:I4"/>
    <mergeCell ref="K10:L10"/>
    <mergeCell ref="K11:L11"/>
    <mergeCell ref="K12:L12"/>
    <mergeCell ref="K19:L19"/>
    <mergeCell ref="K20:L20"/>
    <mergeCell ref="K21:L21"/>
    <mergeCell ref="K22:L22"/>
    <mergeCell ref="A24:B24"/>
    <mergeCell ref="A23:B23"/>
    <mergeCell ref="A22:B22"/>
    <mergeCell ref="A21:B21"/>
    <mergeCell ref="A29:B29"/>
    <mergeCell ref="A28:B28"/>
    <mergeCell ref="A27:B27"/>
    <mergeCell ref="A26:B26"/>
    <mergeCell ref="A25:B25"/>
    <mergeCell ref="A19:B19"/>
    <mergeCell ref="A20:B20"/>
    <mergeCell ref="A13:A18"/>
    <mergeCell ref="L13:L18"/>
    <mergeCell ref="A3:D3"/>
    <mergeCell ref="A12:B12"/>
    <mergeCell ref="A11:B11"/>
    <mergeCell ref="A10:B10"/>
    <mergeCell ref="A4:B8"/>
    <mergeCell ref="C4:C6"/>
    <mergeCell ref="D4:D6"/>
    <mergeCell ref="C7:C8"/>
    <mergeCell ref="D7:D8"/>
    <mergeCell ref="K4:L8"/>
    <mergeCell ref="J7:J8"/>
    <mergeCell ref="J4:J6"/>
  </mergeCells>
  <printOptions horizontalCentered="1"/>
  <pageMargins left="1" right="1" top="1" bottom="1" header="1" footer="1"/>
  <pageSetup paperSize="9" scale="80" firstPageNumber="64" orientation="landscape" useFirstPageNumber="1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5" tint="-0.249977111117893"/>
  </sheetPr>
  <dimension ref="A1:AW121"/>
  <sheetViews>
    <sheetView rightToLeft="1" view="pageBreakPreview" zoomScale="70" zoomScaleSheetLayoutView="70" workbookViewId="0">
      <selection activeCell="T1" sqref="T1"/>
    </sheetView>
  </sheetViews>
  <sheetFormatPr defaultRowHeight="15.75"/>
  <cols>
    <col min="1" max="1" width="4.140625" style="91" customWidth="1"/>
    <col min="2" max="2" width="10.28515625" style="91" customWidth="1"/>
    <col min="3" max="3" width="12.7109375" style="91" customWidth="1"/>
    <col min="4" max="4" width="11.28515625" style="91" customWidth="1"/>
    <col min="5" max="5" width="9.28515625" style="91" customWidth="1"/>
    <col min="6" max="6" width="10.140625" style="91" customWidth="1"/>
    <col min="7" max="7" width="7.7109375" style="91" customWidth="1"/>
    <col min="8" max="8" width="7.28515625" style="91" customWidth="1"/>
    <col min="9" max="9" width="5.7109375" style="91" customWidth="1"/>
    <col min="10" max="10" width="10.42578125" style="91" customWidth="1"/>
    <col min="11" max="11" width="8.42578125" style="91" customWidth="1"/>
    <col min="12" max="12" width="10.42578125" style="91" customWidth="1"/>
    <col min="13" max="13" width="9" style="91" customWidth="1"/>
    <col min="14" max="14" width="7.5703125" style="91" customWidth="1"/>
    <col min="15" max="15" width="8.5703125" style="91" customWidth="1"/>
    <col min="16" max="16" width="15.5703125" style="91" customWidth="1"/>
    <col min="17" max="17" width="5.42578125" style="91" customWidth="1"/>
    <col min="18" max="18" width="4.7109375" style="91" customWidth="1"/>
    <col min="19" max="19" width="10.7109375" style="91" customWidth="1"/>
    <col min="20" max="20" width="9.140625" style="91" customWidth="1"/>
    <col min="21" max="21" width="10.28515625" style="91" customWidth="1"/>
    <col min="22" max="22" width="6.28515625" style="91" customWidth="1"/>
    <col min="23" max="23" width="9" style="91" customWidth="1"/>
    <col min="24" max="24" width="8.7109375" style="91" customWidth="1"/>
    <col min="25" max="25" width="9.42578125" style="91" customWidth="1"/>
    <col min="26" max="26" width="7" style="91" customWidth="1"/>
    <col min="27" max="27" width="9" style="91" customWidth="1"/>
    <col min="28" max="28" width="8.42578125" style="91" customWidth="1"/>
    <col min="29" max="29" width="8.140625" style="91" customWidth="1"/>
    <col min="30" max="30" width="12.42578125" style="91" customWidth="1"/>
    <col min="31" max="31" width="7.7109375" style="91" customWidth="1"/>
    <col min="32" max="32" width="9.42578125" style="91" customWidth="1"/>
    <col min="33" max="33" width="7.5703125" style="91" customWidth="1"/>
    <col min="34" max="34" width="14.140625" style="595" customWidth="1"/>
    <col min="35" max="35" width="4.28515625" style="595" customWidth="1"/>
    <col min="36" max="36" width="4.7109375" style="91" customWidth="1"/>
    <col min="37" max="37" width="10.7109375" style="91" customWidth="1"/>
    <col min="38" max="38" width="10.42578125" style="91" customWidth="1"/>
    <col min="39" max="39" width="10" style="91" customWidth="1"/>
    <col min="40" max="40" width="9.85546875" style="91" customWidth="1"/>
    <col min="41" max="41" width="10" style="91" customWidth="1"/>
    <col min="42" max="42" width="9.85546875" style="91" customWidth="1"/>
    <col min="43" max="43" width="9.5703125" style="91" customWidth="1"/>
    <col min="44" max="45" width="15.140625" style="90" customWidth="1"/>
    <col min="46" max="46" width="10.85546875" style="90" customWidth="1"/>
    <col min="47" max="47" width="15" style="90" customWidth="1"/>
    <col min="48" max="48" width="14.85546875" style="91" customWidth="1"/>
    <col min="49" max="49" width="4.5703125" style="91" customWidth="1"/>
    <col min="50" max="16384" width="9.140625" style="91"/>
  </cols>
  <sheetData>
    <row r="1" spans="1:49" ht="20.25" customHeight="1">
      <c r="A1" s="1138" t="s">
        <v>1355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U1" s="137"/>
      <c r="V1" s="137"/>
      <c r="Z1" s="137"/>
      <c r="AC1" s="137"/>
      <c r="AD1" s="137"/>
      <c r="AE1" s="137"/>
      <c r="AF1" s="137"/>
      <c r="AG1" s="137"/>
      <c r="AH1" s="767"/>
      <c r="AI1" s="76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</row>
    <row r="2" spans="1:49" ht="22.5" customHeight="1">
      <c r="A2" s="1139" t="s">
        <v>256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V2" s="852"/>
      <c r="W2" s="852"/>
      <c r="X2" s="852"/>
      <c r="Y2" s="852"/>
      <c r="AD2" s="137"/>
      <c r="AE2" s="137"/>
      <c r="AF2" s="137"/>
      <c r="AG2" s="137"/>
      <c r="AH2" s="767"/>
      <c r="AI2" s="767"/>
      <c r="AJ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</row>
    <row r="3" spans="1:49" ht="22.5" customHeight="1" thickBot="1">
      <c r="A3" s="1115" t="s">
        <v>1241</v>
      </c>
      <c r="B3" s="1115"/>
      <c r="C3" s="1115"/>
      <c r="D3" s="75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101" t="s">
        <v>1242</v>
      </c>
      <c r="P3" s="1101"/>
      <c r="Q3" s="1101"/>
      <c r="R3" s="1115" t="s">
        <v>1243</v>
      </c>
      <c r="S3" s="1115"/>
      <c r="T3" s="1115"/>
      <c r="U3" s="188"/>
      <c r="V3" s="188"/>
      <c r="W3" s="188"/>
      <c r="X3" s="188"/>
      <c r="Y3" s="188"/>
      <c r="AC3" s="188"/>
      <c r="AD3" s="188"/>
      <c r="AE3" s="188"/>
      <c r="AF3" s="188"/>
      <c r="AG3" s="1101" t="s">
        <v>1242</v>
      </c>
      <c r="AH3" s="1101"/>
      <c r="AI3" s="1101"/>
      <c r="AJ3" s="1115" t="s">
        <v>1243</v>
      </c>
      <c r="AK3" s="1115"/>
      <c r="AL3" s="1115"/>
      <c r="AM3" s="188"/>
      <c r="AN3" s="188"/>
      <c r="AO3" s="188"/>
      <c r="AP3" s="188"/>
      <c r="AQ3" s="188"/>
      <c r="AR3" s="188"/>
      <c r="AS3" s="188"/>
      <c r="AT3" s="188"/>
      <c r="AU3" s="1101" t="s">
        <v>1244</v>
      </c>
      <c r="AV3" s="1101"/>
      <c r="AW3" s="1101"/>
    </row>
    <row r="4" spans="1:49" s="131" customFormat="1" ht="21.75" customHeight="1" thickTop="1">
      <c r="A4" s="1231" t="s">
        <v>40</v>
      </c>
      <c r="B4" s="1231"/>
      <c r="C4" s="1229" t="s">
        <v>526</v>
      </c>
      <c r="D4" s="1229"/>
      <c r="E4" s="1229"/>
      <c r="F4" s="440"/>
      <c r="G4" s="440"/>
      <c r="H4" s="1229" t="s">
        <v>527</v>
      </c>
      <c r="I4" s="1229"/>
      <c r="J4" s="1229"/>
      <c r="K4" s="1229"/>
      <c r="L4" s="1102" t="s">
        <v>528</v>
      </c>
      <c r="M4" s="1102"/>
      <c r="N4" s="1102"/>
      <c r="O4" s="1102"/>
      <c r="P4" s="1074" t="s">
        <v>174</v>
      </c>
      <c r="Q4" s="1074"/>
      <c r="R4" s="1231" t="s">
        <v>40</v>
      </c>
      <c r="S4" s="1231"/>
      <c r="T4" s="1102" t="s">
        <v>529</v>
      </c>
      <c r="U4" s="1102"/>
      <c r="V4" s="1102"/>
      <c r="W4" s="1427" t="s">
        <v>727</v>
      </c>
      <c r="X4" s="1427"/>
      <c r="Y4" s="1427"/>
      <c r="Z4" s="1427"/>
      <c r="AA4" s="1427" t="s">
        <v>567</v>
      </c>
      <c r="AB4" s="1427"/>
      <c r="AC4" s="1427"/>
      <c r="AD4" s="1427"/>
      <c r="AE4" s="1427"/>
      <c r="AF4" s="1427"/>
      <c r="AG4" s="1427"/>
      <c r="AH4" s="1074" t="s">
        <v>174</v>
      </c>
      <c r="AI4" s="1074"/>
      <c r="AJ4" s="1231" t="s">
        <v>40</v>
      </c>
      <c r="AK4" s="1231"/>
      <c r="AL4" s="1430" t="s">
        <v>566</v>
      </c>
      <c r="AM4" s="1430"/>
      <c r="AN4" s="1430"/>
      <c r="AO4" s="1430"/>
      <c r="AP4" s="1430"/>
      <c r="AQ4" s="1430"/>
      <c r="AR4" s="1218" t="s">
        <v>532</v>
      </c>
      <c r="AS4" s="1218" t="s">
        <v>531</v>
      </c>
      <c r="AT4" s="1218" t="s">
        <v>533</v>
      </c>
      <c r="AU4" s="1218" t="s">
        <v>534</v>
      </c>
      <c r="AV4" s="1074" t="s">
        <v>174</v>
      </c>
      <c r="AW4" s="1074"/>
    </row>
    <row r="5" spans="1:49" s="131" customFormat="1" ht="21" customHeight="1">
      <c r="A5" s="1138"/>
      <c r="B5" s="1138"/>
      <c r="C5" s="1220" t="s">
        <v>535</v>
      </c>
      <c r="D5" s="1220"/>
      <c r="E5" s="1220"/>
      <c r="F5" s="100"/>
      <c r="G5" s="100"/>
      <c r="H5" s="1094" t="s">
        <v>536</v>
      </c>
      <c r="I5" s="1094"/>
      <c r="J5" s="1094"/>
      <c r="K5" s="1094"/>
      <c r="L5" s="1094" t="s">
        <v>537</v>
      </c>
      <c r="M5" s="1094"/>
      <c r="N5" s="1094"/>
      <c r="O5" s="1094"/>
      <c r="P5" s="1096"/>
      <c r="Q5" s="1096"/>
      <c r="R5" s="1138"/>
      <c r="S5" s="1138"/>
      <c r="T5" s="1094" t="s">
        <v>538</v>
      </c>
      <c r="U5" s="1094"/>
      <c r="V5" s="1094"/>
      <c r="W5" s="1094" t="s">
        <v>568</v>
      </c>
      <c r="X5" s="1094"/>
      <c r="Y5" s="1094"/>
      <c r="Z5" s="1094"/>
      <c r="AA5" s="1094" t="s">
        <v>570</v>
      </c>
      <c r="AB5" s="1094"/>
      <c r="AC5" s="1094"/>
      <c r="AD5" s="1094"/>
      <c r="AE5" s="1094"/>
      <c r="AF5" s="1094"/>
      <c r="AG5" s="1094"/>
      <c r="AH5" s="1096"/>
      <c r="AI5" s="1096"/>
      <c r="AJ5" s="1138"/>
      <c r="AK5" s="1138"/>
      <c r="AL5" s="1094" t="s">
        <v>569</v>
      </c>
      <c r="AM5" s="1094"/>
      <c r="AN5" s="1094"/>
      <c r="AO5" s="1094"/>
      <c r="AP5" s="1094"/>
      <c r="AQ5" s="1094"/>
      <c r="AR5" s="1227"/>
      <c r="AS5" s="1227"/>
      <c r="AT5" s="1227"/>
      <c r="AU5" s="1227"/>
      <c r="AV5" s="1096"/>
      <c r="AW5" s="1096"/>
    </row>
    <row r="6" spans="1:49" s="131" customFormat="1" ht="20.25" customHeight="1">
      <c r="A6" s="1138"/>
      <c r="B6" s="1138"/>
      <c r="C6" s="1126" t="s">
        <v>539</v>
      </c>
      <c r="D6" s="1126"/>
      <c r="E6" s="1320" t="s">
        <v>540</v>
      </c>
      <c r="F6" s="1320" t="s">
        <v>771</v>
      </c>
      <c r="G6" s="1216" t="s">
        <v>32</v>
      </c>
      <c r="H6" s="1316" t="s">
        <v>541</v>
      </c>
      <c r="I6" s="1320" t="s">
        <v>542</v>
      </c>
      <c r="J6" s="1316" t="s">
        <v>543</v>
      </c>
      <c r="K6" s="1216" t="s">
        <v>32</v>
      </c>
      <c r="L6" s="1316" t="s">
        <v>544</v>
      </c>
      <c r="M6" s="1319" t="s">
        <v>545</v>
      </c>
      <c r="N6" s="1316" t="s">
        <v>546</v>
      </c>
      <c r="O6" s="1216" t="s">
        <v>32</v>
      </c>
      <c r="P6" s="1096"/>
      <c r="Q6" s="1096"/>
      <c r="R6" s="1138"/>
      <c r="S6" s="1138"/>
      <c r="T6" s="1316" t="s">
        <v>547</v>
      </c>
      <c r="U6" s="1320" t="s">
        <v>548</v>
      </c>
      <c r="V6" s="1216" t="s">
        <v>32</v>
      </c>
      <c r="W6" s="1428" t="s">
        <v>571</v>
      </c>
      <c r="X6" s="1428" t="s">
        <v>572</v>
      </c>
      <c r="Y6" s="1428" t="s">
        <v>573</v>
      </c>
      <c r="Z6" s="1216" t="s">
        <v>32</v>
      </c>
      <c r="AA6" s="1323" t="s">
        <v>579</v>
      </c>
      <c r="AB6" s="1323" t="s">
        <v>583</v>
      </c>
      <c r="AC6" s="1323" t="s">
        <v>582</v>
      </c>
      <c r="AD6" s="1323" t="s">
        <v>580</v>
      </c>
      <c r="AE6" s="1323" t="s">
        <v>581</v>
      </c>
      <c r="AF6" s="1323" t="s">
        <v>424</v>
      </c>
      <c r="AG6" s="1323" t="s">
        <v>32</v>
      </c>
      <c r="AH6" s="1096"/>
      <c r="AI6" s="1096"/>
      <c r="AJ6" s="1138"/>
      <c r="AK6" s="1138"/>
      <c r="AL6" s="1323" t="s">
        <v>574</v>
      </c>
      <c r="AM6" s="1323" t="s">
        <v>575</v>
      </c>
      <c r="AN6" s="1323" t="s">
        <v>576</v>
      </c>
      <c r="AO6" s="1323" t="s">
        <v>577</v>
      </c>
      <c r="AP6" s="1323" t="s">
        <v>578</v>
      </c>
      <c r="AQ6" s="1323" t="s">
        <v>32</v>
      </c>
      <c r="AR6" s="1227"/>
      <c r="AS6" s="1227"/>
      <c r="AT6" s="1227"/>
      <c r="AU6" s="1227"/>
      <c r="AV6" s="1096"/>
      <c r="AW6" s="1096"/>
    </row>
    <row r="7" spans="1:49" s="131" customFormat="1" ht="21" customHeight="1">
      <c r="A7" s="1138"/>
      <c r="B7" s="1138"/>
      <c r="C7" s="1094" t="s">
        <v>550</v>
      </c>
      <c r="D7" s="1094"/>
      <c r="E7" s="1321"/>
      <c r="F7" s="1320"/>
      <c r="G7" s="1216"/>
      <c r="H7" s="1317"/>
      <c r="I7" s="1321"/>
      <c r="J7" s="1317"/>
      <c r="K7" s="1216"/>
      <c r="L7" s="1317"/>
      <c r="M7" s="1319"/>
      <c r="N7" s="1317"/>
      <c r="O7" s="1216"/>
      <c r="P7" s="1096"/>
      <c r="Q7" s="1096"/>
      <c r="R7" s="1138"/>
      <c r="S7" s="1138"/>
      <c r="T7" s="1317"/>
      <c r="U7" s="1321"/>
      <c r="V7" s="1216"/>
      <c r="W7" s="1428"/>
      <c r="X7" s="1428"/>
      <c r="Y7" s="1428"/>
      <c r="Z7" s="1216"/>
      <c r="AA7" s="1323"/>
      <c r="AB7" s="1323"/>
      <c r="AC7" s="1323"/>
      <c r="AD7" s="1323"/>
      <c r="AE7" s="1323"/>
      <c r="AF7" s="1323"/>
      <c r="AG7" s="1323"/>
      <c r="AH7" s="1096"/>
      <c r="AI7" s="1096"/>
      <c r="AJ7" s="1138"/>
      <c r="AK7" s="1138"/>
      <c r="AL7" s="1323"/>
      <c r="AM7" s="1323" t="s">
        <v>575</v>
      </c>
      <c r="AN7" s="1323" t="s">
        <v>576</v>
      </c>
      <c r="AO7" s="1323" t="s">
        <v>577</v>
      </c>
      <c r="AP7" s="1323" t="s">
        <v>578</v>
      </c>
      <c r="AQ7" s="1323"/>
      <c r="AR7" s="1227"/>
      <c r="AS7" s="1227"/>
      <c r="AT7" s="1227"/>
      <c r="AU7" s="1227"/>
      <c r="AV7" s="1096"/>
      <c r="AW7" s="1096"/>
    </row>
    <row r="8" spans="1:49" s="131" customFormat="1" ht="20.25" customHeight="1">
      <c r="A8" s="1138"/>
      <c r="B8" s="1138"/>
      <c r="C8" s="272" t="s">
        <v>551</v>
      </c>
      <c r="D8" s="272" t="s">
        <v>552</v>
      </c>
      <c r="E8" s="1322"/>
      <c r="F8" s="1216"/>
      <c r="G8" s="1216"/>
      <c r="H8" s="1318"/>
      <c r="I8" s="1322"/>
      <c r="J8" s="1318"/>
      <c r="K8" s="1216"/>
      <c r="L8" s="1318"/>
      <c r="M8" s="1227"/>
      <c r="N8" s="1318"/>
      <c r="O8" s="1216"/>
      <c r="P8" s="1096"/>
      <c r="Q8" s="1096"/>
      <c r="R8" s="1138"/>
      <c r="S8" s="1138"/>
      <c r="T8" s="1318"/>
      <c r="U8" s="1322"/>
      <c r="V8" s="1216"/>
      <c r="W8" s="1428"/>
      <c r="X8" s="1428"/>
      <c r="Y8" s="1428"/>
      <c r="Z8" s="1216"/>
      <c r="AA8" s="1323"/>
      <c r="AB8" s="1323"/>
      <c r="AC8" s="1323"/>
      <c r="AD8" s="1323"/>
      <c r="AE8" s="1323"/>
      <c r="AF8" s="1323"/>
      <c r="AG8" s="1323"/>
      <c r="AH8" s="1096"/>
      <c r="AI8" s="1096"/>
      <c r="AJ8" s="1138"/>
      <c r="AK8" s="1138"/>
      <c r="AL8" s="1323"/>
      <c r="AM8" s="1323"/>
      <c r="AN8" s="1323"/>
      <c r="AO8" s="1323"/>
      <c r="AP8" s="1323"/>
      <c r="AQ8" s="1323"/>
      <c r="AR8" s="1227"/>
      <c r="AS8" s="1227"/>
      <c r="AT8" s="1227"/>
      <c r="AU8" s="1227"/>
      <c r="AV8" s="1096"/>
      <c r="AW8" s="1096"/>
    </row>
    <row r="9" spans="1:49" s="131" customFormat="1" ht="30.75" customHeight="1" thickBot="1">
      <c r="A9" s="1138"/>
      <c r="B9" s="1138"/>
      <c r="C9" s="773" t="s">
        <v>554</v>
      </c>
      <c r="D9" s="773" t="s">
        <v>555</v>
      </c>
      <c r="E9" s="773" t="s">
        <v>556</v>
      </c>
      <c r="F9" s="773" t="s">
        <v>1240</v>
      </c>
      <c r="G9" s="773" t="s">
        <v>175</v>
      </c>
      <c r="H9" s="773">
        <v>1</v>
      </c>
      <c r="I9" s="773">
        <v>2</v>
      </c>
      <c r="J9" s="773" t="s">
        <v>557</v>
      </c>
      <c r="K9" s="773" t="s">
        <v>175</v>
      </c>
      <c r="L9" s="773" t="s">
        <v>558</v>
      </c>
      <c r="M9" s="773" t="s">
        <v>553</v>
      </c>
      <c r="N9" s="773" t="s">
        <v>559</v>
      </c>
      <c r="O9" s="773" t="s">
        <v>175</v>
      </c>
      <c r="P9" s="1096"/>
      <c r="Q9" s="1096"/>
      <c r="R9" s="1138"/>
      <c r="S9" s="1138"/>
      <c r="T9" s="944" t="s">
        <v>560</v>
      </c>
      <c r="U9" s="944" t="s">
        <v>561</v>
      </c>
      <c r="V9" s="944" t="s">
        <v>175</v>
      </c>
      <c r="W9" s="944" t="s">
        <v>584</v>
      </c>
      <c r="X9" s="944" t="s">
        <v>585</v>
      </c>
      <c r="Y9" s="944" t="s">
        <v>586</v>
      </c>
      <c r="Z9" s="944" t="s">
        <v>175</v>
      </c>
      <c r="AA9" s="944" t="s">
        <v>592</v>
      </c>
      <c r="AB9" s="944" t="s">
        <v>596</v>
      </c>
      <c r="AC9" s="944" t="s">
        <v>595</v>
      </c>
      <c r="AD9" s="944" t="s">
        <v>593</v>
      </c>
      <c r="AE9" s="972" t="s">
        <v>594</v>
      </c>
      <c r="AF9" s="944" t="s">
        <v>431</v>
      </c>
      <c r="AG9" s="944" t="s">
        <v>175</v>
      </c>
      <c r="AH9" s="1096"/>
      <c r="AI9" s="1096"/>
      <c r="AJ9" s="1138"/>
      <c r="AK9" s="1138"/>
      <c r="AL9" s="773" t="s">
        <v>587</v>
      </c>
      <c r="AM9" s="759" t="s">
        <v>588</v>
      </c>
      <c r="AN9" s="773" t="s">
        <v>589</v>
      </c>
      <c r="AO9" s="759" t="s">
        <v>590</v>
      </c>
      <c r="AP9" s="773" t="s">
        <v>591</v>
      </c>
      <c r="AQ9" s="759" t="s">
        <v>175</v>
      </c>
      <c r="AR9" s="773" t="s">
        <v>563</v>
      </c>
      <c r="AS9" s="773" t="s">
        <v>562</v>
      </c>
      <c r="AT9" s="773" t="s">
        <v>564</v>
      </c>
      <c r="AU9" s="773" t="s">
        <v>565</v>
      </c>
      <c r="AV9" s="1096"/>
      <c r="AW9" s="1096"/>
    </row>
    <row r="10" spans="1:49" ht="18.75" customHeight="1">
      <c r="A10" s="1429" t="s">
        <v>52</v>
      </c>
      <c r="B10" s="1429"/>
      <c r="C10" s="288">
        <v>0</v>
      </c>
      <c r="D10" s="288">
        <v>0</v>
      </c>
      <c r="E10" s="288">
        <v>63</v>
      </c>
      <c r="F10" s="288">
        <v>0</v>
      </c>
      <c r="G10" s="288">
        <v>63</v>
      </c>
      <c r="H10" s="288">
        <v>63</v>
      </c>
      <c r="I10" s="288">
        <v>0</v>
      </c>
      <c r="J10" s="288">
        <v>0</v>
      </c>
      <c r="K10" s="288">
        <v>63</v>
      </c>
      <c r="L10" s="288">
        <v>63</v>
      </c>
      <c r="M10" s="288">
        <v>0</v>
      </c>
      <c r="N10" s="288">
        <v>0</v>
      </c>
      <c r="O10" s="288">
        <v>63</v>
      </c>
      <c r="P10" s="1058" t="s">
        <v>671</v>
      </c>
      <c r="Q10" s="1058"/>
      <c r="R10" s="1429" t="s">
        <v>52</v>
      </c>
      <c r="S10" s="1429"/>
      <c r="T10" s="288">
        <v>0</v>
      </c>
      <c r="U10" s="288">
        <v>63</v>
      </c>
      <c r="V10" s="288">
        <v>63</v>
      </c>
      <c r="W10" s="288">
        <v>2</v>
      </c>
      <c r="X10" s="288">
        <v>51</v>
      </c>
      <c r="Y10" s="288">
        <v>10</v>
      </c>
      <c r="Z10" s="288">
        <f>SUM(W10:Y10)</f>
        <v>63</v>
      </c>
      <c r="AA10" s="457">
        <v>63</v>
      </c>
      <c r="AB10" s="457">
        <v>0</v>
      </c>
      <c r="AC10" s="457">
        <v>0</v>
      </c>
      <c r="AD10" s="457">
        <v>0</v>
      </c>
      <c r="AE10" s="457">
        <v>0</v>
      </c>
      <c r="AF10" s="457">
        <v>0</v>
      </c>
      <c r="AG10" s="457">
        <f>SUM(AA10:AF10)</f>
        <v>63</v>
      </c>
      <c r="AH10" s="1058" t="s">
        <v>671</v>
      </c>
      <c r="AI10" s="1058"/>
      <c r="AJ10" s="1429" t="s">
        <v>52</v>
      </c>
      <c r="AK10" s="1429"/>
      <c r="AL10" s="457">
        <v>19</v>
      </c>
      <c r="AM10" s="457">
        <v>13</v>
      </c>
      <c r="AN10" s="457">
        <v>15</v>
      </c>
      <c r="AO10" s="457">
        <v>12</v>
      </c>
      <c r="AP10" s="457">
        <v>4</v>
      </c>
      <c r="AQ10" s="457">
        <f>SUM(AL10:AP10)</f>
        <v>63</v>
      </c>
      <c r="AR10" s="457">
        <v>63</v>
      </c>
      <c r="AS10" s="457">
        <v>63</v>
      </c>
      <c r="AT10" s="457">
        <v>63</v>
      </c>
      <c r="AU10" s="457">
        <v>63</v>
      </c>
      <c r="AV10" s="1210" t="s">
        <v>671</v>
      </c>
      <c r="AW10" s="1210"/>
    </row>
    <row r="11" spans="1:49" s="244" customFormat="1" ht="18.75" customHeight="1">
      <c r="A11" s="1223" t="s">
        <v>53</v>
      </c>
      <c r="B11" s="1223"/>
      <c r="C11" s="78">
        <v>1</v>
      </c>
      <c r="D11" s="78">
        <v>7</v>
      </c>
      <c r="E11" s="78">
        <v>17</v>
      </c>
      <c r="F11" s="78">
        <v>0</v>
      </c>
      <c r="G11" s="78">
        <v>25</v>
      </c>
      <c r="H11" s="78">
        <v>23</v>
      </c>
      <c r="I11" s="78">
        <v>2</v>
      </c>
      <c r="J11" s="78">
        <v>0</v>
      </c>
      <c r="K11" s="78">
        <v>25</v>
      </c>
      <c r="L11" s="78">
        <v>25</v>
      </c>
      <c r="M11" s="78">
        <v>0</v>
      </c>
      <c r="N11" s="78">
        <v>0</v>
      </c>
      <c r="O11" s="78">
        <v>25</v>
      </c>
      <c r="P11" s="1059" t="s">
        <v>302</v>
      </c>
      <c r="Q11" s="1059"/>
      <c r="R11" s="1223" t="s">
        <v>53</v>
      </c>
      <c r="S11" s="1223"/>
      <c r="T11" s="78">
        <v>10</v>
      </c>
      <c r="U11" s="78">
        <v>15</v>
      </c>
      <c r="V11" s="78">
        <v>25</v>
      </c>
      <c r="W11" s="78">
        <v>18</v>
      </c>
      <c r="X11" s="78">
        <v>7</v>
      </c>
      <c r="Y11" s="78">
        <v>0</v>
      </c>
      <c r="Z11" s="78">
        <f t="shared" ref="Z11:Z29" si="0">SUM(W11:Y11)</f>
        <v>25</v>
      </c>
      <c r="AA11" s="95">
        <v>25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f t="shared" ref="AG11:AG29" si="1">SUM(AA11:AF11)</f>
        <v>25</v>
      </c>
      <c r="AH11" s="1059" t="s">
        <v>302</v>
      </c>
      <c r="AI11" s="1059"/>
      <c r="AJ11" s="1223" t="s">
        <v>53</v>
      </c>
      <c r="AK11" s="1223"/>
      <c r="AL11" s="95">
        <v>6</v>
      </c>
      <c r="AM11" s="95">
        <v>14</v>
      </c>
      <c r="AN11" s="95">
        <v>5</v>
      </c>
      <c r="AO11" s="95">
        <v>0</v>
      </c>
      <c r="AP11" s="95">
        <v>0</v>
      </c>
      <c r="AQ11" s="95">
        <f t="shared" ref="AQ11:AQ29" si="2">SUM(AL11:AP11)</f>
        <v>25</v>
      </c>
      <c r="AR11" s="95">
        <v>25</v>
      </c>
      <c r="AS11" s="95">
        <v>25</v>
      </c>
      <c r="AT11" s="95">
        <v>25</v>
      </c>
      <c r="AU11" s="95">
        <v>25</v>
      </c>
      <c r="AV11" s="1059" t="s">
        <v>302</v>
      </c>
      <c r="AW11" s="1059"/>
    </row>
    <row r="12" spans="1:49" s="244" customFormat="1" ht="18.75" customHeight="1">
      <c r="A12" s="1223" t="s">
        <v>54</v>
      </c>
      <c r="B12" s="1223"/>
      <c r="C12" s="78">
        <v>1</v>
      </c>
      <c r="D12" s="78">
        <v>0</v>
      </c>
      <c r="E12" s="78">
        <v>0</v>
      </c>
      <c r="F12" s="78">
        <v>37</v>
      </c>
      <c r="G12" s="78">
        <v>38</v>
      </c>
      <c r="H12" s="78">
        <v>38</v>
      </c>
      <c r="I12" s="78">
        <v>0</v>
      </c>
      <c r="J12" s="78">
        <v>0</v>
      </c>
      <c r="K12" s="78">
        <v>38</v>
      </c>
      <c r="L12" s="78">
        <v>38</v>
      </c>
      <c r="M12" s="78">
        <v>0</v>
      </c>
      <c r="N12" s="78">
        <v>0</v>
      </c>
      <c r="O12" s="78">
        <v>38</v>
      </c>
      <c r="P12" s="1056" t="s">
        <v>184</v>
      </c>
      <c r="Q12" s="1056"/>
      <c r="R12" s="1223" t="s">
        <v>54</v>
      </c>
      <c r="S12" s="1223"/>
      <c r="T12" s="78">
        <v>2</v>
      </c>
      <c r="U12" s="78">
        <v>36</v>
      </c>
      <c r="V12" s="78">
        <v>38</v>
      </c>
      <c r="W12" s="78">
        <v>5</v>
      </c>
      <c r="X12" s="78">
        <v>29</v>
      </c>
      <c r="Y12" s="78">
        <v>4</v>
      </c>
      <c r="Z12" s="78">
        <f t="shared" si="0"/>
        <v>38</v>
      </c>
      <c r="AA12" s="95">
        <v>38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f t="shared" si="1"/>
        <v>38</v>
      </c>
      <c r="AH12" s="1056" t="s">
        <v>184</v>
      </c>
      <c r="AI12" s="1056"/>
      <c r="AJ12" s="1223" t="s">
        <v>54</v>
      </c>
      <c r="AK12" s="1223"/>
      <c r="AL12" s="95">
        <v>17</v>
      </c>
      <c r="AM12" s="95">
        <v>8</v>
      </c>
      <c r="AN12" s="95">
        <v>8</v>
      </c>
      <c r="AO12" s="95">
        <v>3</v>
      </c>
      <c r="AP12" s="95">
        <v>2</v>
      </c>
      <c r="AQ12" s="95">
        <f t="shared" si="2"/>
        <v>38</v>
      </c>
      <c r="AR12" s="95">
        <v>38</v>
      </c>
      <c r="AS12" s="95">
        <v>38</v>
      </c>
      <c r="AT12" s="95">
        <v>38</v>
      </c>
      <c r="AU12" s="95">
        <v>38</v>
      </c>
      <c r="AV12" s="1056" t="s">
        <v>184</v>
      </c>
      <c r="AW12" s="1056"/>
    </row>
    <row r="13" spans="1:49" s="244" customFormat="1" ht="18.75" customHeight="1">
      <c r="A13" s="1223" t="s">
        <v>55</v>
      </c>
      <c r="B13" s="1223"/>
      <c r="C13" s="78">
        <v>0</v>
      </c>
      <c r="D13" s="78">
        <v>1</v>
      </c>
      <c r="E13" s="78">
        <v>34</v>
      </c>
      <c r="F13" s="78">
        <v>0</v>
      </c>
      <c r="G13" s="78">
        <v>35</v>
      </c>
      <c r="H13" s="78">
        <v>32</v>
      </c>
      <c r="I13" s="78">
        <v>3</v>
      </c>
      <c r="J13" s="78">
        <v>0</v>
      </c>
      <c r="K13" s="78">
        <v>35</v>
      </c>
      <c r="L13" s="78">
        <v>35</v>
      </c>
      <c r="M13" s="78">
        <v>0</v>
      </c>
      <c r="N13" s="78">
        <v>0</v>
      </c>
      <c r="O13" s="78">
        <v>35</v>
      </c>
      <c r="P13" s="1056" t="s">
        <v>185</v>
      </c>
      <c r="Q13" s="1056"/>
      <c r="R13" s="1223" t="s">
        <v>55</v>
      </c>
      <c r="S13" s="1223"/>
      <c r="T13" s="78">
        <v>15</v>
      </c>
      <c r="U13" s="78">
        <v>20</v>
      </c>
      <c r="V13" s="78">
        <v>35</v>
      </c>
      <c r="W13" s="78">
        <v>8</v>
      </c>
      <c r="X13" s="78">
        <v>25</v>
      </c>
      <c r="Y13" s="78">
        <v>2</v>
      </c>
      <c r="Z13" s="78">
        <f t="shared" si="0"/>
        <v>35</v>
      </c>
      <c r="AA13" s="95">
        <v>35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f t="shared" si="1"/>
        <v>35</v>
      </c>
      <c r="AH13" s="1056" t="s">
        <v>185</v>
      </c>
      <c r="AI13" s="1056"/>
      <c r="AJ13" s="1223" t="s">
        <v>55</v>
      </c>
      <c r="AK13" s="1223"/>
      <c r="AL13" s="95">
        <v>19</v>
      </c>
      <c r="AM13" s="95">
        <v>10</v>
      </c>
      <c r="AN13" s="95">
        <v>5</v>
      </c>
      <c r="AO13" s="95">
        <v>1</v>
      </c>
      <c r="AP13" s="95">
        <v>0</v>
      </c>
      <c r="AQ13" s="95">
        <f t="shared" si="2"/>
        <v>35</v>
      </c>
      <c r="AR13" s="95">
        <v>35</v>
      </c>
      <c r="AS13" s="95">
        <v>35</v>
      </c>
      <c r="AT13" s="95">
        <v>35</v>
      </c>
      <c r="AU13" s="95">
        <v>35</v>
      </c>
      <c r="AV13" s="1056" t="s">
        <v>185</v>
      </c>
      <c r="AW13" s="1056"/>
    </row>
    <row r="14" spans="1:49" s="244" customFormat="1" ht="18.75" customHeight="1">
      <c r="A14" s="1086" t="s">
        <v>299</v>
      </c>
      <c r="B14" s="764" t="s">
        <v>282</v>
      </c>
      <c r="C14" s="78">
        <v>0</v>
      </c>
      <c r="D14" s="78">
        <v>0</v>
      </c>
      <c r="E14" s="78">
        <v>75</v>
      </c>
      <c r="F14" s="78">
        <v>0</v>
      </c>
      <c r="G14" s="78">
        <v>75</v>
      </c>
      <c r="H14" s="78">
        <v>75</v>
      </c>
      <c r="I14" s="78">
        <v>0</v>
      </c>
      <c r="J14" s="78">
        <v>0</v>
      </c>
      <c r="K14" s="78">
        <v>75</v>
      </c>
      <c r="L14" s="78">
        <v>75</v>
      </c>
      <c r="M14" s="78">
        <v>0</v>
      </c>
      <c r="N14" s="78">
        <v>0</v>
      </c>
      <c r="O14" s="78">
        <v>75</v>
      </c>
      <c r="P14" s="787" t="s">
        <v>306</v>
      </c>
      <c r="Q14" s="1061" t="s">
        <v>173</v>
      </c>
      <c r="R14" s="1086" t="s">
        <v>299</v>
      </c>
      <c r="S14" s="764" t="s">
        <v>282</v>
      </c>
      <c r="T14" s="78">
        <v>3</v>
      </c>
      <c r="U14" s="78">
        <v>72</v>
      </c>
      <c r="V14" s="78">
        <v>75</v>
      </c>
      <c r="W14" s="78">
        <v>0</v>
      </c>
      <c r="X14" s="78">
        <v>60</v>
      </c>
      <c r="Y14" s="78">
        <v>15</v>
      </c>
      <c r="Z14" s="78">
        <f t="shared" si="0"/>
        <v>75</v>
      </c>
      <c r="AA14" s="95">
        <v>75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f t="shared" si="1"/>
        <v>75</v>
      </c>
      <c r="AH14" s="787" t="s">
        <v>306</v>
      </c>
      <c r="AI14" s="1061" t="s">
        <v>173</v>
      </c>
      <c r="AJ14" s="1086" t="s">
        <v>299</v>
      </c>
      <c r="AK14" s="764" t="s">
        <v>282</v>
      </c>
      <c r="AL14" s="95">
        <v>11</v>
      </c>
      <c r="AM14" s="95">
        <v>23</v>
      </c>
      <c r="AN14" s="95">
        <v>24</v>
      </c>
      <c r="AO14" s="95">
        <v>10</v>
      </c>
      <c r="AP14" s="95">
        <v>7</v>
      </c>
      <c r="AQ14" s="95">
        <f t="shared" si="2"/>
        <v>75</v>
      </c>
      <c r="AR14" s="95">
        <v>75</v>
      </c>
      <c r="AS14" s="95">
        <v>75</v>
      </c>
      <c r="AT14" s="95">
        <v>75</v>
      </c>
      <c r="AU14" s="95">
        <v>75</v>
      </c>
      <c r="AV14" s="787" t="s">
        <v>306</v>
      </c>
      <c r="AW14" s="1087" t="s">
        <v>173</v>
      </c>
    </row>
    <row r="15" spans="1:49" s="244" customFormat="1" ht="18.75" customHeight="1">
      <c r="A15" s="1086"/>
      <c r="B15" s="764" t="s">
        <v>283</v>
      </c>
      <c r="C15" s="78">
        <v>0</v>
      </c>
      <c r="D15" s="78">
        <v>78</v>
      </c>
      <c r="E15" s="78">
        <v>103</v>
      </c>
      <c r="F15" s="78">
        <v>0</v>
      </c>
      <c r="G15" s="78">
        <v>181</v>
      </c>
      <c r="H15" s="78">
        <v>180</v>
      </c>
      <c r="I15" s="78">
        <v>1</v>
      </c>
      <c r="J15" s="78">
        <v>0</v>
      </c>
      <c r="K15" s="78">
        <v>181</v>
      </c>
      <c r="L15" s="78">
        <v>180</v>
      </c>
      <c r="M15" s="78">
        <v>1</v>
      </c>
      <c r="N15" s="78">
        <v>0</v>
      </c>
      <c r="O15" s="78">
        <v>181</v>
      </c>
      <c r="P15" s="787" t="s">
        <v>307</v>
      </c>
      <c r="Q15" s="1061"/>
      <c r="R15" s="1086"/>
      <c r="S15" s="764" t="s">
        <v>283</v>
      </c>
      <c r="T15" s="78">
        <v>85</v>
      </c>
      <c r="U15" s="78">
        <v>96</v>
      </c>
      <c r="V15" s="78">
        <v>181</v>
      </c>
      <c r="W15" s="78">
        <v>8</v>
      </c>
      <c r="X15" s="78">
        <v>135</v>
      </c>
      <c r="Y15" s="78">
        <v>38</v>
      </c>
      <c r="Z15" s="78">
        <f t="shared" si="0"/>
        <v>181</v>
      </c>
      <c r="AA15" s="95">
        <v>181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f t="shared" si="1"/>
        <v>181</v>
      </c>
      <c r="AH15" s="787" t="s">
        <v>307</v>
      </c>
      <c r="AI15" s="1061"/>
      <c r="AJ15" s="1086"/>
      <c r="AK15" s="764" t="s">
        <v>283</v>
      </c>
      <c r="AL15" s="95">
        <v>3</v>
      </c>
      <c r="AM15" s="95">
        <v>44</v>
      </c>
      <c r="AN15" s="95">
        <v>62</v>
      </c>
      <c r="AO15" s="95">
        <v>47</v>
      </c>
      <c r="AP15" s="95">
        <v>25</v>
      </c>
      <c r="AQ15" s="95">
        <f t="shared" si="2"/>
        <v>181</v>
      </c>
      <c r="AR15" s="95">
        <v>181</v>
      </c>
      <c r="AS15" s="95">
        <v>181</v>
      </c>
      <c r="AT15" s="95">
        <v>181</v>
      </c>
      <c r="AU15" s="95">
        <v>181</v>
      </c>
      <c r="AV15" s="787" t="s">
        <v>307</v>
      </c>
      <c r="AW15" s="1088"/>
    </row>
    <row r="16" spans="1:49" s="244" customFormat="1" ht="18.75" customHeight="1">
      <c r="A16" s="1086"/>
      <c r="B16" s="764" t="s">
        <v>284</v>
      </c>
      <c r="C16" s="78">
        <v>0</v>
      </c>
      <c r="D16" s="78">
        <v>0</v>
      </c>
      <c r="E16" s="78">
        <v>12</v>
      </c>
      <c r="F16" s="78">
        <v>0</v>
      </c>
      <c r="G16" s="78">
        <v>12</v>
      </c>
      <c r="H16" s="78">
        <v>12</v>
      </c>
      <c r="I16" s="78">
        <v>0</v>
      </c>
      <c r="J16" s="78">
        <v>0</v>
      </c>
      <c r="K16" s="78">
        <v>12</v>
      </c>
      <c r="L16" s="78">
        <v>12</v>
      </c>
      <c r="M16" s="78">
        <v>0</v>
      </c>
      <c r="N16" s="78">
        <v>0</v>
      </c>
      <c r="O16" s="78">
        <v>12</v>
      </c>
      <c r="P16" s="787" t="s">
        <v>308</v>
      </c>
      <c r="Q16" s="1061"/>
      <c r="R16" s="1086"/>
      <c r="S16" s="764" t="s">
        <v>284</v>
      </c>
      <c r="T16" s="78">
        <v>0</v>
      </c>
      <c r="U16" s="78">
        <v>12</v>
      </c>
      <c r="V16" s="78">
        <v>12</v>
      </c>
      <c r="W16" s="78">
        <v>1</v>
      </c>
      <c r="X16" s="78">
        <v>7</v>
      </c>
      <c r="Y16" s="78">
        <v>4</v>
      </c>
      <c r="Z16" s="78">
        <f t="shared" si="0"/>
        <v>12</v>
      </c>
      <c r="AA16" s="95">
        <v>11</v>
      </c>
      <c r="AB16" s="95">
        <v>1</v>
      </c>
      <c r="AC16" s="95">
        <v>0</v>
      </c>
      <c r="AD16" s="95">
        <v>0</v>
      </c>
      <c r="AE16" s="95">
        <v>0</v>
      </c>
      <c r="AF16" s="95">
        <v>0</v>
      </c>
      <c r="AG16" s="95">
        <f t="shared" si="1"/>
        <v>12</v>
      </c>
      <c r="AH16" s="787" t="s">
        <v>308</v>
      </c>
      <c r="AI16" s="1061"/>
      <c r="AJ16" s="1086"/>
      <c r="AK16" s="764" t="s">
        <v>284</v>
      </c>
      <c r="AL16" s="95">
        <v>0</v>
      </c>
      <c r="AM16" s="95">
        <v>6</v>
      </c>
      <c r="AN16" s="95">
        <v>2</v>
      </c>
      <c r="AO16" s="95">
        <v>2</v>
      </c>
      <c r="AP16" s="95">
        <v>2</v>
      </c>
      <c r="AQ16" s="95">
        <f t="shared" si="2"/>
        <v>12</v>
      </c>
      <c r="AR16" s="95">
        <v>12</v>
      </c>
      <c r="AS16" s="95">
        <v>12</v>
      </c>
      <c r="AT16" s="95">
        <v>12</v>
      </c>
      <c r="AU16" s="95">
        <v>12</v>
      </c>
      <c r="AV16" s="787" t="s">
        <v>308</v>
      </c>
      <c r="AW16" s="1088"/>
    </row>
    <row r="17" spans="1:49" s="244" customFormat="1" ht="18.75" customHeight="1">
      <c r="A17" s="1086"/>
      <c r="B17" s="764" t="s">
        <v>279</v>
      </c>
      <c r="C17" s="78">
        <v>0</v>
      </c>
      <c r="D17" s="78">
        <v>0</v>
      </c>
      <c r="E17" s="78">
        <v>80</v>
      </c>
      <c r="F17" s="78">
        <v>0</v>
      </c>
      <c r="G17" s="78">
        <v>80</v>
      </c>
      <c r="H17" s="78">
        <v>80</v>
      </c>
      <c r="I17" s="78">
        <v>0</v>
      </c>
      <c r="J17" s="78">
        <v>0</v>
      </c>
      <c r="K17" s="78">
        <v>80</v>
      </c>
      <c r="L17" s="78">
        <v>80</v>
      </c>
      <c r="M17" s="78">
        <v>0</v>
      </c>
      <c r="N17" s="78">
        <v>0</v>
      </c>
      <c r="O17" s="78">
        <v>80</v>
      </c>
      <c r="P17" s="787" t="s">
        <v>309</v>
      </c>
      <c r="Q17" s="1061"/>
      <c r="R17" s="1086"/>
      <c r="S17" s="764" t="s">
        <v>279</v>
      </c>
      <c r="T17" s="78">
        <v>0</v>
      </c>
      <c r="U17" s="78">
        <v>80</v>
      </c>
      <c r="V17" s="78">
        <v>80</v>
      </c>
      <c r="W17" s="78">
        <v>4</v>
      </c>
      <c r="X17" s="78">
        <v>62</v>
      </c>
      <c r="Y17" s="78">
        <v>14</v>
      </c>
      <c r="Z17" s="78">
        <f t="shared" si="0"/>
        <v>80</v>
      </c>
      <c r="AA17" s="95">
        <v>80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f t="shared" si="1"/>
        <v>80</v>
      </c>
      <c r="AH17" s="787" t="s">
        <v>309</v>
      </c>
      <c r="AI17" s="1061"/>
      <c r="AJ17" s="1086"/>
      <c r="AK17" s="764" t="s">
        <v>279</v>
      </c>
      <c r="AL17" s="95">
        <v>33</v>
      </c>
      <c r="AM17" s="95">
        <v>21</v>
      </c>
      <c r="AN17" s="95">
        <v>24</v>
      </c>
      <c r="AO17" s="95">
        <v>2</v>
      </c>
      <c r="AP17" s="95">
        <v>0</v>
      </c>
      <c r="AQ17" s="95">
        <f t="shared" si="2"/>
        <v>80</v>
      </c>
      <c r="AR17" s="95">
        <v>80</v>
      </c>
      <c r="AS17" s="95">
        <v>80</v>
      </c>
      <c r="AT17" s="95">
        <v>80</v>
      </c>
      <c r="AU17" s="95">
        <v>80</v>
      </c>
      <c r="AV17" s="787" t="s">
        <v>309</v>
      </c>
      <c r="AW17" s="1088"/>
    </row>
    <row r="18" spans="1:49" s="244" customFormat="1" ht="18.75" customHeight="1">
      <c r="A18" s="1086"/>
      <c r="B18" s="764" t="s">
        <v>280</v>
      </c>
      <c r="C18" s="78">
        <v>0</v>
      </c>
      <c r="D18" s="78">
        <v>0</v>
      </c>
      <c r="E18" s="78">
        <v>76</v>
      </c>
      <c r="F18" s="78">
        <v>0</v>
      </c>
      <c r="G18" s="78">
        <v>76</v>
      </c>
      <c r="H18" s="78">
        <v>72</v>
      </c>
      <c r="I18" s="78">
        <v>4</v>
      </c>
      <c r="J18" s="78">
        <v>0</v>
      </c>
      <c r="K18" s="78">
        <v>76</v>
      </c>
      <c r="L18" s="78">
        <v>76</v>
      </c>
      <c r="M18" s="78">
        <v>0</v>
      </c>
      <c r="N18" s="78">
        <v>0</v>
      </c>
      <c r="O18" s="78">
        <v>76</v>
      </c>
      <c r="P18" s="787" t="s">
        <v>310</v>
      </c>
      <c r="Q18" s="1061"/>
      <c r="R18" s="1086"/>
      <c r="S18" s="764" t="s">
        <v>280</v>
      </c>
      <c r="T18" s="78">
        <v>0</v>
      </c>
      <c r="U18" s="78">
        <v>76</v>
      </c>
      <c r="V18" s="78">
        <v>76</v>
      </c>
      <c r="W18" s="78">
        <v>8</v>
      </c>
      <c r="X18" s="78">
        <v>52</v>
      </c>
      <c r="Y18" s="78">
        <v>16</v>
      </c>
      <c r="Z18" s="78">
        <f t="shared" si="0"/>
        <v>76</v>
      </c>
      <c r="AA18" s="95">
        <v>76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f t="shared" si="1"/>
        <v>76</v>
      </c>
      <c r="AH18" s="787" t="s">
        <v>310</v>
      </c>
      <c r="AI18" s="1061"/>
      <c r="AJ18" s="1086"/>
      <c r="AK18" s="764" t="s">
        <v>280</v>
      </c>
      <c r="AL18" s="95">
        <v>19</v>
      </c>
      <c r="AM18" s="95">
        <v>26</v>
      </c>
      <c r="AN18" s="95">
        <v>15</v>
      </c>
      <c r="AO18" s="95">
        <v>10</v>
      </c>
      <c r="AP18" s="95">
        <v>6</v>
      </c>
      <c r="AQ18" s="95" t="s">
        <v>256</v>
      </c>
      <c r="AR18" s="95">
        <v>76</v>
      </c>
      <c r="AS18" s="95">
        <v>76</v>
      </c>
      <c r="AT18" s="95">
        <v>76</v>
      </c>
      <c r="AU18" s="95">
        <v>76</v>
      </c>
      <c r="AV18" s="787" t="s">
        <v>310</v>
      </c>
      <c r="AW18" s="1088"/>
    </row>
    <row r="19" spans="1:49" s="244" customFormat="1" ht="18.75" customHeight="1">
      <c r="A19" s="1086"/>
      <c r="B19" s="764" t="s">
        <v>281</v>
      </c>
      <c r="C19" s="78">
        <v>0</v>
      </c>
      <c r="D19" s="78">
        <v>0</v>
      </c>
      <c r="E19" s="78">
        <v>28</v>
      </c>
      <c r="F19" s="78">
        <v>12</v>
      </c>
      <c r="G19" s="78">
        <v>40</v>
      </c>
      <c r="H19" s="78">
        <v>39</v>
      </c>
      <c r="I19" s="78">
        <v>1</v>
      </c>
      <c r="J19" s="78">
        <v>0</v>
      </c>
      <c r="K19" s="78">
        <v>40</v>
      </c>
      <c r="L19" s="78">
        <v>40</v>
      </c>
      <c r="M19" s="78">
        <v>0</v>
      </c>
      <c r="N19" s="78">
        <v>0</v>
      </c>
      <c r="O19" s="78">
        <v>40</v>
      </c>
      <c r="P19" s="787" t="s">
        <v>311</v>
      </c>
      <c r="Q19" s="1061"/>
      <c r="R19" s="1086"/>
      <c r="S19" s="764" t="s">
        <v>281</v>
      </c>
      <c r="T19" s="78">
        <v>11</v>
      </c>
      <c r="U19" s="78">
        <v>29</v>
      </c>
      <c r="V19" s="78">
        <v>40</v>
      </c>
      <c r="W19" s="78">
        <v>1</v>
      </c>
      <c r="X19" s="78">
        <v>30</v>
      </c>
      <c r="Y19" s="78">
        <v>9</v>
      </c>
      <c r="Z19" s="78">
        <f t="shared" si="0"/>
        <v>40</v>
      </c>
      <c r="AA19" s="95">
        <v>40</v>
      </c>
      <c r="AB19" s="95">
        <v>0</v>
      </c>
      <c r="AC19" s="95">
        <v>0</v>
      </c>
      <c r="AD19" s="95">
        <v>0</v>
      </c>
      <c r="AE19" s="95">
        <v>0</v>
      </c>
      <c r="AF19" s="95">
        <v>0</v>
      </c>
      <c r="AG19" s="95">
        <f t="shared" si="1"/>
        <v>40</v>
      </c>
      <c r="AH19" s="787" t="s">
        <v>311</v>
      </c>
      <c r="AI19" s="1061"/>
      <c r="AJ19" s="1086"/>
      <c r="AK19" s="764" t="s">
        <v>281</v>
      </c>
      <c r="AL19" s="95">
        <v>7</v>
      </c>
      <c r="AM19" s="95">
        <v>12</v>
      </c>
      <c r="AN19" s="95">
        <v>14</v>
      </c>
      <c r="AO19" s="95">
        <v>3</v>
      </c>
      <c r="AP19" s="95">
        <v>4</v>
      </c>
      <c r="AQ19" s="95">
        <f t="shared" si="2"/>
        <v>40</v>
      </c>
      <c r="AR19" s="95">
        <v>40</v>
      </c>
      <c r="AS19" s="95">
        <v>40</v>
      </c>
      <c r="AT19" s="95">
        <v>40</v>
      </c>
      <c r="AU19" s="95">
        <v>40</v>
      </c>
      <c r="AV19" s="787" t="s">
        <v>311</v>
      </c>
      <c r="AW19" s="1136"/>
    </row>
    <row r="20" spans="1:49" s="244" customFormat="1" ht="18.75" customHeight="1">
      <c r="A20" s="1081" t="s">
        <v>63</v>
      </c>
      <c r="B20" s="1081"/>
      <c r="C20" s="760">
        <v>0</v>
      </c>
      <c r="D20" s="760">
        <v>0</v>
      </c>
      <c r="E20" s="760">
        <v>29</v>
      </c>
      <c r="F20" s="760">
        <v>0</v>
      </c>
      <c r="G20" s="78">
        <v>29</v>
      </c>
      <c r="H20" s="760">
        <v>14</v>
      </c>
      <c r="I20" s="760">
        <v>15</v>
      </c>
      <c r="J20" s="760">
        <v>0</v>
      </c>
      <c r="K20" s="78">
        <v>29</v>
      </c>
      <c r="L20" s="78">
        <v>28</v>
      </c>
      <c r="M20" s="760">
        <v>1</v>
      </c>
      <c r="N20" s="760">
        <v>0</v>
      </c>
      <c r="O20" s="78">
        <v>29</v>
      </c>
      <c r="P20" s="1056" t="s">
        <v>297</v>
      </c>
      <c r="Q20" s="1056"/>
      <c r="R20" s="1081" t="s">
        <v>63</v>
      </c>
      <c r="S20" s="1081"/>
      <c r="T20" s="78">
        <v>3</v>
      </c>
      <c r="U20" s="78">
        <v>26</v>
      </c>
      <c r="V20" s="78">
        <v>29</v>
      </c>
      <c r="W20" s="78">
        <v>11</v>
      </c>
      <c r="X20" s="78">
        <v>18</v>
      </c>
      <c r="Y20" s="78">
        <v>0</v>
      </c>
      <c r="Z20" s="78">
        <f t="shared" si="0"/>
        <v>29</v>
      </c>
      <c r="AA20" s="102">
        <v>29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95">
        <f t="shared" si="1"/>
        <v>29</v>
      </c>
      <c r="AH20" s="1056" t="s">
        <v>297</v>
      </c>
      <c r="AI20" s="1056"/>
      <c r="AJ20" s="1081" t="s">
        <v>63</v>
      </c>
      <c r="AK20" s="1081"/>
      <c r="AL20" s="102">
        <v>10</v>
      </c>
      <c r="AM20" s="102">
        <v>16</v>
      </c>
      <c r="AN20" s="102">
        <v>2</v>
      </c>
      <c r="AO20" s="102">
        <v>1</v>
      </c>
      <c r="AP20" s="102">
        <v>0</v>
      </c>
      <c r="AQ20" s="95">
        <f t="shared" si="2"/>
        <v>29</v>
      </c>
      <c r="AR20" s="211">
        <v>29</v>
      </c>
      <c r="AS20" s="211">
        <v>29</v>
      </c>
      <c r="AT20" s="211">
        <v>29</v>
      </c>
      <c r="AU20" s="211">
        <v>29</v>
      </c>
      <c r="AV20" s="1056" t="s">
        <v>297</v>
      </c>
      <c r="AW20" s="1056"/>
    </row>
    <row r="21" spans="1:49" s="244" customFormat="1" ht="18.75" customHeight="1">
      <c r="A21" s="1223" t="s">
        <v>64</v>
      </c>
      <c r="B21" s="1223"/>
      <c r="C21" s="78">
        <v>0</v>
      </c>
      <c r="D21" s="78">
        <v>0</v>
      </c>
      <c r="E21" s="78">
        <v>30</v>
      </c>
      <c r="F21" s="78">
        <v>18</v>
      </c>
      <c r="G21" s="78">
        <v>48</v>
      </c>
      <c r="H21" s="78">
        <v>47</v>
      </c>
      <c r="I21" s="78">
        <v>1</v>
      </c>
      <c r="J21" s="78">
        <v>0</v>
      </c>
      <c r="K21" s="78">
        <v>48</v>
      </c>
      <c r="L21" s="78">
        <v>48</v>
      </c>
      <c r="M21" s="78">
        <v>0</v>
      </c>
      <c r="N21" s="78">
        <v>0</v>
      </c>
      <c r="O21" s="78">
        <v>48</v>
      </c>
      <c r="P21" s="1056" t="s">
        <v>186</v>
      </c>
      <c r="Q21" s="1056"/>
      <c r="R21" s="1223" t="s">
        <v>64</v>
      </c>
      <c r="S21" s="1223"/>
      <c r="T21" s="78">
        <v>30</v>
      </c>
      <c r="U21" s="78">
        <v>18</v>
      </c>
      <c r="V21" s="78">
        <v>48</v>
      </c>
      <c r="W21" s="78">
        <v>2</v>
      </c>
      <c r="X21" s="78">
        <v>43</v>
      </c>
      <c r="Y21" s="78">
        <v>3</v>
      </c>
      <c r="Z21" s="78">
        <f t="shared" si="0"/>
        <v>48</v>
      </c>
      <c r="AA21" s="95">
        <v>48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f t="shared" si="1"/>
        <v>48</v>
      </c>
      <c r="AH21" s="1056" t="s">
        <v>186</v>
      </c>
      <c r="AI21" s="1056"/>
      <c r="AJ21" s="1223" t="s">
        <v>64</v>
      </c>
      <c r="AK21" s="1223"/>
      <c r="AL21" s="95">
        <v>9</v>
      </c>
      <c r="AM21" s="95">
        <v>14</v>
      </c>
      <c r="AN21" s="95">
        <v>8</v>
      </c>
      <c r="AO21" s="95">
        <v>9</v>
      </c>
      <c r="AP21" s="95">
        <v>8</v>
      </c>
      <c r="AQ21" s="95">
        <f t="shared" si="2"/>
        <v>48</v>
      </c>
      <c r="AR21" s="95">
        <v>48</v>
      </c>
      <c r="AS21" s="95">
        <v>48</v>
      </c>
      <c r="AT21" s="95">
        <v>48</v>
      </c>
      <c r="AU21" s="95">
        <v>48</v>
      </c>
      <c r="AV21" s="1056" t="s">
        <v>186</v>
      </c>
      <c r="AW21" s="1056"/>
    </row>
    <row r="22" spans="1:49" s="244" customFormat="1" ht="18.75" customHeight="1">
      <c r="A22" s="1223" t="s">
        <v>65</v>
      </c>
      <c r="B22" s="1223"/>
      <c r="C22" s="78">
        <v>0</v>
      </c>
      <c r="D22" s="78">
        <v>0</v>
      </c>
      <c r="E22" s="78">
        <v>51</v>
      </c>
      <c r="F22" s="78">
        <v>0</v>
      </c>
      <c r="G22" s="78">
        <v>51</v>
      </c>
      <c r="H22" s="78">
        <v>31</v>
      </c>
      <c r="I22" s="78">
        <v>20</v>
      </c>
      <c r="J22" s="78">
        <v>0</v>
      </c>
      <c r="K22" s="78">
        <v>51</v>
      </c>
      <c r="L22" s="78">
        <v>51</v>
      </c>
      <c r="M22" s="78">
        <v>0</v>
      </c>
      <c r="N22" s="78">
        <v>0</v>
      </c>
      <c r="O22" s="78">
        <v>51</v>
      </c>
      <c r="P22" s="1056" t="s">
        <v>187</v>
      </c>
      <c r="Q22" s="1056"/>
      <c r="R22" s="1223" t="s">
        <v>65</v>
      </c>
      <c r="S22" s="1223"/>
      <c r="T22" s="78">
        <v>31</v>
      </c>
      <c r="U22" s="78">
        <v>20</v>
      </c>
      <c r="V22" s="78">
        <v>51</v>
      </c>
      <c r="W22" s="78">
        <v>2</v>
      </c>
      <c r="X22" s="78">
        <v>35</v>
      </c>
      <c r="Y22" s="78">
        <v>14</v>
      </c>
      <c r="Z22" s="78">
        <f t="shared" si="0"/>
        <v>51</v>
      </c>
      <c r="AA22" s="95">
        <v>51</v>
      </c>
      <c r="AB22" s="95">
        <v>0</v>
      </c>
      <c r="AC22" s="95">
        <v>0</v>
      </c>
      <c r="AD22" s="95">
        <v>0</v>
      </c>
      <c r="AE22" s="95">
        <v>0</v>
      </c>
      <c r="AF22" s="95">
        <v>0</v>
      </c>
      <c r="AG22" s="95">
        <f t="shared" si="1"/>
        <v>51</v>
      </c>
      <c r="AH22" s="1056" t="s">
        <v>187</v>
      </c>
      <c r="AI22" s="1056"/>
      <c r="AJ22" s="1223" t="s">
        <v>65</v>
      </c>
      <c r="AK22" s="1223"/>
      <c r="AL22" s="95">
        <v>10</v>
      </c>
      <c r="AM22" s="95">
        <v>7</v>
      </c>
      <c r="AN22" s="95">
        <v>16</v>
      </c>
      <c r="AO22" s="95">
        <v>5</v>
      </c>
      <c r="AP22" s="95">
        <v>13</v>
      </c>
      <c r="AQ22" s="95">
        <f t="shared" si="2"/>
        <v>51</v>
      </c>
      <c r="AR22" s="95">
        <v>51</v>
      </c>
      <c r="AS22" s="95">
        <v>51</v>
      </c>
      <c r="AT22" s="95">
        <v>51</v>
      </c>
      <c r="AU22" s="95">
        <v>51</v>
      </c>
      <c r="AV22" s="1056" t="s">
        <v>187</v>
      </c>
      <c r="AW22" s="1056"/>
    </row>
    <row r="23" spans="1:49" s="244" customFormat="1" ht="18.75" customHeight="1">
      <c r="A23" s="1223" t="s">
        <v>66</v>
      </c>
      <c r="B23" s="1223"/>
      <c r="C23" s="78">
        <v>0</v>
      </c>
      <c r="D23" s="78">
        <v>0</v>
      </c>
      <c r="E23" s="78">
        <v>54</v>
      </c>
      <c r="F23" s="78">
        <v>46</v>
      </c>
      <c r="G23" s="78">
        <v>100</v>
      </c>
      <c r="H23" s="78">
        <v>72</v>
      </c>
      <c r="I23" s="78">
        <v>28</v>
      </c>
      <c r="J23" s="78">
        <v>0</v>
      </c>
      <c r="K23" s="78">
        <v>100</v>
      </c>
      <c r="L23" s="78">
        <v>100</v>
      </c>
      <c r="M23" s="78">
        <v>0</v>
      </c>
      <c r="N23" s="78">
        <v>0</v>
      </c>
      <c r="O23" s="78">
        <v>100</v>
      </c>
      <c r="P23" s="1056" t="s">
        <v>303</v>
      </c>
      <c r="Q23" s="1056"/>
      <c r="R23" s="1223" t="s">
        <v>66</v>
      </c>
      <c r="S23" s="1223"/>
      <c r="T23" s="78">
        <v>57</v>
      </c>
      <c r="U23" s="78">
        <v>43</v>
      </c>
      <c r="V23" s="78">
        <v>100</v>
      </c>
      <c r="W23" s="78">
        <v>13</v>
      </c>
      <c r="X23" s="78">
        <v>46</v>
      </c>
      <c r="Y23" s="78">
        <v>41</v>
      </c>
      <c r="Z23" s="78">
        <f t="shared" si="0"/>
        <v>100</v>
      </c>
      <c r="AA23" s="95">
        <v>97</v>
      </c>
      <c r="AB23" s="95">
        <v>1</v>
      </c>
      <c r="AC23" s="95">
        <v>0</v>
      </c>
      <c r="AD23" s="95">
        <v>1</v>
      </c>
      <c r="AE23" s="95">
        <v>1</v>
      </c>
      <c r="AF23" s="95">
        <v>0</v>
      </c>
      <c r="AG23" s="95">
        <f t="shared" si="1"/>
        <v>100</v>
      </c>
      <c r="AH23" s="1056" t="s">
        <v>303</v>
      </c>
      <c r="AI23" s="1056"/>
      <c r="AJ23" s="1223" t="s">
        <v>66</v>
      </c>
      <c r="AK23" s="1223"/>
      <c r="AL23" s="95">
        <v>6</v>
      </c>
      <c r="AM23" s="95">
        <v>36</v>
      </c>
      <c r="AN23" s="95">
        <v>32</v>
      </c>
      <c r="AO23" s="95">
        <v>15</v>
      </c>
      <c r="AP23" s="95">
        <v>11</v>
      </c>
      <c r="AQ23" s="95">
        <f t="shared" si="2"/>
        <v>100</v>
      </c>
      <c r="AR23" s="95">
        <v>100</v>
      </c>
      <c r="AS23" s="95">
        <v>100</v>
      </c>
      <c r="AT23" s="95">
        <v>100</v>
      </c>
      <c r="AU23" s="95">
        <v>99</v>
      </c>
      <c r="AV23" s="1056" t="s">
        <v>303</v>
      </c>
      <c r="AW23" s="1056"/>
    </row>
    <row r="24" spans="1:49" s="244" customFormat="1" ht="18.75" customHeight="1">
      <c r="A24" s="1223" t="s">
        <v>134</v>
      </c>
      <c r="B24" s="1223"/>
      <c r="C24" s="78">
        <v>0</v>
      </c>
      <c r="D24" s="78">
        <v>0</v>
      </c>
      <c r="E24" s="78">
        <v>52</v>
      </c>
      <c r="F24" s="78">
        <v>0</v>
      </c>
      <c r="G24" s="78">
        <v>52</v>
      </c>
      <c r="H24" s="78">
        <v>46</v>
      </c>
      <c r="I24" s="78">
        <v>6</v>
      </c>
      <c r="J24" s="78">
        <v>0</v>
      </c>
      <c r="K24" s="78">
        <v>52</v>
      </c>
      <c r="L24" s="78">
        <v>52</v>
      </c>
      <c r="M24" s="78">
        <v>0</v>
      </c>
      <c r="N24" s="78">
        <v>0</v>
      </c>
      <c r="O24" s="78">
        <v>52</v>
      </c>
      <c r="P24" s="1056" t="s">
        <v>304</v>
      </c>
      <c r="Q24" s="1056"/>
      <c r="R24" s="1223" t="s">
        <v>134</v>
      </c>
      <c r="S24" s="1223"/>
      <c r="T24" s="78">
        <v>0</v>
      </c>
      <c r="U24" s="78">
        <v>52</v>
      </c>
      <c r="V24" s="78">
        <v>52</v>
      </c>
      <c r="W24" s="78">
        <v>8</v>
      </c>
      <c r="X24" s="78">
        <v>37</v>
      </c>
      <c r="Y24" s="78">
        <v>7</v>
      </c>
      <c r="Z24" s="78">
        <f t="shared" si="0"/>
        <v>52</v>
      </c>
      <c r="AA24" s="95">
        <v>52</v>
      </c>
      <c r="AB24" s="95">
        <v>0</v>
      </c>
      <c r="AC24" s="95">
        <v>0</v>
      </c>
      <c r="AD24" s="95">
        <v>0</v>
      </c>
      <c r="AE24" s="95">
        <v>0</v>
      </c>
      <c r="AF24" s="95">
        <v>0</v>
      </c>
      <c r="AG24" s="95">
        <f t="shared" si="1"/>
        <v>52</v>
      </c>
      <c r="AH24" s="1056" t="s">
        <v>304</v>
      </c>
      <c r="AI24" s="1056"/>
      <c r="AJ24" s="1223" t="s">
        <v>134</v>
      </c>
      <c r="AK24" s="1223"/>
      <c r="AL24" s="95">
        <v>10</v>
      </c>
      <c r="AM24" s="95">
        <v>17</v>
      </c>
      <c r="AN24" s="95">
        <v>21</v>
      </c>
      <c r="AO24" s="95">
        <v>3</v>
      </c>
      <c r="AP24" s="95">
        <v>1</v>
      </c>
      <c r="AQ24" s="95">
        <f t="shared" si="2"/>
        <v>52</v>
      </c>
      <c r="AR24" s="95">
        <v>52</v>
      </c>
      <c r="AS24" s="95">
        <v>52</v>
      </c>
      <c r="AT24" s="95">
        <v>52</v>
      </c>
      <c r="AU24" s="95">
        <v>52</v>
      </c>
      <c r="AV24" s="1056" t="s">
        <v>304</v>
      </c>
      <c r="AW24" s="1056"/>
    </row>
    <row r="25" spans="1:49" s="244" customFormat="1" ht="18.75" customHeight="1">
      <c r="A25" s="1223" t="s">
        <v>68</v>
      </c>
      <c r="B25" s="1223"/>
      <c r="C25" s="78">
        <v>0</v>
      </c>
      <c r="D25" s="78">
        <v>0</v>
      </c>
      <c r="E25" s="78">
        <v>20</v>
      </c>
      <c r="F25" s="78">
        <v>0</v>
      </c>
      <c r="G25" s="78">
        <v>20</v>
      </c>
      <c r="H25" s="78">
        <v>20</v>
      </c>
      <c r="I25" s="78">
        <v>0</v>
      </c>
      <c r="J25" s="78">
        <v>0</v>
      </c>
      <c r="K25" s="78">
        <v>20</v>
      </c>
      <c r="L25" s="78">
        <v>20</v>
      </c>
      <c r="M25" s="78">
        <v>0</v>
      </c>
      <c r="N25" s="78">
        <v>0</v>
      </c>
      <c r="O25" s="78">
        <v>20</v>
      </c>
      <c r="P25" s="1056" t="s">
        <v>305</v>
      </c>
      <c r="Q25" s="1056"/>
      <c r="R25" s="1223" t="s">
        <v>68</v>
      </c>
      <c r="S25" s="1223"/>
      <c r="T25" s="78">
        <v>17</v>
      </c>
      <c r="U25" s="78">
        <v>3</v>
      </c>
      <c r="V25" s="78">
        <v>20</v>
      </c>
      <c r="W25" s="78">
        <v>1</v>
      </c>
      <c r="X25" s="78">
        <v>13</v>
      </c>
      <c r="Y25" s="78">
        <v>6</v>
      </c>
      <c r="Z25" s="78">
        <f t="shared" si="0"/>
        <v>20</v>
      </c>
      <c r="AA25" s="95">
        <v>20</v>
      </c>
      <c r="AB25" s="95">
        <v>0</v>
      </c>
      <c r="AC25" s="95">
        <v>0</v>
      </c>
      <c r="AD25" s="95">
        <v>0</v>
      </c>
      <c r="AE25" s="95">
        <v>0</v>
      </c>
      <c r="AF25" s="95">
        <v>0</v>
      </c>
      <c r="AG25" s="95">
        <f t="shared" si="1"/>
        <v>20</v>
      </c>
      <c r="AH25" s="1056" t="s">
        <v>305</v>
      </c>
      <c r="AI25" s="1056"/>
      <c r="AJ25" s="1223" t="s">
        <v>68</v>
      </c>
      <c r="AK25" s="1223"/>
      <c r="AL25" s="95">
        <v>4</v>
      </c>
      <c r="AM25" s="95">
        <v>5</v>
      </c>
      <c r="AN25" s="95">
        <v>3</v>
      </c>
      <c r="AO25" s="95">
        <v>2</v>
      </c>
      <c r="AP25" s="95">
        <v>6</v>
      </c>
      <c r="AQ25" s="95">
        <f t="shared" si="2"/>
        <v>20</v>
      </c>
      <c r="AR25" s="95">
        <v>20</v>
      </c>
      <c r="AS25" s="95">
        <v>20</v>
      </c>
      <c r="AT25" s="95">
        <v>20</v>
      </c>
      <c r="AU25" s="95">
        <v>20</v>
      </c>
      <c r="AV25" s="1056" t="s">
        <v>305</v>
      </c>
      <c r="AW25" s="1056"/>
    </row>
    <row r="26" spans="1:49" s="244" customFormat="1" ht="18.75" customHeight="1">
      <c r="A26" s="1223" t="s">
        <v>69</v>
      </c>
      <c r="B26" s="1223"/>
      <c r="C26" s="78">
        <v>0</v>
      </c>
      <c r="D26" s="78">
        <v>0</v>
      </c>
      <c r="E26" s="78">
        <v>24</v>
      </c>
      <c r="F26" s="78">
        <v>0</v>
      </c>
      <c r="G26" s="78">
        <v>24</v>
      </c>
      <c r="H26" s="78">
        <v>18</v>
      </c>
      <c r="I26" s="78">
        <v>6</v>
      </c>
      <c r="J26" s="78">
        <v>0</v>
      </c>
      <c r="K26" s="78">
        <v>24</v>
      </c>
      <c r="L26" s="78">
        <v>23</v>
      </c>
      <c r="M26" s="78">
        <v>1</v>
      </c>
      <c r="N26" s="78">
        <v>0</v>
      </c>
      <c r="O26" s="78">
        <v>24</v>
      </c>
      <c r="P26" s="1056" t="s">
        <v>191</v>
      </c>
      <c r="Q26" s="1056"/>
      <c r="R26" s="1223" t="s">
        <v>69</v>
      </c>
      <c r="S26" s="1223"/>
      <c r="T26" s="78">
        <v>14</v>
      </c>
      <c r="U26" s="78">
        <v>10</v>
      </c>
      <c r="V26" s="78">
        <v>24</v>
      </c>
      <c r="W26" s="78">
        <v>2</v>
      </c>
      <c r="X26" s="78">
        <v>15</v>
      </c>
      <c r="Y26" s="78">
        <v>7</v>
      </c>
      <c r="Z26" s="78">
        <f t="shared" si="0"/>
        <v>24</v>
      </c>
      <c r="AA26" s="95">
        <v>24</v>
      </c>
      <c r="AB26" s="95">
        <v>0</v>
      </c>
      <c r="AC26" s="95">
        <v>0</v>
      </c>
      <c r="AD26" s="95">
        <v>0</v>
      </c>
      <c r="AE26" s="95">
        <v>0</v>
      </c>
      <c r="AF26" s="95">
        <v>0</v>
      </c>
      <c r="AG26" s="95">
        <f t="shared" si="1"/>
        <v>24</v>
      </c>
      <c r="AH26" s="1056" t="s">
        <v>191</v>
      </c>
      <c r="AI26" s="1056"/>
      <c r="AJ26" s="1223" t="s">
        <v>69</v>
      </c>
      <c r="AK26" s="1223"/>
      <c r="AL26" s="95">
        <v>0</v>
      </c>
      <c r="AM26" s="95">
        <v>3</v>
      </c>
      <c r="AN26" s="95">
        <v>14</v>
      </c>
      <c r="AO26" s="95">
        <v>5</v>
      </c>
      <c r="AP26" s="95">
        <v>2</v>
      </c>
      <c r="AQ26" s="95">
        <f t="shared" si="2"/>
        <v>24</v>
      </c>
      <c r="AR26" s="95">
        <v>24</v>
      </c>
      <c r="AS26" s="95">
        <v>24</v>
      </c>
      <c r="AT26" s="95">
        <v>24</v>
      </c>
      <c r="AU26" s="95">
        <v>24</v>
      </c>
      <c r="AV26" s="1056" t="s">
        <v>191</v>
      </c>
      <c r="AW26" s="1056"/>
    </row>
    <row r="27" spans="1:49" s="244" customFormat="1" ht="18.75" customHeight="1">
      <c r="A27" s="1223" t="s">
        <v>70</v>
      </c>
      <c r="B27" s="1223"/>
      <c r="C27" s="78">
        <v>0</v>
      </c>
      <c r="D27" s="78">
        <v>0</v>
      </c>
      <c r="E27" s="78">
        <v>89</v>
      </c>
      <c r="F27" s="78">
        <v>0</v>
      </c>
      <c r="G27" s="78">
        <v>89</v>
      </c>
      <c r="H27" s="78">
        <v>40</v>
      </c>
      <c r="I27" s="78">
        <v>47</v>
      </c>
      <c r="J27" s="78">
        <v>2</v>
      </c>
      <c r="K27" s="78">
        <v>89</v>
      </c>
      <c r="L27" s="78">
        <v>89</v>
      </c>
      <c r="M27" s="78">
        <v>0</v>
      </c>
      <c r="N27" s="78">
        <v>0</v>
      </c>
      <c r="O27" s="78">
        <v>89</v>
      </c>
      <c r="P27" s="1056" t="s">
        <v>192</v>
      </c>
      <c r="Q27" s="1056"/>
      <c r="R27" s="1223" t="s">
        <v>70</v>
      </c>
      <c r="S27" s="1223"/>
      <c r="T27" s="78">
        <v>0</v>
      </c>
      <c r="U27" s="78">
        <v>89</v>
      </c>
      <c r="V27" s="78">
        <v>89</v>
      </c>
      <c r="W27" s="78">
        <v>10</v>
      </c>
      <c r="X27" s="78">
        <v>60</v>
      </c>
      <c r="Y27" s="78">
        <v>19</v>
      </c>
      <c r="Z27" s="78">
        <f t="shared" si="0"/>
        <v>89</v>
      </c>
      <c r="AA27" s="95">
        <v>89</v>
      </c>
      <c r="AB27" s="95">
        <v>0</v>
      </c>
      <c r="AC27" s="95">
        <v>0</v>
      </c>
      <c r="AD27" s="95">
        <v>0</v>
      </c>
      <c r="AE27" s="95">
        <v>0</v>
      </c>
      <c r="AF27" s="95">
        <v>0</v>
      </c>
      <c r="AG27" s="95">
        <f t="shared" si="1"/>
        <v>89</v>
      </c>
      <c r="AH27" s="1056" t="s">
        <v>192</v>
      </c>
      <c r="AI27" s="1056"/>
      <c r="AJ27" s="1223" t="s">
        <v>70</v>
      </c>
      <c r="AK27" s="1223"/>
      <c r="AL27" s="95">
        <v>83</v>
      </c>
      <c r="AM27" s="95">
        <v>3</v>
      </c>
      <c r="AN27" s="95">
        <v>2</v>
      </c>
      <c r="AO27" s="95">
        <v>1</v>
      </c>
      <c r="AP27" s="95">
        <v>0</v>
      </c>
      <c r="AQ27" s="95">
        <f t="shared" si="2"/>
        <v>89</v>
      </c>
      <c r="AR27" s="95">
        <v>89</v>
      </c>
      <c r="AS27" s="95">
        <v>89</v>
      </c>
      <c r="AT27" s="95">
        <v>89</v>
      </c>
      <c r="AU27" s="95">
        <v>89</v>
      </c>
      <c r="AV27" s="1056" t="s">
        <v>192</v>
      </c>
      <c r="AW27" s="1056"/>
    </row>
    <row r="28" spans="1:49" s="244" customFormat="1" ht="18.75" customHeight="1">
      <c r="A28" s="1223" t="s">
        <v>71</v>
      </c>
      <c r="B28" s="1223"/>
      <c r="C28" s="78">
        <v>0</v>
      </c>
      <c r="D28" s="78">
        <v>0</v>
      </c>
      <c r="E28" s="78">
        <v>10</v>
      </c>
      <c r="F28" s="78">
        <v>0</v>
      </c>
      <c r="G28" s="78">
        <v>10</v>
      </c>
      <c r="H28" s="78">
        <v>4</v>
      </c>
      <c r="I28" s="78">
        <v>4</v>
      </c>
      <c r="J28" s="78">
        <v>2</v>
      </c>
      <c r="K28" s="78">
        <v>10</v>
      </c>
      <c r="L28" s="78">
        <v>10</v>
      </c>
      <c r="M28" s="78">
        <v>0</v>
      </c>
      <c r="N28" s="78">
        <v>0</v>
      </c>
      <c r="O28" s="78">
        <v>10</v>
      </c>
      <c r="P28" s="1056" t="s">
        <v>193</v>
      </c>
      <c r="Q28" s="1056"/>
      <c r="R28" s="1223" t="s">
        <v>71</v>
      </c>
      <c r="S28" s="1223"/>
      <c r="T28" s="78">
        <v>4</v>
      </c>
      <c r="U28" s="78">
        <v>6</v>
      </c>
      <c r="V28" s="78">
        <v>10</v>
      </c>
      <c r="W28" s="78">
        <v>0</v>
      </c>
      <c r="X28" s="78">
        <v>10</v>
      </c>
      <c r="Y28" s="78">
        <v>0</v>
      </c>
      <c r="Z28" s="78">
        <f t="shared" si="0"/>
        <v>10</v>
      </c>
      <c r="AA28" s="95">
        <v>10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f t="shared" si="1"/>
        <v>10</v>
      </c>
      <c r="AH28" s="1056" t="s">
        <v>193</v>
      </c>
      <c r="AI28" s="1056"/>
      <c r="AJ28" s="1223" t="s">
        <v>71</v>
      </c>
      <c r="AK28" s="1223"/>
      <c r="AL28" s="95">
        <v>0</v>
      </c>
      <c r="AM28" s="95">
        <v>3</v>
      </c>
      <c r="AN28" s="95">
        <v>2</v>
      </c>
      <c r="AO28" s="95">
        <v>3</v>
      </c>
      <c r="AP28" s="95">
        <v>2</v>
      </c>
      <c r="AQ28" s="95">
        <f t="shared" si="2"/>
        <v>10</v>
      </c>
      <c r="AR28" s="95">
        <v>10</v>
      </c>
      <c r="AS28" s="95">
        <v>10</v>
      </c>
      <c r="AT28" s="95">
        <v>10</v>
      </c>
      <c r="AU28" s="95">
        <v>10</v>
      </c>
      <c r="AV28" s="1056" t="s">
        <v>193</v>
      </c>
      <c r="AW28" s="1056"/>
    </row>
    <row r="29" spans="1:49" s="244" customFormat="1" ht="18.75" customHeight="1" thickBot="1">
      <c r="A29" s="1224" t="s">
        <v>72</v>
      </c>
      <c r="B29" s="1224"/>
      <c r="C29" s="362">
        <v>0</v>
      </c>
      <c r="D29" s="362">
        <v>0</v>
      </c>
      <c r="E29" s="362">
        <v>0</v>
      </c>
      <c r="F29" s="362">
        <v>257</v>
      </c>
      <c r="G29" s="362">
        <v>257</v>
      </c>
      <c r="H29" s="362">
        <v>163</v>
      </c>
      <c r="I29" s="362">
        <v>89</v>
      </c>
      <c r="J29" s="362">
        <v>5</v>
      </c>
      <c r="K29" s="362">
        <v>257</v>
      </c>
      <c r="L29" s="362">
        <v>257</v>
      </c>
      <c r="M29" s="362">
        <v>0</v>
      </c>
      <c r="N29" s="362">
        <v>0</v>
      </c>
      <c r="O29" s="362">
        <v>257</v>
      </c>
      <c r="P29" s="1193" t="s">
        <v>298</v>
      </c>
      <c r="Q29" s="1193"/>
      <c r="R29" s="1224" t="s">
        <v>72</v>
      </c>
      <c r="S29" s="1224"/>
      <c r="T29" s="362">
        <v>0</v>
      </c>
      <c r="U29" s="362">
        <v>257</v>
      </c>
      <c r="V29" s="362">
        <v>257</v>
      </c>
      <c r="W29" s="362">
        <v>2</v>
      </c>
      <c r="X29" s="362">
        <v>219</v>
      </c>
      <c r="Y29" s="362">
        <v>36</v>
      </c>
      <c r="Z29" s="362">
        <f t="shared" si="0"/>
        <v>257</v>
      </c>
      <c r="AA29" s="401">
        <v>257</v>
      </c>
      <c r="AB29" s="401">
        <v>0</v>
      </c>
      <c r="AC29" s="401">
        <v>0</v>
      </c>
      <c r="AD29" s="401">
        <v>0</v>
      </c>
      <c r="AE29" s="401">
        <v>0</v>
      </c>
      <c r="AF29" s="401">
        <v>0</v>
      </c>
      <c r="AG29" s="401">
        <f t="shared" si="1"/>
        <v>257</v>
      </c>
      <c r="AH29" s="1193" t="s">
        <v>298</v>
      </c>
      <c r="AI29" s="1193"/>
      <c r="AJ29" s="1224" t="s">
        <v>72</v>
      </c>
      <c r="AK29" s="1224"/>
      <c r="AL29" s="401">
        <v>0</v>
      </c>
      <c r="AM29" s="401">
        <v>225</v>
      </c>
      <c r="AN29" s="401">
        <v>25</v>
      </c>
      <c r="AO29" s="401">
        <v>6</v>
      </c>
      <c r="AP29" s="401">
        <v>1</v>
      </c>
      <c r="AQ29" s="401">
        <f t="shared" si="2"/>
        <v>257</v>
      </c>
      <c r="AR29" s="401">
        <v>257</v>
      </c>
      <c r="AS29" s="401">
        <v>257</v>
      </c>
      <c r="AT29" s="401">
        <v>257</v>
      </c>
      <c r="AU29" s="401">
        <v>257</v>
      </c>
      <c r="AV29" s="1193" t="s">
        <v>298</v>
      </c>
      <c r="AW29" s="1193"/>
    </row>
    <row r="30" spans="1:49" s="244" customFormat="1" ht="18.75" customHeight="1" thickBot="1">
      <c r="A30" s="1129" t="s">
        <v>32</v>
      </c>
      <c r="B30" s="1129"/>
      <c r="C30" s="364">
        <f>SUM(C10:C29)</f>
        <v>2</v>
      </c>
      <c r="D30" s="364">
        <f t="shared" ref="D30:Y30" si="3">SUM(D10:D29)</f>
        <v>86</v>
      </c>
      <c r="E30" s="364">
        <f t="shared" si="3"/>
        <v>847</v>
      </c>
      <c r="F30" s="364">
        <f t="shared" si="3"/>
        <v>370</v>
      </c>
      <c r="G30" s="364">
        <f t="shared" si="3"/>
        <v>1305</v>
      </c>
      <c r="H30" s="364">
        <f t="shared" si="3"/>
        <v>1069</v>
      </c>
      <c r="I30" s="364">
        <f t="shared" si="3"/>
        <v>227</v>
      </c>
      <c r="J30" s="364">
        <f t="shared" si="3"/>
        <v>9</v>
      </c>
      <c r="K30" s="364">
        <f t="shared" si="3"/>
        <v>1305</v>
      </c>
      <c r="L30" s="364">
        <f t="shared" si="3"/>
        <v>1302</v>
      </c>
      <c r="M30" s="364">
        <f t="shared" si="3"/>
        <v>3</v>
      </c>
      <c r="N30" s="364">
        <f t="shared" si="3"/>
        <v>0</v>
      </c>
      <c r="O30" s="364">
        <f t="shared" si="3"/>
        <v>1305</v>
      </c>
      <c r="P30" s="1187" t="s">
        <v>175</v>
      </c>
      <c r="Q30" s="1187"/>
      <c r="R30" s="1129" t="s">
        <v>32</v>
      </c>
      <c r="S30" s="1129"/>
      <c r="T30" s="364">
        <f t="shared" si="3"/>
        <v>282</v>
      </c>
      <c r="U30" s="364">
        <f t="shared" si="3"/>
        <v>1023</v>
      </c>
      <c r="V30" s="364">
        <f t="shared" si="3"/>
        <v>1305</v>
      </c>
      <c r="W30" s="364">
        <f t="shared" si="3"/>
        <v>106</v>
      </c>
      <c r="X30" s="364">
        <f t="shared" si="3"/>
        <v>954</v>
      </c>
      <c r="Y30" s="364">
        <f t="shared" si="3"/>
        <v>245</v>
      </c>
      <c r="Z30" s="364">
        <f t="shared" ref="Z30" si="4">SUM(Z10:Z29)</f>
        <v>1305</v>
      </c>
      <c r="AA30" s="455">
        <f>SUM(AA10:AA29)</f>
        <v>1301</v>
      </c>
      <c r="AB30" s="455">
        <f t="shared" ref="AB30:AU30" si="5">SUM(AB10:AB29)</f>
        <v>2</v>
      </c>
      <c r="AC30" s="455">
        <f t="shared" si="5"/>
        <v>0</v>
      </c>
      <c r="AD30" s="455">
        <f t="shared" si="5"/>
        <v>1</v>
      </c>
      <c r="AE30" s="455">
        <f t="shared" si="5"/>
        <v>1</v>
      </c>
      <c r="AF30" s="455">
        <f t="shared" si="5"/>
        <v>0</v>
      </c>
      <c r="AG30" s="455">
        <f t="shared" si="5"/>
        <v>1305</v>
      </c>
      <c r="AH30" s="1187" t="s">
        <v>175</v>
      </c>
      <c r="AI30" s="1187"/>
      <c r="AJ30" s="1129" t="s">
        <v>32</v>
      </c>
      <c r="AK30" s="1129"/>
      <c r="AL30" s="455">
        <f t="shared" si="5"/>
        <v>266</v>
      </c>
      <c r="AM30" s="455">
        <f t="shared" si="5"/>
        <v>506</v>
      </c>
      <c r="AN30" s="455">
        <f t="shared" si="5"/>
        <v>299</v>
      </c>
      <c r="AO30" s="455">
        <f t="shared" si="5"/>
        <v>140</v>
      </c>
      <c r="AP30" s="455">
        <f t="shared" si="5"/>
        <v>94</v>
      </c>
      <c r="AQ30" s="455">
        <f t="shared" si="5"/>
        <v>1229</v>
      </c>
      <c r="AR30" s="455">
        <f t="shared" si="5"/>
        <v>1305</v>
      </c>
      <c r="AS30" s="455">
        <f t="shared" si="5"/>
        <v>1305</v>
      </c>
      <c r="AT30" s="455">
        <f t="shared" si="5"/>
        <v>1305</v>
      </c>
      <c r="AU30" s="455">
        <f t="shared" si="5"/>
        <v>1304</v>
      </c>
      <c r="AV30" s="1187" t="s">
        <v>175</v>
      </c>
      <c r="AW30" s="1187"/>
    </row>
    <row r="31" spans="1:49" ht="21.75" customHeight="1" thickTop="1">
      <c r="P31" s="595"/>
      <c r="Q31" s="595"/>
      <c r="AV31" s="595"/>
      <c r="AW31" s="595"/>
    </row>
    <row r="32" spans="1:49" ht="12.75" customHeight="1">
      <c r="P32" s="595"/>
      <c r="Q32" s="595"/>
    </row>
    <row r="60" ht="12.75" customHeight="1"/>
    <row r="87" ht="12.75" customHeight="1"/>
    <row r="118" spans="3:43"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L118" s="168"/>
      <c r="AM118" s="168"/>
      <c r="AN118" s="168"/>
      <c r="AO118" s="168"/>
      <c r="AP118" s="168"/>
      <c r="AQ118" s="168"/>
    </row>
    <row r="119" spans="3:43"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L119" s="168"/>
      <c r="AM119" s="168"/>
      <c r="AN119" s="168"/>
      <c r="AO119" s="168"/>
      <c r="AP119" s="168"/>
      <c r="AQ119" s="168"/>
    </row>
    <row r="120" spans="3:43"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L120" s="168"/>
      <c r="AM120" s="168"/>
      <c r="AN120" s="168"/>
      <c r="AO120" s="168"/>
      <c r="AP120" s="168"/>
      <c r="AQ120" s="168"/>
    </row>
    <row r="121" spans="3:43"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L121" s="168"/>
      <c r="AM121" s="168"/>
      <c r="AN121" s="168"/>
      <c r="AO121" s="168"/>
      <c r="AP121" s="168"/>
      <c r="AQ121" s="168"/>
    </row>
  </sheetData>
  <protectedRanges>
    <protectedRange sqref="H20:J20 W20:Y20 L20:N20 T20:U20 AA20:AF20 AL20:AP20" name="نطاق1"/>
  </protectedRanges>
  <mergeCells count="161">
    <mergeCell ref="AJ3:AL3"/>
    <mergeCell ref="AJ4:AK9"/>
    <mergeCell ref="AJ10:AK10"/>
    <mergeCell ref="AJ11:AK11"/>
    <mergeCell ref="AJ12:AK12"/>
    <mergeCell ref="AJ13:AK13"/>
    <mergeCell ref="AJ14:AJ19"/>
    <mergeCell ref="M6:M8"/>
    <mergeCell ref="O6:O8"/>
    <mergeCell ref="L4:O4"/>
    <mergeCell ref="L5:O5"/>
    <mergeCell ref="V6:V8"/>
    <mergeCell ref="T4:V4"/>
    <mergeCell ref="T5:V5"/>
    <mergeCell ref="Z6:Z8"/>
    <mergeCell ref="N6:N8"/>
    <mergeCell ref="T6:T8"/>
    <mergeCell ref="U6:U8"/>
    <mergeCell ref="AH10:AI10"/>
    <mergeCell ref="AH11:AI11"/>
    <mergeCell ref="AH12:AI12"/>
    <mergeCell ref="AH13:AI13"/>
    <mergeCell ref="AI14:AI19"/>
    <mergeCell ref="AL4:AQ4"/>
    <mergeCell ref="AH20:AI20"/>
    <mergeCell ref="AH21:AI21"/>
    <mergeCell ref="AH22:AI22"/>
    <mergeCell ref="A3:C3"/>
    <mergeCell ref="AG3:AI3"/>
    <mergeCell ref="F6:F8"/>
    <mergeCell ref="H4:K4"/>
    <mergeCell ref="H5:K5"/>
    <mergeCell ref="K6:K8"/>
    <mergeCell ref="A10:B10"/>
    <mergeCell ref="G6:G8"/>
    <mergeCell ref="AA6:AA8"/>
    <mergeCell ref="AD6:AD8"/>
    <mergeCell ref="AE6:AE8"/>
    <mergeCell ref="AB6:AB8"/>
    <mergeCell ref="A4:B9"/>
    <mergeCell ref="C7:D7"/>
    <mergeCell ref="P4:Q9"/>
    <mergeCell ref="R4:S9"/>
    <mergeCell ref="A1:Q1"/>
    <mergeCell ref="A2:Q2"/>
    <mergeCell ref="AV28:AW28"/>
    <mergeCell ref="A29:B29"/>
    <mergeCell ref="AV29:AW29"/>
    <mergeCell ref="A30:B30"/>
    <mergeCell ref="AV30:AW30"/>
    <mergeCell ref="A28:B28"/>
    <mergeCell ref="P28:Q28"/>
    <mergeCell ref="P29:Q29"/>
    <mergeCell ref="P30:Q30"/>
    <mergeCell ref="R28:S28"/>
    <mergeCell ref="R29:S29"/>
    <mergeCell ref="R30:S30"/>
    <mergeCell ref="AH28:AI28"/>
    <mergeCell ref="AH29:AI29"/>
    <mergeCell ref="AH30:AI30"/>
    <mergeCell ref="AJ28:AK28"/>
    <mergeCell ref="AJ29:AK29"/>
    <mergeCell ref="AJ30:AK30"/>
    <mergeCell ref="AV25:AW25"/>
    <mergeCell ref="R24:S24"/>
    <mergeCell ref="P11:Q11"/>
    <mergeCell ref="P12:Q12"/>
    <mergeCell ref="A26:B26"/>
    <mergeCell ref="AV26:AW26"/>
    <mergeCell ref="A27:B27"/>
    <mergeCell ref="AV27:AW27"/>
    <mergeCell ref="A25:B25"/>
    <mergeCell ref="P25:Q25"/>
    <mergeCell ref="P26:Q26"/>
    <mergeCell ref="P27:Q27"/>
    <mergeCell ref="R25:S25"/>
    <mergeCell ref="R26:S26"/>
    <mergeCell ref="R27:S27"/>
    <mergeCell ref="AH25:AI25"/>
    <mergeCell ref="AH26:AI26"/>
    <mergeCell ref="AH27:AI27"/>
    <mergeCell ref="AJ25:AK25"/>
    <mergeCell ref="AJ26:AK26"/>
    <mergeCell ref="AJ27:AK27"/>
    <mergeCell ref="AV22:AW22"/>
    <mergeCell ref="A23:B23"/>
    <mergeCell ref="AV23:AW23"/>
    <mergeCell ref="A24:B24"/>
    <mergeCell ref="AV24:AW24"/>
    <mergeCell ref="A22:B22"/>
    <mergeCell ref="AH24:AI24"/>
    <mergeCell ref="AJ23:AK23"/>
    <mergeCell ref="AJ24:AK24"/>
    <mergeCell ref="P22:Q22"/>
    <mergeCell ref="P23:Q23"/>
    <mergeCell ref="P24:Q24"/>
    <mergeCell ref="AH23:AI23"/>
    <mergeCell ref="R22:S22"/>
    <mergeCell ref="R23:S23"/>
    <mergeCell ref="AJ22:AK22"/>
    <mergeCell ref="AW14:AW19"/>
    <mergeCell ref="A20:B20"/>
    <mergeCell ref="AV20:AW20"/>
    <mergeCell ref="A21:B21"/>
    <mergeCell ref="AV21:AW21"/>
    <mergeCell ref="A11:B11"/>
    <mergeCell ref="AV11:AW11"/>
    <mergeCell ref="A12:B12"/>
    <mergeCell ref="AV12:AW12"/>
    <mergeCell ref="A14:A19"/>
    <mergeCell ref="A13:B13"/>
    <mergeCell ref="AV13:AW13"/>
    <mergeCell ref="P13:Q13"/>
    <mergeCell ref="Q14:Q19"/>
    <mergeCell ref="P20:Q20"/>
    <mergeCell ref="P21:Q21"/>
    <mergeCell ref="R11:S11"/>
    <mergeCell ref="R12:S12"/>
    <mergeCell ref="R13:S13"/>
    <mergeCell ref="R14:R19"/>
    <mergeCell ref="R20:S20"/>
    <mergeCell ref="R21:S21"/>
    <mergeCell ref="AJ20:AK20"/>
    <mergeCell ref="AJ21:AK21"/>
    <mergeCell ref="AU3:AW3"/>
    <mergeCell ref="R3:T3"/>
    <mergeCell ref="O3:Q3"/>
    <mergeCell ref="AT4:AT8"/>
    <mergeCell ref="AU4:AU8"/>
    <mergeCell ref="AV4:AW9"/>
    <mergeCell ref="AV10:AW10"/>
    <mergeCell ref="C6:D6"/>
    <mergeCell ref="E6:E8"/>
    <mergeCell ref="H6:H8"/>
    <mergeCell ref="I6:I8"/>
    <mergeCell ref="J6:J8"/>
    <mergeCell ref="L6:L8"/>
    <mergeCell ref="C4:E4"/>
    <mergeCell ref="AS4:AS8"/>
    <mergeCell ref="AR4:AR8"/>
    <mergeCell ref="C5:E5"/>
    <mergeCell ref="AG6:AG8"/>
    <mergeCell ref="AA4:AG4"/>
    <mergeCell ref="AA5:AG5"/>
    <mergeCell ref="AC6:AC8"/>
    <mergeCell ref="P10:Q10"/>
    <mergeCell ref="R10:S10"/>
    <mergeCell ref="AH4:AI9"/>
    <mergeCell ref="AL5:AQ5"/>
    <mergeCell ref="AL6:AL8"/>
    <mergeCell ref="AM6:AM8"/>
    <mergeCell ref="AN6:AN8"/>
    <mergeCell ref="AO6:AO8"/>
    <mergeCell ref="AP6:AP8"/>
    <mergeCell ref="AQ6:AQ8"/>
    <mergeCell ref="AF6:AF8"/>
    <mergeCell ref="W4:Z4"/>
    <mergeCell ref="W5:Z5"/>
    <mergeCell ref="W6:W8"/>
    <mergeCell ref="X6:X8"/>
    <mergeCell ref="Y6:Y8"/>
  </mergeCells>
  <printOptions horizontalCentered="1"/>
  <pageMargins left="1" right="1" top="1" bottom="0.75" header="1" footer="0.75"/>
  <pageSetup paperSize="9" scale="80" firstPageNumber="65" orientation="landscape" useFirstPageNumber="1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30"/>
  <sheetViews>
    <sheetView rightToLeft="1" view="pageBreakPreview" zoomScale="90" zoomScaleNormal="90" zoomScaleSheetLayoutView="90" workbookViewId="0">
      <selection activeCell="T6" sqref="T6"/>
    </sheetView>
  </sheetViews>
  <sheetFormatPr defaultRowHeight="15"/>
  <cols>
    <col min="1" max="1" width="4.28515625" style="212" customWidth="1"/>
    <col min="2" max="2" width="11" style="212" customWidth="1"/>
    <col min="3" max="3" width="7.7109375" style="212" customWidth="1"/>
    <col min="4" max="4" width="11.7109375" style="212" customWidth="1"/>
    <col min="5" max="5" width="7.5703125" style="212" customWidth="1"/>
    <col min="6" max="6" width="8.5703125" style="212" customWidth="1"/>
    <col min="7" max="7" width="8" style="212" customWidth="1"/>
    <col min="8" max="14" width="9.140625" style="212"/>
    <col min="15" max="15" width="7.5703125" style="212" customWidth="1"/>
    <col min="16" max="16" width="17.28515625" style="212" customWidth="1"/>
    <col min="17" max="17" width="4" style="212" customWidth="1"/>
    <col min="18" max="16384" width="9.140625" style="212"/>
  </cols>
  <sheetData>
    <row r="1" spans="1:24" s="248" customFormat="1" ht="18">
      <c r="A1" s="1138" t="s">
        <v>1245</v>
      </c>
      <c r="B1" s="1138"/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37"/>
      <c r="S1" s="137"/>
      <c r="T1" s="137"/>
      <c r="U1" s="137"/>
      <c r="V1" s="137"/>
      <c r="W1" s="137"/>
      <c r="X1" s="137"/>
    </row>
    <row r="2" spans="1:24" s="248" customFormat="1" ht="18.75">
      <c r="A2" s="1139" t="s">
        <v>1246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37"/>
      <c r="S2" s="137"/>
      <c r="T2" s="137"/>
      <c r="U2" s="137"/>
      <c r="V2" s="137"/>
      <c r="W2" s="137"/>
      <c r="X2" s="137"/>
    </row>
    <row r="3" spans="1:24" s="248" customFormat="1" ht="19.5" customHeight="1" thickBot="1">
      <c r="A3" s="1232" t="s">
        <v>1247</v>
      </c>
      <c r="B3" s="1232"/>
      <c r="C3" s="1232"/>
      <c r="P3" s="1101" t="s">
        <v>1248</v>
      </c>
      <c r="Q3" s="1101"/>
      <c r="R3" s="137"/>
      <c r="S3" s="137"/>
      <c r="T3" s="137"/>
      <c r="U3" s="137"/>
      <c r="V3" s="137"/>
      <c r="W3" s="137"/>
      <c r="X3" s="137"/>
    </row>
    <row r="4" spans="1:24" ht="16.5" thickTop="1">
      <c r="A4" s="1072" t="s">
        <v>40</v>
      </c>
      <c r="B4" s="1072"/>
      <c r="C4" s="1181" t="s">
        <v>530</v>
      </c>
      <c r="D4" s="1181"/>
      <c r="E4" s="1233" t="s">
        <v>772</v>
      </c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074" t="s">
        <v>174</v>
      </c>
      <c r="Q4" s="1074"/>
    </row>
    <row r="5" spans="1:24" ht="15.75">
      <c r="A5" s="1092"/>
      <c r="B5" s="1092"/>
      <c r="C5" s="1234" t="s">
        <v>331</v>
      </c>
      <c r="D5" s="1234" t="s">
        <v>549</v>
      </c>
      <c r="E5" s="1234" t="s">
        <v>773</v>
      </c>
      <c r="F5" s="1234"/>
      <c r="G5" s="1234"/>
      <c r="H5" s="1235" t="s">
        <v>774</v>
      </c>
      <c r="I5" s="1235" t="s">
        <v>775</v>
      </c>
      <c r="J5" s="1235" t="s">
        <v>776</v>
      </c>
      <c r="K5" s="1235" t="s">
        <v>777</v>
      </c>
      <c r="L5" s="1235" t="s">
        <v>778</v>
      </c>
      <c r="M5" s="1235" t="s">
        <v>779</v>
      </c>
      <c r="N5" s="1235" t="s">
        <v>780</v>
      </c>
      <c r="O5" s="1235" t="s">
        <v>35</v>
      </c>
      <c r="P5" s="1096"/>
      <c r="Q5" s="1096"/>
    </row>
    <row r="6" spans="1:24" ht="21.75" customHeight="1" thickBot="1">
      <c r="A6" s="1073"/>
      <c r="B6" s="1073"/>
      <c r="C6" s="1327"/>
      <c r="D6" s="1327"/>
      <c r="E6" s="788" t="s">
        <v>781</v>
      </c>
      <c r="F6" s="788" t="s">
        <v>782</v>
      </c>
      <c r="G6" s="788" t="s">
        <v>35</v>
      </c>
      <c r="H6" s="1326"/>
      <c r="I6" s="1326"/>
      <c r="J6" s="1326"/>
      <c r="K6" s="1326"/>
      <c r="L6" s="1326"/>
      <c r="M6" s="1326"/>
      <c r="N6" s="1326"/>
      <c r="O6" s="1326"/>
      <c r="P6" s="1075"/>
      <c r="Q6" s="1075"/>
    </row>
    <row r="7" spans="1:24" ht="18.75" customHeight="1">
      <c r="A7" s="1083" t="s">
        <v>52</v>
      </c>
      <c r="B7" s="1083"/>
      <c r="C7" s="310">
        <v>44</v>
      </c>
      <c r="D7" s="310">
        <v>9258</v>
      </c>
      <c r="E7" s="310">
        <v>38</v>
      </c>
      <c r="F7" s="310">
        <v>25</v>
      </c>
      <c r="G7" s="310">
        <f>SUM(E7:F7)</f>
        <v>63</v>
      </c>
      <c r="H7" s="310">
        <v>38</v>
      </c>
      <c r="I7" s="310">
        <v>0</v>
      </c>
      <c r="J7" s="310">
        <v>0</v>
      </c>
      <c r="K7" s="310">
        <v>0</v>
      </c>
      <c r="L7" s="310">
        <v>0</v>
      </c>
      <c r="M7" s="310">
        <v>0</v>
      </c>
      <c r="N7" s="310">
        <v>37</v>
      </c>
      <c r="O7" s="310">
        <f>SUM(H7:N7)</f>
        <v>75</v>
      </c>
      <c r="P7" s="758"/>
      <c r="Q7" s="767" t="s">
        <v>671</v>
      </c>
    </row>
    <row r="8" spans="1:24" ht="18.75" customHeight="1">
      <c r="A8" s="1081" t="s">
        <v>53</v>
      </c>
      <c r="B8" s="1081"/>
      <c r="C8" s="187">
        <v>1</v>
      </c>
      <c r="D8" s="187">
        <v>40</v>
      </c>
      <c r="E8" s="187">
        <v>0</v>
      </c>
      <c r="F8" s="187">
        <v>25</v>
      </c>
      <c r="G8" s="187">
        <f t="shared" ref="G8:G26" si="0">SUM(E8:F8)</f>
        <v>25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f t="shared" ref="O8:O26" si="1">SUM(H8:N8)</f>
        <v>0</v>
      </c>
      <c r="P8" s="1059" t="s">
        <v>302</v>
      </c>
      <c r="Q8" s="1059"/>
    </row>
    <row r="9" spans="1:24" ht="18.75" customHeight="1">
      <c r="A9" s="1081" t="s">
        <v>54</v>
      </c>
      <c r="B9" s="1081"/>
      <c r="C9" s="187">
        <v>18</v>
      </c>
      <c r="D9" s="187">
        <v>2755</v>
      </c>
      <c r="E9" s="187">
        <v>21</v>
      </c>
      <c r="F9" s="187">
        <v>17</v>
      </c>
      <c r="G9" s="187">
        <f t="shared" si="0"/>
        <v>38</v>
      </c>
      <c r="H9" s="187">
        <v>21</v>
      </c>
      <c r="I9" s="187">
        <v>0</v>
      </c>
      <c r="J9" s="187">
        <v>0</v>
      </c>
      <c r="K9" s="187">
        <v>0</v>
      </c>
      <c r="L9" s="187">
        <v>0</v>
      </c>
      <c r="M9" s="187">
        <v>0</v>
      </c>
      <c r="N9" s="187">
        <v>0</v>
      </c>
      <c r="O9" s="187">
        <f t="shared" si="1"/>
        <v>21</v>
      </c>
      <c r="P9" s="1056" t="s">
        <v>184</v>
      </c>
      <c r="Q9" s="1056"/>
    </row>
    <row r="10" spans="1:24" ht="18.75" customHeight="1">
      <c r="A10" s="1081" t="s">
        <v>55</v>
      </c>
      <c r="B10" s="1081"/>
      <c r="C10" s="187">
        <v>19</v>
      </c>
      <c r="D10" s="187">
        <v>1541</v>
      </c>
      <c r="E10" s="187">
        <v>19</v>
      </c>
      <c r="F10" s="187">
        <v>18</v>
      </c>
      <c r="G10" s="187">
        <f t="shared" si="0"/>
        <v>37</v>
      </c>
      <c r="H10" s="187">
        <v>19</v>
      </c>
      <c r="I10" s="187">
        <v>0</v>
      </c>
      <c r="J10" s="187">
        <v>0</v>
      </c>
      <c r="K10" s="187">
        <v>0</v>
      </c>
      <c r="L10" s="187">
        <v>0</v>
      </c>
      <c r="M10" s="187">
        <v>0</v>
      </c>
      <c r="N10" s="187">
        <v>0</v>
      </c>
      <c r="O10" s="187">
        <f t="shared" si="1"/>
        <v>19</v>
      </c>
      <c r="P10" s="1056" t="s">
        <v>185</v>
      </c>
      <c r="Q10" s="1056"/>
    </row>
    <row r="11" spans="1:24" ht="18.75" customHeight="1">
      <c r="A11" s="1086" t="s">
        <v>299</v>
      </c>
      <c r="B11" s="304" t="s">
        <v>282</v>
      </c>
      <c r="C11" s="187">
        <v>60</v>
      </c>
      <c r="D11" s="187">
        <v>11832</v>
      </c>
      <c r="E11" s="187">
        <v>66</v>
      </c>
      <c r="F11" s="187">
        <v>9</v>
      </c>
      <c r="G11" s="187">
        <f t="shared" si="0"/>
        <v>75</v>
      </c>
      <c r="H11" s="187">
        <v>59</v>
      </c>
      <c r="I11" s="187">
        <v>4</v>
      </c>
      <c r="J11" s="187">
        <v>5</v>
      </c>
      <c r="K11" s="187">
        <v>5</v>
      </c>
      <c r="L11" s="187">
        <v>6</v>
      </c>
      <c r="M11" s="187">
        <v>6</v>
      </c>
      <c r="N11" s="187">
        <v>47</v>
      </c>
      <c r="O11" s="187">
        <f t="shared" si="1"/>
        <v>132</v>
      </c>
      <c r="P11" s="754" t="s">
        <v>306</v>
      </c>
      <c r="Q11" s="1061" t="s">
        <v>173</v>
      </c>
    </row>
    <row r="12" spans="1:24" ht="18.75" customHeight="1">
      <c r="A12" s="1086"/>
      <c r="B12" s="304" t="s">
        <v>283</v>
      </c>
      <c r="C12" s="187">
        <v>108</v>
      </c>
      <c r="D12" s="187">
        <v>18752</v>
      </c>
      <c r="E12" s="187">
        <v>143</v>
      </c>
      <c r="F12" s="187">
        <v>38</v>
      </c>
      <c r="G12" s="187">
        <f t="shared" si="0"/>
        <v>181</v>
      </c>
      <c r="H12" s="187">
        <v>135</v>
      </c>
      <c r="I12" s="187">
        <v>7</v>
      </c>
      <c r="J12" s="187">
        <v>8</v>
      </c>
      <c r="K12" s="187">
        <v>8</v>
      </c>
      <c r="L12" s="187">
        <v>6</v>
      </c>
      <c r="M12" s="187">
        <v>3</v>
      </c>
      <c r="N12" s="187">
        <v>96</v>
      </c>
      <c r="O12" s="187">
        <f t="shared" si="1"/>
        <v>263</v>
      </c>
      <c r="P12" s="754" t="s">
        <v>307</v>
      </c>
      <c r="Q12" s="1061"/>
    </row>
    <row r="13" spans="1:24" ht="18.75" customHeight="1">
      <c r="A13" s="1086"/>
      <c r="B13" s="304" t="s">
        <v>284</v>
      </c>
      <c r="C13" s="187">
        <v>9</v>
      </c>
      <c r="D13" s="187">
        <v>1568</v>
      </c>
      <c r="E13" s="187">
        <v>8</v>
      </c>
      <c r="F13" s="187">
        <v>6</v>
      </c>
      <c r="G13" s="187">
        <f t="shared" si="0"/>
        <v>14</v>
      </c>
      <c r="H13" s="187">
        <v>8</v>
      </c>
      <c r="I13" s="187">
        <v>0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f t="shared" si="1"/>
        <v>8</v>
      </c>
      <c r="P13" s="754" t="s">
        <v>308</v>
      </c>
      <c r="Q13" s="1061"/>
    </row>
    <row r="14" spans="1:24" ht="18.75" customHeight="1">
      <c r="A14" s="1086"/>
      <c r="B14" s="304" t="s">
        <v>279</v>
      </c>
      <c r="C14" s="187">
        <v>76</v>
      </c>
      <c r="D14" s="187">
        <v>11857</v>
      </c>
      <c r="E14" s="187">
        <v>74</v>
      </c>
      <c r="F14" s="187">
        <v>6</v>
      </c>
      <c r="G14" s="187">
        <f t="shared" si="0"/>
        <v>80</v>
      </c>
      <c r="H14" s="187">
        <v>74</v>
      </c>
      <c r="I14" s="187">
        <v>0</v>
      </c>
      <c r="J14" s="187">
        <v>0</v>
      </c>
      <c r="K14" s="187">
        <v>0</v>
      </c>
      <c r="L14" s="187">
        <v>0</v>
      </c>
      <c r="M14" s="187">
        <v>0</v>
      </c>
      <c r="N14" s="187">
        <v>43</v>
      </c>
      <c r="O14" s="187">
        <f t="shared" si="1"/>
        <v>117</v>
      </c>
      <c r="P14" s="754" t="s">
        <v>309</v>
      </c>
      <c r="Q14" s="1061"/>
    </row>
    <row r="15" spans="1:24" ht="18.75" customHeight="1">
      <c r="A15" s="1086"/>
      <c r="B15" s="304" t="s">
        <v>280</v>
      </c>
      <c r="C15" s="187">
        <v>58</v>
      </c>
      <c r="D15" s="187">
        <v>5420</v>
      </c>
      <c r="E15" s="187">
        <v>66</v>
      </c>
      <c r="F15" s="187">
        <v>11</v>
      </c>
      <c r="G15" s="187">
        <f t="shared" si="0"/>
        <v>77</v>
      </c>
      <c r="H15" s="187">
        <v>66</v>
      </c>
      <c r="I15" s="187">
        <v>0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f t="shared" si="1"/>
        <v>66</v>
      </c>
      <c r="P15" s="754" t="s">
        <v>310</v>
      </c>
      <c r="Q15" s="1061"/>
    </row>
    <row r="16" spans="1:24" ht="18.75" customHeight="1">
      <c r="A16" s="1086"/>
      <c r="B16" s="304" t="s">
        <v>281</v>
      </c>
      <c r="C16" s="187">
        <v>36</v>
      </c>
      <c r="D16" s="187">
        <v>6130</v>
      </c>
      <c r="E16" s="187">
        <v>35</v>
      </c>
      <c r="F16" s="187">
        <v>5</v>
      </c>
      <c r="G16" s="187">
        <f t="shared" si="0"/>
        <v>40</v>
      </c>
      <c r="H16" s="187">
        <v>35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f t="shared" si="1"/>
        <v>35</v>
      </c>
      <c r="P16" s="754" t="s">
        <v>311</v>
      </c>
      <c r="Q16" s="1061"/>
    </row>
    <row r="17" spans="1:17" ht="18.75" customHeight="1">
      <c r="A17" s="1081" t="s">
        <v>63</v>
      </c>
      <c r="B17" s="1081"/>
      <c r="C17" s="187">
        <v>2</v>
      </c>
      <c r="D17" s="187">
        <v>94</v>
      </c>
      <c r="E17" s="187">
        <v>4</v>
      </c>
      <c r="F17" s="187">
        <v>27</v>
      </c>
      <c r="G17" s="187">
        <f t="shared" si="0"/>
        <v>31</v>
      </c>
      <c r="H17" s="187">
        <v>1</v>
      </c>
      <c r="I17" s="187">
        <v>2</v>
      </c>
      <c r="J17" s="187">
        <v>2</v>
      </c>
      <c r="K17" s="187">
        <v>0</v>
      </c>
      <c r="L17" s="187">
        <v>2</v>
      </c>
      <c r="M17" s="187">
        <v>3</v>
      </c>
      <c r="N17" s="187">
        <v>2</v>
      </c>
      <c r="O17" s="187">
        <f t="shared" si="1"/>
        <v>12</v>
      </c>
      <c r="P17" s="1056" t="s">
        <v>297</v>
      </c>
      <c r="Q17" s="1056"/>
    </row>
    <row r="18" spans="1:17" ht="18.75" customHeight="1">
      <c r="A18" s="1081" t="s">
        <v>64</v>
      </c>
      <c r="B18" s="1081"/>
      <c r="C18" s="187">
        <v>39</v>
      </c>
      <c r="D18" s="187">
        <v>4942</v>
      </c>
      <c r="E18" s="187">
        <v>38</v>
      </c>
      <c r="F18" s="187">
        <v>14</v>
      </c>
      <c r="G18" s="187">
        <f t="shared" si="0"/>
        <v>52</v>
      </c>
      <c r="H18" s="187">
        <v>36</v>
      </c>
      <c r="I18" s="187">
        <v>1</v>
      </c>
      <c r="J18" s="187">
        <v>1</v>
      </c>
      <c r="K18" s="187">
        <v>2</v>
      </c>
      <c r="L18" s="187">
        <v>0</v>
      </c>
      <c r="M18" s="187">
        <v>0</v>
      </c>
      <c r="N18" s="187">
        <v>8</v>
      </c>
      <c r="O18" s="187">
        <f t="shared" si="1"/>
        <v>48</v>
      </c>
      <c r="P18" s="1056" t="s">
        <v>186</v>
      </c>
      <c r="Q18" s="1056"/>
    </row>
    <row r="19" spans="1:17" ht="18.75" customHeight="1">
      <c r="A19" s="1081" t="s">
        <v>65</v>
      </c>
      <c r="B19" s="1081"/>
      <c r="C19" s="187">
        <v>48</v>
      </c>
      <c r="D19" s="187">
        <v>13635</v>
      </c>
      <c r="E19" s="187">
        <v>50</v>
      </c>
      <c r="F19" s="187">
        <v>4</v>
      </c>
      <c r="G19" s="187">
        <f t="shared" si="0"/>
        <v>54</v>
      </c>
      <c r="H19" s="187">
        <v>50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f t="shared" si="1"/>
        <v>50</v>
      </c>
      <c r="P19" s="1056" t="s">
        <v>187</v>
      </c>
      <c r="Q19" s="1056"/>
    </row>
    <row r="20" spans="1:17" ht="18.75" customHeight="1">
      <c r="A20" s="1081" t="s">
        <v>66</v>
      </c>
      <c r="B20" s="1081"/>
      <c r="C20" s="187">
        <v>91</v>
      </c>
      <c r="D20" s="187">
        <v>26901</v>
      </c>
      <c r="E20" s="187">
        <v>92</v>
      </c>
      <c r="F20" s="187">
        <v>28</v>
      </c>
      <c r="G20" s="187">
        <f t="shared" si="0"/>
        <v>120</v>
      </c>
      <c r="H20" s="187">
        <v>92</v>
      </c>
      <c r="I20" s="187">
        <v>0</v>
      </c>
      <c r="J20" s="187">
        <v>0</v>
      </c>
      <c r="K20" s="187">
        <v>0</v>
      </c>
      <c r="L20" s="187">
        <v>0</v>
      </c>
      <c r="M20" s="187">
        <v>0</v>
      </c>
      <c r="N20" s="187">
        <v>40</v>
      </c>
      <c r="O20" s="187">
        <f t="shared" si="1"/>
        <v>132</v>
      </c>
      <c r="P20" s="1056" t="s">
        <v>303</v>
      </c>
      <c r="Q20" s="1056"/>
    </row>
    <row r="21" spans="1:17" ht="18.75" customHeight="1">
      <c r="A21" s="1081" t="s">
        <v>134</v>
      </c>
      <c r="B21" s="1081"/>
      <c r="C21" s="187">
        <v>41</v>
      </c>
      <c r="D21" s="187">
        <v>4135</v>
      </c>
      <c r="E21" s="187">
        <v>33</v>
      </c>
      <c r="F21" s="187">
        <v>23</v>
      </c>
      <c r="G21" s="187">
        <f t="shared" si="0"/>
        <v>56</v>
      </c>
      <c r="H21" s="187">
        <v>33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f t="shared" si="1"/>
        <v>33</v>
      </c>
      <c r="P21" s="1056" t="s">
        <v>304</v>
      </c>
      <c r="Q21" s="1056"/>
    </row>
    <row r="22" spans="1:17" ht="18.75" customHeight="1">
      <c r="A22" s="1081" t="s">
        <v>68</v>
      </c>
      <c r="B22" s="1081"/>
      <c r="C22" s="187">
        <v>20</v>
      </c>
      <c r="D22" s="187">
        <v>4143</v>
      </c>
      <c r="E22" s="187">
        <v>20</v>
      </c>
      <c r="F22" s="187">
        <v>1</v>
      </c>
      <c r="G22" s="187">
        <f t="shared" si="0"/>
        <v>21</v>
      </c>
      <c r="H22" s="187">
        <v>20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f t="shared" si="1"/>
        <v>20</v>
      </c>
      <c r="P22" s="1056" t="s">
        <v>305</v>
      </c>
      <c r="Q22" s="1056"/>
    </row>
    <row r="23" spans="1:17" ht="18.75" customHeight="1">
      <c r="A23" s="1081" t="s">
        <v>69</v>
      </c>
      <c r="B23" s="1081"/>
      <c r="C23" s="187">
        <v>24</v>
      </c>
      <c r="D23" s="187">
        <v>4050</v>
      </c>
      <c r="E23" s="187">
        <v>21</v>
      </c>
      <c r="F23" s="187">
        <v>5</v>
      </c>
      <c r="G23" s="187">
        <f t="shared" si="0"/>
        <v>26</v>
      </c>
      <c r="H23" s="187">
        <v>21</v>
      </c>
      <c r="I23" s="187">
        <v>0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87">
        <f t="shared" si="1"/>
        <v>21</v>
      </c>
      <c r="P23" s="1056" t="s">
        <v>191</v>
      </c>
      <c r="Q23" s="1056"/>
    </row>
    <row r="24" spans="1:17" ht="18.75" customHeight="1">
      <c r="A24" s="1081" t="s">
        <v>70</v>
      </c>
      <c r="B24" s="1081"/>
      <c r="C24" s="187">
        <v>74</v>
      </c>
      <c r="D24" s="187">
        <v>8095</v>
      </c>
      <c r="E24" s="187">
        <v>60</v>
      </c>
      <c r="F24" s="187">
        <v>45</v>
      </c>
      <c r="G24" s="187">
        <f t="shared" si="0"/>
        <v>105</v>
      </c>
      <c r="H24" s="187">
        <v>51</v>
      </c>
      <c r="I24" s="187">
        <v>0</v>
      </c>
      <c r="J24" s="187">
        <v>0</v>
      </c>
      <c r="K24" s="187">
        <v>0</v>
      </c>
      <c r="L24" s="187">
        <v>0</v>
      </c>
      <c r="M24" s="187">
        <v>0</v>
      </c>
      <c r="N24" s="187">
        <v>9</v>
      </c>
      <c r="O24" s="187">
        <f t="shared" si="1"/>
        <v>60</v>
      </c>
      <c r="P24" s="1056" t="s">
        <v>192</v>
      </c>
      <c r="Q24" s="1056"/>
    </row>
    <row r="25" spans="1:17" ht="18.75" customHeight="1">
      <c r="A25" s="1081" t="s">
        <v>71</v>
      </c>
      <c r="B25" s="1081"/>
      <c r="C25" s="187">
        <v>2</v>
      </c>
      <c r="D25" s="187">
        <v>526</v>
      </c>
      <c r="E25" s="187">
        <v>2</v>
      </c>
      <c r="F25" s="187">
        <v>9</v>
      </c>
      <c r="G25" s="187">
        <f t="shared" si="0"/>
        <v>11</v>
      </c>
      <c r="H25" s="187">
        <v>2</v>
      </c>
      <c r="I25" s="187">
        <v>0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f t="shared" si="1"/>
        <v>2</v>
      </c>
      <c r="P25" s="1056" t="s">
        <v>193</v>
      </c>
      <c r="Q25" s="1056"/>
    </row>
    <row r="26" spans="1:17" ht="18.75" customHeight="1" thickBot="1">
      <c r="A26" s="1083" t="s">
        <v>72</v>
      </c>
      <c r="B26" s="1083"/>
      <c r="C26" s="310">
        <v>260</v>
      </c>
      <c r="D26" s="310">
        <v>16689</v>
      </c>
      <c r="E26" s="310">
        <v>260</v>
      </c>
      <c r="F26" s="310">
        <v>0</v>
      </c>
      <c r="G26" s="274">
        <f t="shared" si="0"/>
        <v>260</v>
      </c>
      <c r="H26" s="310">
        <v>260</v>
      </c>
      <c r="I26" s="310">
        <v>0</v>
      </c>
      <c r="J26" s="310">
        <v>0</v>
      </c>
      <c r="K26" s="310">
        <v>0</v>
      </c>
      <c r="L26" s="310">
        <v>0</v>
      </c>
      <c r="M26" s="310">
        <v>0</v>
      </c>
      <c r="N26" s="310">
        <v>0</v>
      </c>
      <c r="O26" s="310">
        <f t="shared" si="1"/>
        <v>260</v>
      </c>
      <c r="P26" s="1062" t="s">
        <v>298</v>
      </c>
      <c r="Q26" s="1062"/>
    </row>
    <row r="27" spans="1:17" s="249" customFormat="1" ht="18.75" customHeight="1" thickBot="1">
      <c r="A27" s="1076" t="s">
        <v>32</v>
      </c>
      <c r="B27" s="1076"/>
      <c r="C27" s="355">
        <f>SUM(C7:C26)</f>
        <v>1030</v>
      </c>
      <c r="D27" s="356">
        <f t="shared" ref="D27:O27" si="2">SUM(D7:D26)</f>
        <v>152363</v>
      </c>
      <c r="E27" s="355">
        <f t="shared" si="2"/>
        <v>1050</v>
      </c>
      <c r="F27" s="355">
        <f t="shared" si="2"/>
        <v>316</v>
      </c>
      <c r="G27" s="355">
        <f t="shared" si="2"/>
        <v>1366</v>
      </c>
      <c r="H27" s="355">
        <f t="shared" si="2"/>
        <v>1021</v>
      </c>
      <c r="I27" s="355">
        <f t="shared" si="2"/>
        <v>14</v>
      </c>
      <c r="J27" s="355">
        <f t="shared" si="2"/>
        <v>16</v>
      </c>
      <c r="K27" s="355">
        <f t="shared" si="2"/>
        <v>15</v>
      </c>
      <c r="L27" s="355">
        <f t="shared" si="2"/>
        <v>14</v>
      </c>
      <c r="M27" s="355">
        <f t="shared" si="2"/>
        <v>12</v>
      </c>
      <c r="N27" s="355">
        <f t="shared" si="2"/>
        <v>282</v>
      </c>
      <c r="O27" s="355">
        <f t="shared" si="2"/>
        <v>1374</v>
      </c>
      <c r="P27" s="1104" t="s">
        <v>175</v>
      </c>
      <c r="Q27" s="1104"/>
    </row>
    <row r="28" spans="1:17" ht="16.5" thickTop="1">
      <c r="P28" s="637"/>
      <c r="Q28" s="637"/>
    </row>
    <row r="29" spans="1:17" ht="15.75">
      <c r="P29" s="637"/>
      <c r="Q29" s="637"/>
    </row>
    <row r="30" spans="1:17" ht="15.75">
      <c r="P30" s="637"/>
      <c r="Q30" s="637"/>
    </row>
  </sheetData>
  <mergeCells count="50">
    <mergeCell ref="A22:B22"/>
    <mergeCell ref="P22:Q22"/>
    <mergeCell ref="A26:B26"/>
    <mergeCell ref="P26:Q26"/>
    <mergeCell ref="A27:B27"/>
    <mergeCell ref="P27:Q27"/>
    <mergeCell ref="A23:B23"/>
    <mergeCell ref="P23:Q23"/>
    <mergeCell ref="A24:B24"/>
    <mergeCell ref="P24:Q24"/>
    <mergeCell ref="A25:B25"/>
    <mergeCell ref="P25:Q25"/>
    <mergeCell ref="A19:B19"/>
    <mergeCell ref="P19:Q19"/>
    <mergeCell ref="A20:B20"/>
    <mergeCell ref="P20:Q20"/>
    <mergeCell ref="A21:B21"/>
    <mergeCell ref="P21:Q21"/>
    <mergeCell ref="A11:A16"/>
    <mergeCell ref="Q11:Q16"/>
    <mergeCell ref="A17:B17"/>
    <mergeCell ref="P17:Q17"/>
    <mergeCell ref="A18:B18"/>
    <mergeCell ref="P18:Q18"/>
    <mergeCell ref="A9:B9"/>
    <mergeCell ref="P9:Q9"/>
    <mergeCell ref="A10:B10"/>
    <mergeCell ref="P10:Q10"/>
    <mergeCell ref="P8:Q8"/>
    <mergeCell ref="I5:I6"/>
    <mergeCell ref="J5:J6"/>
    <mergeCell ref="K5:K6"/>
    <mergeCell ref="A7:B7"/>
    <mergeCell ref="A8:B8"/>
    <mergeCell ref="L5:L6"/>
    <mergeCell ref="M5:M6"/>
    <mergeCell ref="N5:N6"/>
    <mergeCell ref="O5:O6"/>
    <mergeCell ref="A1:Q1"/>
    <mergeCell ref="A2:Q2"/>
    <mergeCell ref="A3:C3"/>
    <mergeCell ref="P3:Q3"/>
    <mergeCell ref="A4:B6"/>
    <mergeCell ref="C4:D4"/>
    <mergeCell ref="E4:O4"/>
    <mergeCell ref="P4:Q6"/>
    <mergeCell ref="C5:C6"/>
    <mergeCell ref="D5:D6"/>
    <mergeCell ref="E5:G5"/>
    <mergeCell ref="H5:H6"/>
  </mergeCells>
  <printOptions horizontalCentered="1"/>
  <pageMargins left="0.75" right="0.75" top="1" bottom="1" header="1" footer="1"/>
  <pageSetup paperSize="9" scale="85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132</vt:i4>
      </vt:variant>
      <vt:variant>
        <vt:lpstr>Named Ranges</vt:lpstr>
      </vt:variant>
      <vt:variant>
        <vt:i4>130</vt:i4>
      </vt:variant>
    </vt:vector>
  </HeadingPairs>
  <TitlesOfParts>
    <vt:vector size="262" baseType="lpstr">
      <vt:lpstr>مسودات</vt:lpstr>
      <vt:lpstr>جدول 3</vt:lpstr>
      <vt:lpstr>خلاصه حكومي </vt:lpstr>
      <vt:lpstr>خلاصة اهلي </vt:lpstr>
      <vt:lpstr>خلاصة ديني </vt:lpstr>
      <vt:lpstr>حضر وريف اجمالي</vt:lpstr>
      <vt:lpstr>10</vt:lpstr>
      <vt:lpstr>صباحي اجمالي</vt:lpstr>
      <vt:lpstr>اجماتي مقبولين</vt:lpstr>
      <vt:lpstr>صباحي اجمالي موجودين)</vt:lpstr>
      <vt:lpstr>18</vt:lpstr>
      <vt:lpstr>19</vt:lpstr>
      <vt:lpstr>24-20</vt:lpstr>
      <vt:lpstr>25</vt:lpstr>
      <vt:lpstr>تجميعي راسبين</vt:lpstr>
      <vt:lpstr>تجميعي تاركين</vt:lpstr>
      <vt:lpstr>تجميعي ناجحين</vt:lpstr>
      <vt:lpstr>هيئة.اجمالي</vt:lpstr>
      <vt:lpstr>تخصص.اجمالي</vt:lpstr>
      <vt:lpstr>الملاك اجمالي</vt:lpstr>
      <vt:lpstr>اعضاء داخل قوة العمل </vt:lpstr>
      <vt:lpstr>خارج قوة العمل</vt:lpstr>
      <vt:lpstr>داخل&amp;خارج قوة</vt:lpstr>
      <vt:lpstr>اجمالي سنوات الخدمة </vt:lpstr>
      <vt:lpstr>اجمالي حسب العمر </vt:lpstr>
      <vt:lpstr>الشعب.اجمالي</vt:lpstr>
      <vt:lpstr>مدارس مشمولة اجمالي</vt:lpstr>
      <vt:lpstr>الابنية.اجمالي</vt:lpstr>
      <vt:lpstr>الابنية تابع اجمالي</vt:lpstr>
      <vt:lpstr>اجمالي مكتبات</vt:lpstr>
      <vt:lpstr>حكومي</vt:lpstr>
      <vt:lpstr>حضر وريف</vt:lpstr>
      <vt:lpstr>تابع حضر</vt:lpstr>
      <vt:lpstr> صباحي</vt:lpstr>
      <vt:lpstr>الدراسة المسائية</vt:lpstr>
      <vt:lpstr>حكومي </vt:lpstr>
      <vt:lpstr>تجميع صباحي مسائي</vt:lpstr>
      <vt:lpstr>صباحي</vt:lpstr>
      <vt:lpstr>مسائي</vt:lpstr>
      <vt:lpstr>المدرج</vt:lpstr>
      <vt:lpstr>الطلبة حسب العمر</vt:lpstr>
      <vt:lpstr>الموجودين 53</vt:lpstr>
      <vt:lpstr>54</vt:lpstr>
      <vt:lpstr>57-55</vt:lpstr>
      <vt:lpstr>58</vt:lpstr>
      <vt:lpstr>جميع الاسباب59</vt:lpstr>
      <vt:lpstr>راسبين 60</vt:lpstr>
      <vt:lpstr>تجاوز 61</vt:lpstr>
      <vt:lpstr>62</vt:lpstr>
      <vt:lpstr>التاركين</vt:lpstr>
      <vt:lpstr>الناجحين </vt:lpstr>
      <vt:lpstr>هيئة</vt:lpstr>
      <vt:lpstr>تخصص حكومي</vt:lpstr>
      <vt:lpstr>الملاك</vt:lpstr>
      <vt:lpstr>داخل قوة العمل.ح </vt:lpstr>
      <vt:lpstr>خارج قوة العمل.ح </vt:lpstr>
      <vt:lpstr>مجموع داخل وخارج العمل.ح </vt:lpstr>
      <vt:lpstr>سنوات الخدمة.ح </vt:lpstr>
      <vt:lpstr>حسب العمر.ح </vt:lpstr>
      <vt:lpstr>الشعب.ح  </vt:lpstr>
      <vt:lpstr>مدارس مشمولة.ح </vt:lpstr>
      <vt:lpstr>الابنية.ح  </vt:lpstr>
      <vt:lpstr>اجمالي مكتبات.ح</vt:lpstr>
      <vt:lpstr>التربية الخاصة 2</vt:lpstr>
      <vt:lpstr>التربية الخاصة1</vt:lpstr>
      <vt:lpstr>التربية الخاصة (3)</vt:lpstr>
      <vt:lpstr>اول تربيه خاصه</vt:lpstr>
      <vt:lpstr>ثاني تربية خاصه</vt:lpstr>
      <vt:lpstr>ثالث</vt:lpstr>
      <vt:lpstr>رابع</vt:lpstr>
      <vt:lpstr>خامس</vt:lpstr>
      <vt:lpstr>سادس</vt:lpstr>
      <vt:lpstr>جميع  الصفوف</vt:lpstr>
      <vt:lpstr>المدرج (2)</vt:lpstr>
      <vt:lpstr>يافعين </vt:lpstr>
      <vt:lpstr>هيئة </vt:lpstr>
      <vt:lpstr>يافعين  123</vt:lpstr>
      <vt:lpstr>حسب العمر اليافعين</vt:lpstr>
      <vt:lpstr>اهلي</vt:lpstr>
      <vt:lpstr>حضر وريف اهلي</vt:lpstr>
      <vt:lpstr>صباحي اهلي</vt:lpstr>
      <vt:lpstr>مقبولين اهلي</vt:lpstr>
      <vt:lpstr>صباحي موجودين اهلي</vt:lpstr>
      <vt:lpstr>المدرج الاهلي</vt:lpstr>
      <vt:lpstr>جميع </vt:lpstr>
      <vt:lpstr>100</vt:lpstr>
      <vt:lpstr>101-105</vt:lpstr>
      <vt:lpstr>جميع الاسباب</vt:lpstr>
      <vt:lpstr>الفشل بالامتحان</vt:lpstr>
      <vt:lpstr>تجاوز ايام الغياب</vt:lpstr>
      <vt:lpstr>اسباب اخرى</vt:lpstr>
      <vt:lpstr>تاركين</vt:lpstr>
      <vt:lpstr>ناجحين</vt:lpstr>
      <vt:lpstr>هيئة الاهلي(3)</vt:lpstr>
      <vt:lpstr>تخصص اهلي</vt:lpstr>
      <vt:lpstr>الملاك اهلي</vt:lpstr>
      <vt:lpstr>مدارس مشمولة</vt:lpstr>
      <vt:lpstr>الابنية </vt:lpstr>
      <vt:lpstr>اجمالي مكتبات.اهلي</vt:lpstr>
      <vt:lpstr>اعضاء داخل قوة العمل  اهلي</vt:lpstr>
      <vt:lpstr>خارج قوة العمل اهلي</vt:lpstr>
      <vt:lpstr>داخل&amp;خارج قوة اهلي</vt:lpstr>
      <vt:lpstr>سنوات الخدمة</vt:lpstr>
      <vt:lpstr>حسب العمر</vt:lpstr>
      <vt:lpstr>الشعب </vt:lpstr>
      <vt:lpstr>الديني</vt:lpstr>
      <vt:lpstr>حضر وريف ديني</vt:lpstr>
      <vt:lpstr>صباحي ديني</vt:lpstr>
      <vt:lpstr>مقبولين الديني</vt:lpstr>
      <vt:lpstr>الصباحي</vt:lpstr>
      <vt:lpstr>الموجودين الوقف الشيعي</vt:lpstr>
      <vt:lpstr>جميع الصفوف</vt:lpstr>
      <vt:lpstr>الاول</vt:lpstr>
      <vt:lpstr>2_6</vt:lpstr>
      <vt:lpstr>راسبين لجميع لاسباب</vt:lpstr>
      <vt:lpstr>شيعي فشل</vt:lpstr>
      <vt:lpstr>شيعي تجاوز</vt:lpstr>
      <vt:lpstr>شيعي اسباب</vt:lpstr>
      <vt:lpstr>تاركين2</vt:lpstr>
      <vt:lpstr>ناجحين2</vt:lpstr>
      <vt:lpstr>هيئه ديني</vt:lpstr>
      <vt:lpstr>تخصص ديني</vt:lpstr>
      <vt:lpstr>الملاك ديني</vt:lpstr>
      <vt:lpstr>مجموع داخل وخارج العمل (2)</vt:lpstr>
      <vt:lpstr>خارج قوة العمل ديني</vt:lpstr>
      <vt:lpstr>داخل قوة العمل ديني</vt:lpstr>
      <vt:lpstr>سنوات الخدمة (2)</vt:lpstr>
      <vt:lpstr>حسب العمر (2)</vt:lpstr>
      <vt:lpstr>الشعب  (2)</vt:lpstr>
      <vt:lpstr>مدارس مشمولة (2)</vt:lpstr>
      <vt:lpstr>الابنية.ديني</vt:lpstr>
      <vt:lpstr> مكتبات.ديني</vt:lpstr>
      <vt:lpstr>' صباحي'!Print_Area</vt:lpstr>
      <vt:lpstr>' مكتبات.ديني'!Print_Area</vt:lpstr>
      <vt:lpstr>'10'!Print_Area</vt:lpstr>
      <vt:lpstr>'100'!Print_Area</vt:lpstr>
      <vt:lpstr>'101-105'!Print_Area</vt:lpstr>
      <vt:lpstr>'18'!Print_Area</vt:lpstr>
      <vt:lpstr>'19'!Print_Area</vt:lpstr>
      <vt:lpstr>'2_6'!Print_Area</vt:lpstr>
      <vt:lpstr>'24-20'!Print_Area</vt:lpstr>
      <vt:lpstr>'25'!Print_Area</vt:lpstr>
      <vt:lpstr>'54'!Print_Area</vt:lpstr>
      <vt:lpstr>'57-55'!Print_Area</vt:lpstr>
      <vt:lpstr>'58'!Print_Area</vt:lpstr>
      <vt:lpstr>'62'!Print_Area</vt:lpstr>
      <vt:lpstr>'اجماتي مقبولين'!Print_Area</vt:lpstr>
      <vt:lpstr>'اجمالي حسب العمر '!Print_Area</vt:lpstr>
      <vt:lpstr>'اجمالي سنوات الخدمة '!Print_Area</vt:lpstr>
      <vt:lpstr>'اجمالي مكتبات'!Print_Area</vt:lpstr>
      <vt:lpstr>'اجمالي مكتبات.اهلي'!Print_Area</vt:lpstr>
      <vt:lpstr>'اجمالي مكتبات.ح'!Print_Area</vt:lpstr>
      <vt:lpstr>'اسباب اخرى'!Print_Area</vt:lpstr>
      <vt:lpstr>'اعضاء داخل قوة العمل '!Print_Area</vt:lpstr>
      <vt:lpstr>'اعضاء داخل قوة العمل  اهلي'!Print_Area</vt:lpstr>
      <vt:lpstr>'الابنية '!Print_Area</vt:lpstr>
      <vt:lpstr>'الابنية تابع اجمالي'!Print_Area</vt:lpstr>
      <vt:lpstr>الابنية.اجمالي!Print_Area</vt:lpstr>
      <vt:lpstr>'الابنية.ح  '!Print_Area</vt:lpstr>
      <vt:lpstr>الابنية.ديني!Print_Area</vt:lpstr>
      <vt:lpstr>الاول!Print_Area</vt:lpstr>
      <vt:lpstr>التاركين!Print_Area</vt:lpstr>
      <vt:lpstr>'التربية الخاصة (3)'!Print_Area</vt:lpstr>
      <vt:lpstr>'التربية الخاصة 2'!Print_Area</vt:lpstr>
      <vt:lpstr>'التربية الخاصة1'!Print_Area</vt:lpstr>
      <vt:lpstr>'الدراسة المسائية'!Print_Area</vt:lpstr>
      <vt:lpstr>الديني!Print_Area</vt:lpstr>
      <vt:lpstr>'الشعب '!Print_Area</vt:lpstr>
      <vt:lpstr>'الشعب  (2)'!Print_Area</vt:lpstr>
      <vt:lpstr>الشعب.اجمالي!Print_Area</vt:lpstr>
      <vt:lpstr>'الشعب.ح  '!Print_Area</vt:lpstr>
      <vt:lpstr>الصباحي!Print_Area</vt:lpstr>
      <vt:lpstr>'الطلبة حسب العمر'!Print_Area</vt:lpstr>
      <vt:lpstr>'الفشل بالامتحان'!Print_Area</vt:lpstr>
      <vt:lpstr>المدرج!Print_Area</vt:lpstr>
      <vt:lpstr>'المدرج (2)'!Print_Area</vt:lpstr>
      <vt:lpstr>'المدرج الاهلي'!Print_Area</vt:lpstr>
      <vt:lpstr>الملاك!Print_Area</vt:lpstr>
      <vt:lpstr>'الملاك اجمالي'!Print_Area</vt:lpstr>
      <vt:lpstr>'الملاك اهلي'!Print_Area</vt:lpstr>
      <vt:lpstr>'الملاك ديني'!Print_Area</vt:lpstr>
      <vt:lpstr>'الموجودين 53'!Print_Area</vt:lpstr>
      <vt:lpstr>'الموجودين الوقف الشيعي'!Print_Area</vt:lpstr>
      <vt:lpstr>'الناجحين '!Print_Area</vt:lpstr>
      <vt:lpstr>'اول تربيه خاصه'!Print_Area</vt:lpstr>
      <vt:lpstr>'تابع حضر'!Print_Area</vt:lpstr>
      <vt:lpstr>تاركين!Print_Area</vt:lpstr>
      <vt:lpstr>تاركين2!Print_Area</vt:lpstr>
      <vt:lpstr>'تجاوز 61'!Print_Area</vt:lpstr>
      <vt:lpstr>'تجاوز ايام الغياب'!Print_Area</vt:lpstr>
      <vt:lpstr>'تجميع صباحي مسائي'!Print_Area</vt:lpstr>
      <vt:lpstr>'تجميعي تاركين'!Print_Area</vt:lpstr>
      <vt:lpstr>'تجميعي راسبين'!Print_Area</vt:lpstr>
      <vt:lpstr>'تجميعي ناجحين'!Print_Area</vt:lpstr>
      <vt:lpstr>'تخصص اهلي'!Print_Area</vt:lpstr>
      <vt:lpstr>'تخصص حكومي'!Print_Area</vt:lpstr>
      <vt:lpstr>'تخصص ديني'!Print_Area</vt:lpstr>
      <vt:lpstr>تخصص.اجمالي!Print_Area</vt:lpstr>
      <vt:lpstr>ثالث!Print_Area</vt:lpstr>
      <vt:lpstr>'ثاني تربية خاصه'!Print_Area</vt:lpstr>
      <vt:lpstr>'جدول 3'!Print_Area</vt:lpstr>
      <vt:lpstr>'جميع '!Print_Area</vt:lpstr>
      <vt:lpstr>'جميع  الصفوف'!Print_Area</vt:lpstr>
      <vt:lpstr>'جميع الاسباب'!Print_Area</vt:lpstr>
      <vt:lpstr>'جميع الاسباب59'!Print_Area</vt:lpstr>
      <vt:lpstr>'جميع الصفوف'!Print_Area</vt:lpstr>
      <vt:lpstr>'حسب العمر'!Print_Area</vt:lpstr>
      <vt:lpstr>'حسب العمر (2)'!Print_Area</vt:lpstr>
      <vt:lpstr>'حسب العمر اليافعين'!Print_Area</vt:lpstr>
      <vt:lpstr>'حسب العمر.ح '!Print_Area</vt:lpstr>
      <vt:lpstr>'حضر وريف'!Print_Area</vt:lpstr>
      <vt:lpstr>'حضر وريف اجمالي'!Print_Area</vt:lpstr>
      <vt:lpstr>'حضر وريف اهلي'!Print_Area</vt:lpstr>
      <vt:lpstr>'حضر وريف ديني'!Print_Area</vt:lpstr>
      <vt:lpstr>حكومي!Print_Area</vt:lpstr>
      <vt:lpstr>'حكومي '!Print_Area</vt:lpstr>
      <vt:lpstr>'خارج قوة العمل'!Print_Area</vt:lpstr>
      <vt:lpstr>'خارج قوة العمل اهلي'!Print_Area</vt:lpstr>
      <vt:lpstr>'خارج قوة العمل ديني'!Print_Area</vt:lpstr>
      <vt:lpstr>'خارج قوة العمل.ح '!Print_Area</vt:lpstr>
      <vt:lpstr>خامس!Print_Area</vt:lpstr>
      <vt:lpstr>'خلاصة اهلي '!Print_Area</vt:lpstr>
      <vt:lpstr>'خلاصة ديني '!Print_Area</vt:lpstr>
      <vt:lpstr>'خلاصه حكومي '!Print_Area</vt:lpstr>
      <vt:lpstr>'داخل قوة العمل ديني'!Print_Area</vt:lpstr>
      <vt:lpstr>'داخل قوة العمل.ح '!Print_Area</vt:lpstr>
      <vt:lpstr>'داخل&amp;خارج قوة'!Print_Area</vt:lpstr>
      <vt:lpstr>'داخل&amp;خارج قوة اهلي'!Print_Area</vt:lpstr>
      <vt:lpstr>رابع!Print_Area</vt:lpstr>
      <vt:lpstr>'راسبين 60'!Print_Area</vt:lpstr>
      <vt:lpstr>'راسبين لجميع لاسباب'!Print_Area</vt:lpstr>
      <vt:lpstr>سادس!Print_Area</vt:lpstr>
      <vt:lpstr>'سنوات الخدمة'!Print_Area</vt:lpstr>
      <vt:lpstr>'سنوات الخدمة (2)'!Print_Area</vt:lpstr>
      <vt:lpstr>'سنوات الخدمة.ح '!Print_Area</vt:lpstr>
      <vt:lpstr>'شيعي اسباب'!Print_Area</vt:lpstr>
      <vt:lpstr>'شيعي تجاوز'!Print_Area</vt:lpstr>
      <vt:lpstr>'شيعي فشل'!Print_Area</vt:lpstr>
      <vt:lpstr>صباحي!Print_Area</vt:lpstr>
      <vt:lpstr>'صباحي اجمالي'!Print_Area</vt:lpstr>
      <vt:lpstr>'صباحي اجمالي موجودين)'!Print_Area</vt:lpstr>
      <vt:lpstr>'صباحي اهلي'!Print_Area</vt:lpstr>
      <vt:lpstr>'صباحي ديني'!Print_Area</vt:lpstr>
      <vt:lpstr>'صباحي موجودين اهلي'!Print_Area</vt:lpstr>
      <vt:lpstr>'مجموع داخل وخارج العمل (2)'!Print_Area</vt:lpstr>
      <vt:lpstr>'مجموع داخل وخارج العمل.ح '!Print_Area</vt:lpstr>
      <vt:lpstr>'مدارس مشمولة'!Print_Area</vt:lpstr>
      <vt:lpstr>'مدارس مشمولة (2)'!Print_Area</vt:lpstr>
      <vt:lpstr>'مدارس مشمولة اجمالي'!Print_Area</vt:lpstr>
      <vt:lpstr>'مدارس مشمولة.ح '!Print_Area</vt:lpstr>
      <vt:lpstr>مسائي!Print_Area</vt:lpstr>
      <vt:lpstr>'مقبولين الديني'!Print_Area</vt:lpstr>
      <vt:lpstr>'مقبولين اهلي'!Print_Area</vt:lpstr>
      <vt:lpstr>ناجحين!Print_Area</vt:lpstr>
      <vt:lpstr>ناجحين2!Print_Area</vt:lpstr>
      <vt:lpstr>هيئة!Print_Area</vt:lpstr>
      <vt:lpstr>'هيئة '!Print_Area</vt:lpstr>
      <vt:lpstr>'هيئة الاهلي(3)'!Print_Area</vt:lpstr>
      <vt:lpstr>هيئة.اجمالي!Print_Area</vt:lpstr>
      <vt:lpstr>'هيئه ديني'!Print_Area</vt:lpstr>
      <vt:lpstr>'يافعين '!Print_Area</vt:lpstr>
      <vt:lpstr>'يافعين  123'!Print_Area</vt:lpstr>
    </vt:vector>
  </TitlesOfParts>
  <Company>Sham Future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Gold 3-Dodo</dc:creator>
  <cp:lastModifiedBy>Mics29</cp:lastModifiedBy>
  <cp:lastPrinted>2019-08-28T06:05:53Z</cp:lastPrinted>
  <dcterms:created xsi:type="dcterms:W3CDTF">2010-09-16T07:44:20Z</dcterms:created>
  <dcterms:modified xsi:type="dcterms:W3CDTF">2019-09-17T08:55:28Z</dcterms:modified>
</cp:coreProperties>
</file>